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C33" i="24"/>
  <c r="C32" i="24"/>
  <c r="G32" i="24" s="1"/>
  <c r="C31" i="24"/>
  <c r="C30" i="24"/>
  <c r="G30" i="24" s="1"/>
  <c r="C29" i="24"/>
  <c r="C28" i="24"/>
  <c r="C27" i="24"/>
  <c r="C26" i="24"/>
  <c r="C25" i="24"/>
  <c r="C24" i="24"/>
  <c r="G24" i="24" s="1"/>
  <c r="C23" i="24"/>
  <c r="C22" i="24"/>
  <c r="G22" i="24" s="1"/>
  <c r="C21" i="24"/>
  <c r="C20" i="24"/>
  <c r="C19" i="24"/>
  <c r="C18" i="24"/>
  <c r="C17" i="24"/>
  <c r="C16" i="24"/>
  <c r="G16" i="24" s="1"/>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K8" i="24"/>
  <c r="H8" i="24"/>
  <c r="F8" i="24"/>
  <c r="D8" i="24"/>
  <c r="J8" i="24"/>
  <c r="D7" i="24"/>
  <c r="J7" i="24"/>
  <c r="H7" i="24"/>
  <c r="K7" i="24"/>
  <c r="F7" i="24"/>
  <c r="F25" i="24"/>
  <c r="D25" i="24"/>
  <c r="J25" i="24"/>
  <c r="H25" i="24"/>
  <c r="K25" i="24"/>
  <c r="K28" i="24"/>
  <c r="J28" i="24"/>
  <c r="H28" i="24"/>
  <c r="F28" i="24"/>
  <c r="D28" i="24"/>
  <c r="G25" i="24"/>
  <c r="M25" i="24"/>
  <c r="E25" i="24"/>
  <c r="L25" i="24"/>
  <c r="I25" i="24"/>
  <c r="G31" i="24"/>
  <c r="M31" i="24"/>
  <c r="E31" i="24"/>
  <c r="L31" i="24"/>
  <c r="I31" i="24"/>
  <c r="M38" i="24"/>
  <c r="E38" i="24"/>
  <c r="L38" i="24"/>
  <c r="G38" i="24"/>
  <c r="I38" i="24"/>
  <c r="F19" i="24"/>
  <c r="D19" i="24"/>
  <c r="J19" i="24"/>
  <c r="H19" i="24"/>
  <c r="K19" i="24"/>
  <c r="K22" i="24"/>
  <c r="J22" i="24"/>
  <c r="H22" i="24"/>
  <c r="F22" i="24"/>
  <c r="D22" i="24"/>
  <c r="F35" i="24"/>
  <c r="D35" i="24"/>
  <c r="J35" i="24"/>
  <c r="H35" i="24"/>
  <c r="K35" i="24"/>
  <c r="B45" i="24"/>
  <c r="B39" i="24"/>
  <c r="G19" i="24"/>
  <c r="M19" i="24"/>
  <c r="E19" i="24"/>
  <c r="L19" i="24"/>
  <c r="I19" i="24"/>
  <c r="K16" i="24"/>
  <c r="J16" i="24"/>
  <c r="H16" i="24"/>
  <c r="F16" i="24"/>
  <c r="D16" i="24"/>
  <c r="F29" i="24"/>
  <c r="D29" i="24"/>
  <c r="J29" i="24"/>
  <c r="H29" i="24"/>
  <c r="K29" i="24"/>
  <c r="F23" i="24"/>
  <c r="D23" i="24"/>
  <c r="J23" i="24"/>
  <c r="H23" i="24"/>
  <c r="K23" i="24"/>
  <c r="K26" i="24"/>
  <c r="J26" i="24"/>
  <c r="H26" i="24"/>
  <c r="F26" i="24"/>
  <c r="D26" i="24"/>
  <c r="G7" i="24"/>
  <c r="M7" i="24"/>
  <c r="E7" i="24"/>
  <c r="L7" i="24"/>
  <c r="I7" i="24"/>
  <c r="G9" i="24"/>
  <c r="M9" i="24"/>
  <c r="E9" i="24"/>
  <c r="L9" i="24"/>
  <c r="I9" i="24"/>
  <c r="G17" i="24"/>
  <c r="M17" i="24"/>
  <c r="E17" i="24"/>
  <c r="L17" i="24"/>
  <c r="I17" i="24"/>
  <c r="G23" i="24"/>
  <c r="M23" i="24"/>
  <c r="E23" i="24"/>
  <c r="L23" i="24"/>
  <c r="I23" i="24"/>
  <c r="G29" i="24"/>
  <c r="M29" i="24"/>
  <c r="E29" i="24"/>
  <c r="L29" i="24"/>
  <c r="I29" i="24"/>
  <c r="G35" i="24"/>
  <c r="M35" i="24"/>
  <c r="E35" i="24"/>
  <c r="L35" i="24"/>
  <c r="I35" i="24"/>
  <c r="F17" i="24"/>
  <c r="D17" i="24"/>
  <c r="J17" i="24"/>
  <c r="H17" i="24"/>
  <c r="K17" i="24"/>
  <c r="K20" i="24"/>
  <c r="J20" i="24"/>
  <c r="H20" i="24"/>
  <c r="F20" i="24"/>
  <c r="D20" i="24"/>
  <c r="F33" i="24"/>
  <c r="D33" i="24"/>
  <c r="J33" i="24"/>
  <c r="H33" i="24"/>
  <c r="K33" i="24"/>
  <c r="H37" i="24"/>
  <c r="F37" i="24"/>
  <c r="D37" i="24"/>
  <c r="K37" i="24"/>
  <c r="J37" i="24"/>
  <c r="B14" i="24"/>
  <c r="B6" i="24"/>
  <c r="F27" i="24"/>
  <c r="D27" i="24"/>
  <c r="J27" i="24"/>
  <c r="H27" i="24"/>
  <c r="K27" i="24"/>
  <c r="K30" i="24"/>
  <c r="J30" i="24"/>
  <c r="H30" i="24"/>
  <c r="F30" i="24"/>
  <c r="D30" i="24"/>
  <c r="G33" i="24"/>
  <c r="M33" i="24"/>
  <c r="E33" i="24"/>
  <c r="L33" i="24"/>
  <c r="I33" i="24"/>
  <c r="F21" i="24"/>
  <c r="D21" i="24"/>
  <c r="J21" i="24"/>
  <c r="H21" i="24"/>
  <c r="K21" i="24"/>
  <c r="K24" i="24"/>
  <c r="J24" i="24"/>
  <c r="H24" i="24"/>
  <c r="F24" i="24"/>
  <c r="D24" i="24"/>
  <c r="D38" i="24"/>
  <c r="K38" i="24"/>
  <c r="J38" i="24"/>
  <c r="H38" i="24"/>
  <c r="F38" i="24"/>
  <c r="G15" i="24"/>
  <c r="M15" i="24"/>
  <c r="E15" i="24"/>
  <c r="L15" i="24"/>
  <c r="I15" i="24"/>
  <c r="G21" i="24"/>
  <c r="M21" i="24"/>
  <c r="E21" i="24"/>
  <c r="L21" i="24"/>
  <c r="I21" i="24"/>
  <c r="G27" i="24"/>
  <c r="M27" i="24"/>
  <c r="E27" i="24"/>
  <c r="L27" i="24"/>
  <c r="I27" i="24"/>
  <c r="D15" i="24"/>
  <c r="J15" i="24"/>
  <c r="H15" i="24"/>
  <c r="K15" i="24"/>
  <c r="F15" i="24"/>
  <c r="K18" i="24"/>
  <c r="J18" i="24"/>
  <c r="H18" i="24"/>
  <c r="F18" i="24"/>
  <c r="D18" i="24"/>
  <c r="F31" i="24"/>
  <c r="D31" i="24"/>
  <c r="J31" i="24"/>
  <c r="H31" i="24"/>
  <c r="K31" i="24"/>
  <c r="K34" i="24"/>
  <c r="J34" i="24"/>
  <c r="H34" i="24"/>
  <c r="F34" i="24"/>
  <c r="D34" i="24"/>
  <c r="K32" i="24"/>
  <c r="J32" i="24"/>
  <c r="H32" i="24"/>
  <c r="F32" i="24"/>
  <c r="D32" i="24"/>
  <c r="I20" i="24"/>
  <c r="M20" i="24"/>
  <c r="E20" i="24"/>
  <c r="L20" i="24"/>
  <c r="I28" i="24"/>
  <c r="M28" i="24"/>
  <c r="E28" i="24"/>
  <c r="L28" i="24"/>
  <c r="I37" i="24"/>
  <c r="G37" i="24"/>
  <c r="L37" i="24"/>
  <c r="G20" i="24"/>
  <c r="I8" i="24"/>
  <c r="M8" i="24"/>
  <c r="E8" i="24"/>
  <c r="L8" i="24"/>
  <c r="I18" i="24"/>
  <c r="M18" i="24"/>
  <c r="E18" i="24"/>
  <c r="L18" i="24"/>
  <c r="I26" i="24"/>
  <c r="M26" i="24"/>
  <c r="E26" i="24"/>
  <c r="L26" i="24"/>
  <c r="I34" i="24"/>
  <c r="M34" i="24"/>
  <c r="E34" i="24"/>
  <c r="L34" i="24"/>
  <c r="G26"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I16" i="24"/>
  <c r="M16" i="24"/>
  <c r="E16" i="24"/>
  <c r="L16" i="24"/>
  <c r="I24" i="24"/>
  <c r="M24" i="24"/>
  <c r="E24" i="24"/>
  <c r="L24" i="24"/>
  <c r="I32" i="24"/>
  <c r="M32" i="24"/>
  <c r="E32" i="24"/>
  <c r="L32" i="24"/>
  <c r="M37" i="24"/>
  <c r="G28" i="24"/>
  <c r="C14" i="24"/>
  <c r="C6" i="24"/>
  <c r="I22" i="24"/>
  <c r="M22" i="24"/>
  <c r="E22" i="24"/>
  <c r="L22" i="24"/>
  <c r="I30" i="24"/>
  <c r="M30" i="24"/>
  <c r="E30" i="24"/>
  <c r="L30" i="24"/>
  <c r="C45" i="24"/>
  <c r="C39"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E40" i="24"/>
  <c r="E42" i="24"/>
  <c r="E44" i="24"/>
  <c r="J77" i="24" l="1"/>
  <c r="I39" i="24"/>
  <c r="G39" i="24"/>
  <c r="L39" i="24"/>
  <c r="E39" i="24"/>
  <c r="M39" i="24"/>
  <c r="H45" i="24"/>
  <c r="F45" i="24"/>
  <c r="D45" i="24"/>
  <c r="K45" i="24"/>
  <c r="J45" i="24"/>
  <c r="K79" i="24"/>
  <c r="I45" i="24"/>
  <c r="G45" i="24"/>
  <c r="L45" i="24"/>
  <c r="M45" i="24"/>
  <c r="E45" i="24"/>
  <c r="K6" i="24"/>
  <c r="H6" i="24"/>
  <c r="F6" i="24"/>
  <c r="D6" i="24"/>
  <c r="J6" i="24"/>
  <c r="I6" i="24"/>
  <c r="M6" i="24"/>
  <c r="E6" i="24"/>
  <c r="L6" i="24"/>
  <c r="G6" i="24"/>
  <c r="I14" i="24"/>
  <c r="M14" i="24"/>
  <c r="E14" i="24"/>
  <c r="L14" i="24"/>
  <c r="G14" i="24"/>
  <c r="K14" i="24"/>
  <c r="H14" i="24"/>
  <c r="F14" i="24"/>
  <c r="D14" i="24"/>
  <c r="J14" i="24"/>
  <c r="I79" i="24"/>
  <c r="H39" i="24"/>
  <c r="F39" i="24"/>
  <c r="D39" i="24"/>
  <c r="K39" i="24"/>
  <c r="J39" i="24"/>
  <c r="J79" i="24" l="1"/>
  <c r="J78" i="24"/>
  <c r="I78" i="24"/>
  <c r="K78" i="24"/>
  <c r="I83" i="24" l="1"/>
  <c r="I82" i="24"/>
  <c r="I81" i="24"/>
</calcChain>
</file>

<file path=xl/sharedStrings.xml><?xml version="1.0" encoding="utf-8"?>
<sst xmlns="http://schemas.openxmlformats.org/spreadsheetml/2006/main" count="1676" uniqueCount="520">
  <si>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</si>
  <si>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</si>
  <si>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</si>
  <si>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</si>
  <si>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</si>
  <si>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</si>
  <si>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</si>
  <si>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</si>
  <si>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</si>
  <si>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</si>
  <si>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</si>
  <si>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</si>
  <si>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</si>
  <si>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Borken (05554)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</si>
  <si>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</si>
  <si>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</si>
  <si>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</si>
  <si>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</si>
  <si>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</si>
  <si>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</si>
  <si>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</si>
  <si>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</si>
  <si>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</si>
  <si>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</si>
  <si>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</si>
  <si>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</si>
  <si>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</si>
  <si>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</si>
  <si>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</si>
  <si>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</si>
  <si>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</si>
  <si>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</si>
  <si>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</si>
  <si>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</si>
  <si>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</si>
  <si>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</si>
  <si>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</si>
  <si>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</si>
  <si>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</si>
  <si>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</si>
  <si>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</si>
  <si>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</si>
  <si>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</si>
  <si>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</si>
  <si>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</si>
  <si>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</si>
  <si>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</si>
  <si>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</si>
  <si>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</si>
  <si>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</si>
  <si>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</si>
  <si>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</si>
  <si>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</si>
  <si>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</si>
  <si>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</si>
  <si>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</si>
  <si>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</si>
  <si>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</si>
  <si>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</si>
  <si>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</si>
  <si>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</si>
  <si>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</si>
  <si>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</si>
  <si>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</si>
  <si>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</si>
  <si>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</si>
  <si>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</si>
  <si>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</si>
  <si>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</si>
  <si>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</si>
  <si>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</si>
  <si>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</si>
  <si>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</si>
  <si>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</si>
  <si>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</si>
  <si>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</si>
  <si>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</si>
  <si>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</si>
  <si>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</si>
  <si>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</si>
  <si>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</si>
  <si>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</si>
  <si>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</si>
  <si>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</si>
  <si>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</si>
  <si>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</si>
  <si>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</si>
  <si>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</si>
  <si>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</si>
  <si>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</si>
  <si>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</si>
  <si>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</si>
  <si>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Borken (05554);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</si>
  <si>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</si>
  <si>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</si>
  <si>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</si>
  <si>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</si>
  <si>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</si>
  <si>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</si>
  <si>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</si>
  <si>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</si>
  <si>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</si>
  <si>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</si>
  <si>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</si>
  <si>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</si>
  <si>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</si>
  <si>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</si>
  <si>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</si>
  <si>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</si>
  <si>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</si>
  <si>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</si>
  <si>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</si>
  <si>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</si>
  <si>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</si>
  <si>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</si>
  <si>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</si>
  <si>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</si>
  <si>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</si>
  <si>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</si>
  <si>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</si>
  <si>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</si>
  <si>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</si>
  <si>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</si>
  <si>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</si>
  <si>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</si>
  <si>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</si>
  <si>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</si>
  <si>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</si>
  <si>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</si>
  <si>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</si>
  <si>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</si>
  <si>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</si>
  <si>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</si>
  <si>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</si>
  <si>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</si>
  <si>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</si>
  <si>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</si>
  <si>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</si>
  <si>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</si>
  <si>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</si>
  <si>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</si>
  <si>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</si>
  <si>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</si>
  <si>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</si>
  <si>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</si>
  <si>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</si>
  <si>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</si>
  <si>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</si>
  <si>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</si>
  <si>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</si>
  <si>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</si>
  <si>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</si>
  <si>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</si>
  <si>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</si>
  <si>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</si>
  <si>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</si>
  <si>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</si>
  <si>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</si>
  <si>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</si>
  <si>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</si>
  <si>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</si>
  <si>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</si>
  <si>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</si>
  <si>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</si>
  <si>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</si>
  <si>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</si>
  <si>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</si>
  <si>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</si>
  <si>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</si>
  <si>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</si>
  <si>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</si>
  <si>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</si>
  <si>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</si>
  <si>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</si>
  <si>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</si>
  <si>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</si>
  <si>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</si>
  <si>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</si>
  <si>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</si>
  <si>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</si>
  <si>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</si>
  <si>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</si>
  <si>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</si>
  <si>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Borken (05554)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</si>
  <si>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</si>
  <si>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</si>
  <si>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</si>
  <si>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</si>
  <si>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</si>
  <si>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</si>
  <si>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</si>
  <si>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</si>
  <si>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</si>
  <si>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</si>
  <si>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</si>
  <si>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</si>
  <si>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</si>
  <si>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</si>
  <si>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</si>
  <si>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</si>
  <si>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</si>
  <si>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</si>
  <si>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</si>
  <si>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</si>
  <si>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</si>
  <si>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</si>
  <si>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</si>
  <si>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</si>
  <si>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</si>
  <si>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</si>
  <si>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</si>
  <si>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</si>
  <si>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</si>
  <si>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</si>
  <si>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</si>
  <si>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</si>
  <si>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</si>
  <si>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</si>
  <si>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</si>
  <si>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</si>
  <si>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</si>
  <si>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</si>
  <si>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</si>
  <si>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</si>
  <si>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</si>
  <si>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</si>
  <si>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</si>
  <si>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</si>
  <si>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</si>
  <si>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</si>
  <si>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</si>
  <si>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</si>
  <si>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</si>
  <si>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</si>
  <si>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</si>
  <si>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</si>
  <si>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</si>
  <si>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</si>
  <si>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</si>
  <si>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</si>
  <si>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</si>
  <si>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</si>
  <si>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</si>
  <si>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</si>
  <si>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</si>
  <si>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</si>
  <si>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</si>
  <si>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</si>
  <si>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</si>
  <si>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</si>
  <si>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</si>
  <si>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</si>
  <si>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</si>
  <si>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</si>
  <si>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</si>
  <si>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</si>
  <si>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</si>
  <si>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</si>
  <si>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</si>
  <si>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</si>
  <si>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</si>
  <si>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</si>
  <si>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</si>
  <si>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</si>
  <si>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</si>
  <si>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</si>
  <si>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</si>
  <si>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</si>
  <si>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</si>
  <si>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</si>
  <si>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</si>
  <si>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</si>
  <si>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</si>
  <si>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</si>
  <si>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</si>
  <si>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</si>
  <si>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</si>
  <si>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</si>
  <si>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</si>
  <si>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</si>
  <si>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</si>
  <si>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</si>
  <si>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</si>
  <si>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</si>
  <si>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</si>
  <si>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</si>
  <si>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</si>
  <si>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</si>
  <si>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</si>
  <si>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</si>
  <si>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</si>
  <si>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</si>
  <si>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</si>
  <si>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</si>
  <si>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</si>
  <si>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</si>
  <si>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</si>
  <si>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</si>
  <si>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</si>
  <si>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</si>
  <si>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</si>
  <si>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</si>
  <si>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</si>
  <si>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</si>
  <si>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</si>
  <si>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</si>
  <si>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</si>
  <si>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</si>
  <si>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</si>
  <si>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</si>
  <si>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</si>
  <si>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</si>
  <si>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</si>
  <si>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</si>
  <si>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</si>
  <si>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</si>
  <si>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</si>
  <si>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</si>
  <si>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</si>
  <si>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</si>
  <si>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</si>
  <si>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</si>
  <si>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</si>
  <si>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</si>
  <si>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</si>
  <si>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</si>
  <si>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</si>
  <si>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</si>
  <si>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</si>
  <si>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</si>
  <si>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</si>
  <si>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</si>
  <si>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</si>
  <si>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</si>
  <si>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</si>
  <si>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</si>
  <si>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</si>
  <si>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</si>
  <si>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</si>
  <si>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</si>
  <si>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</si>
  <si>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</si>
  <si>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</si>
  <si>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</si>
  <si>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</si>
  <si>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</si>
  <si>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</si>
  <si>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</si>
  <si>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</si>
  <si>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</si>
  <si>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</si>
  <si>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</si>
  <si>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</si>
  <si>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</si>
  <si>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</si>
  <si>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</si>
  <si>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</si>
  <si>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</si>
  <si>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</si>
  <si>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</si>
  <si>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</si>
  <si>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</si>
  <si>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</si>
  <si>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</si>
  <si>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</si>
  <si>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</si>
  <si>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</si>
  <si>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</si>
  <si>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</si>
  <si>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</si>
  <si>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</si>
  <si>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</si>
  <si>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</si>
  <si>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Borken (05554);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</si>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</sst>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{42C223EC-3DAD-47CA-A86C-AD4DAB75991D}</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BF07-404E-84BA-E33A509A55B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{999C82DB-ED2A-4B2D-B3A3-31BC1C60C967}</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F07-404E-84BA-E33A509A55B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{4C0C6586-8487-42A0-9724-55DA795B00D8}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F07-404E-84BA-E33A509A55B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{575DE412-5240-4A28-B00F-2C0B0DB22B05}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07-404E-84BA-E33A509A55B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1.6171114673391775</c:v>
                </c:pt>
                <c:pt idx="1">
                  <c:v>1.3225681822425275</c:v>
                </c:pt>
                <c:pt idx="2">
                  <c:v>1.1186464311118853</c:v>
                </c:pt>
                <c:pt idx="3">
                  <c:v>1.0875687030768</c:v>
                </c:pt>
              </c:numCache>
            </c:numRef>
          </c:val>
          <c:extLst>
            <c:ext xmlns:c16="http://schemas.microsoft.com/office/drawing/2014/chart" uri="{C3380CC4-5D6E-409C-BE32-E72D297353CC}">
              <c16:uniqueId val="{00000004-BF07-404E-84BA-E33A509A55B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{F20D1C28-6BE5-41DE-893A-D7384522C23A}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07-404E-84BA-E33A509A55B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{AC861DA6-47E0-40C4-8549-C7C204787C09}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07-404E-84BA-E33A509A55B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{EA6E4516-57B9-4131-8B0A-695E295C8D30}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07-404E-84BA-E33A509A55B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{CD500AF9-F639-4872-BD58-D6BD4B66D8AB}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07-404E-84BA-E33A509A55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07-404E-84BA-E33A509A55B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07-404E-84BA-E33A509A55B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{11A144F4-04D8-4DF7-BBBF-A31CF172B6F9}</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468E-4C57-AEDB-948E1F9005D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{BE68DB3C-7D2D-4068-9E5C-E1BF5EE54462}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468E-4C57-AEDB-948E1F9005D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{5E978E13-DF16-41EE-A5FC-7392C1675FDA}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68E-4C57-AEDB-948E1F9005D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{6812251C-B8E3-4E14-BF08-F75859295015}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68E-4C57-AEDB-948E1F9005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-4.2191561687662471</c:v>
                </c:pt>
                <c:pt idx="1">
                  <c:v>-3.156552267354261</c:v>
                </c:pt>
                <c:pt idx="2">
                  <c:v>-2.7637010795899166</c:v>
                </c:pt>
                <c:pt idx="3">
                  <c:v>-2.8655893304673015</c:v>
                </c:pt>
              </c:numCache>
            </c:numRef>
          </c:val>
          <c:extLst>
            <c:ext xmlns:c16="http://schemas.microsoft.com/office/drawing/2014/chart" uri="{C3380CC4-5D6E-409C-BE32-E72D297353CC}">
              <c16:uniqueId val="{00000004-468E-4C57-AEDB-948E1F9005D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{EE782C66-5D40-449A-908F-1641450C0F9C}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68E-4C57-AEDB-948E1F9005D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{3BBDD0F7-2FEA-42F3-A3AF-CFB27B4887B3}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68E-4C57-AEDB-948E1F9005D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{5D65ECF8-9BB0-4E57-A1FD-4720B9A72122}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68E-4C57-AEDB-948E1F9005D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{FE536948-2430-494B-8683-7B766CB3C5B5}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68E-4C57-AEDB-948E1F9005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68E-4C57-AEDB-948E1F9005D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68E-4C57-AEDB-948E1F9005D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{4D10A5F8-3B96-4AC8-8AC4-9CCB0A3AB66D}</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A597-4BB5-BAC0-750C0526F898}"/>
                </c:ext>
              </c:extLst>
            </c:dLbl>
            <c:dLbl>
              <c:idx val="1"/>
              <c:tx>
                <c:strRef>
                  <c:f>Daten_Diagramme!$D$15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{4D39B412-A171-4D93-B75C-C3959A25BDC4}</c15:txfldGUID>
                      <c15:f>Daten_Diagramme!$D$15</c15:f>
                      <c15:dlblFieldTableCache>
                        <c:ptCount val="1"/>
                        <c:pt idx="0">
                          <c:v>4.8</c:v>
                        </c:pt>
                      </c15:dlblFieldTableCache>
                    </c15:dlblFTEntry>
                  </c15:dlblFieldTable>
                  <c15:showDataLabelsRange val="0"/>
                </c:ext>
                <c:ext xmlns:c16="http://schemas.microsoft.com/office/drawing/2014/chart" uri="{C3380CC4-5D6E-409C-BE32-E72D297353CC}">
                  <c16:uniqueId val="{00000001-A597-4BB5-BAC0-750C0526F898}"/>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{CA00BCBD-21ED-4F0E-95B7-6527B539573B}</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A597-4BB5-BAC0-750C0526F898}"/>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{2ECD75CB-ABD0-4E9B-9EBC-0E6389109D6D}</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A597-4BB5-BAC0-750C0526F898}"/>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{B126E22D-DA9F-44E0-8E32-48A52F6E73A4}</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A597-4BB5-BAC0-750C0526F898}"/>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{F1DDBCFB-E4E1-416C-9F80-287AE3D50B9B}</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A597-4BB5-BAC0-750C0526F898}"/>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{32574509-9A5A-46F6-B74A-C2022C74D14A}</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A597-4BB5-BAC0-750C0526F898}"/>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{E39E7E50-F597-4F6F-86F0-B2886ECA43BC}</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A597-4BB5-BAC0-750C0526F898}"/>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{55275290-C32D-401B-8540-A9D381A2988D}</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A597-4BB5-BAC0-750C0526F898}"/>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{E1075C20-9DE6-413B-8EAD-F6E0BD9CF1F4}</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A597-4BB5-BAC0-750C0526F898}"/>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{466C4726-E56E-43B5-8AE8-45C583C79C49}</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A597-4BB5-BAC0-750C0526F898}"/>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{9BBDBDA8-7529-4987-A5A4-F75345E02B2C}</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A597-4BB5-BAC0-750C0526F898}"/>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{0EEEC3F7-D6FB-4DBE-9C71-66C20B8BBB86}</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A597-4BB5-BAC0-750C0526F898}"/>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{98A8F8C3-3F87-49BC-B314-2BC91472D19B}</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A597-4BB5-BAC0-750C0526F898}"/>
                </c:ext>
              </c:extLst>
            </c:dLbl>
            <c:dLbl>
              <c:idx val="14"/>
              <c:tx>
                <c:strRef>
                  <c:f>Daten_Diagramme!$D$28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{DB149217-3DB8-4136-B684-4DF67C5B9012}</c15:txfldGUID>
                      <c15:f>Daten_Diagramme!$D$28</c15:f>
                      <c15:dlblFieldTableCache>
                        <c:ptCount val="1"/>
                        <c:pt idx="0">
                          <c:v>8.4</c:v>
                        </c:pt>
                      </c15:dlblFieldTableCache>
                    </c15:dlblFTEntry>
                  </c15:dlblFieldTable>
                  <c15:showDataLabelsRange val="0"/>
                </c:ext>
                <c:ext xmlns:c16="http://schemas.microsoft.com/office/drawing/2014/chart" uri="{C3380CC4-5D6E-409C-BE32-E72D297353CC}">
                  <c16:uniqueId val="{0000000E-A597-4BB5-BAC0-750C0526F898}"/>
                </c:ext>
              </c:extLst>
            </c:dLbl>
            <c:dLbl>
              <c:idx val="15"/>
              <c:tx>
                <c:strRef>
                  <c:f>Daten_Diagramme!$D$29</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{BADFB476-14E3-4438-A5D7-312018885494}</c15:txfldGUID>
                      <c15:f>Daten_Diagramme!$D$29</c15:f>
                      <c15:dlblFieldTableCache>
                        <c:ptCount val="1"/>
                        <c:pt idx="0">
                          <c:v>-16.4</c:v>
                        </c:pt>
                      </c15:dlblFieldTableCache>
                    </c15:dlblFTEntry>
                  </c15:dlblFieldTable>
                  <c15:showDataLabelsRange val="0"/>
                </c:ext>
                <c:ext xmlns:c16="http://schemas.microsoft.com/office/drawing/2014/chart" uri="{C3380CC4-5D6E-409C-BE32-E72D297353CC}">
                  <c16:uniqueId val="{0000000F-A597-4BB5-BAC0-750C0526F898}"/>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{04251683-0F7A-4FD8-A654-8902A074F234}</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A597-4BB5-BAC0-750C0526F898}"/>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{039CBC0B-488E-4016-A601-C06AAE8F77F2}</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A597-4BB5-BAC0-750C0526F898}"/>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{996F760C-988B-4CC2-982C-A931F26046BE}</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A597-4BB5-BAC0-750C0526F898}"/>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{BCD15580-91D5-412C-97B6-7B3402D410EB}</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A597-4BB5-BAC0-750C0526F898}"/>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{2397579A-F89C-4D8D-A63C-5CC71B7EFAC8}</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A597-4BB5-BAC0-750C0526F89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{5A0A9738-4E88-4DBC-A146-012F9011AD04}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597-4BB5-BAC0-750C0526F89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{5AB4D2FA-B16C-41C8-B5B3-0E9023B9A71B}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597-4BB5-BAC0-750C0526F898}"/>
                </c:ext>
              </c:extLst>
            </c:dLbl>
            <c:dLbl>
              <c:idx val="23"/>
              <c:tx>
                <c:strRef>
                  <c:f>Daten_Diagramme!$D$37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{E3FE2D15-7ABB-4C6A-B57B-8E6355EF355A}</c15:txfldGUID>
                      <c15:f>Daten_Diagramme!$D$37</c15:f>
                      <c15:dlblFieldTableCache>
                        <c:ptCount val="1"/>
                        <c:pt idx="0">
                          <c:v>4.8</c:v>
                        </c:pt>
                      </c15:dlblFieldTableCache>
                    </c15:dlblFTEntry>
                  </c15:dlblFieldTable>
                  <c15:showDataLabelsRange val="0"/>
                </c:ext>
                <c:ext xmlns:c16="http://schemas.microsoft.com/office/drawing/2014/chart" uri="{C3380CC4-5D6E-409C-BE32-E72D297353CC}">
                  <c16:uniqueId val="{00000017-A597-4BB5-BAC0-750C0526F898}"/>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{B30FC45C-21E1-4E93-AD42-191F816517FE}</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A597-4BB5-BAC0-750C0526F898}"/>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{3065E0E1-1535-4ED0-92BC-2EB09F7477F3}</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A597-4BB5-BAC0-750C0526F89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{E74D12F7-7B14-4F92-B0A9-49216BBFD176}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597-4BB5-BAC0-750C0526F89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{9DF117C0-DD8C-46D9-8884-46486C2A6A72}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597-4BB5-BAC0-750C0526F89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{BB9395F6-D092-49BB-AD67-2854ED6F192F}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597-4BB5-BAC0-750C0526F89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{2108D349-74D5-4435-A6E6-B2EAF1BF4FF0}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597-4BB5-BAC0-750C0526F89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{E38C83A1-9421-4AFE-8242-43A78CA4C089}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597-4BB5-BAC0-750C0526F898}"/>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{02AFAF0A-FE50-4E84-B654-AA625BB811FC}</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A597-4BB5-BAC0-750C0526F8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1.6171114673391775</c:v>
                </c:pt>
                <c:pt idx="1">
                  <c:v>4.7914317925591883</c:v>
                </c:pt>
                <c:pt idx="2">
                  <c:v>3.1545741324921135</c:v>
                </c:pt>
                <c:pt idx="3">
                  <c:v>0.16175049985397524</c:v>
                </c:pt>
                <c:pt idx="4">
                  <c:v>1.4233997038012176</c:v>
                </c:pt>
                <c:pt idx="5">
                  <c:v>-1.7502406580904874E-2</c:v>
                </c:pt>
                <c:pt idx="6">
                  <c:v>-1.020515518148343</c:v>
                </c:pt>
                <c:pt idx="7">
                  <c:v>4.3825818666292689</c:v>
                </c:pt>
                <c:pt idx="8">
                  <c:v>1.997159595242322</c:v>
                </c:pt>
                <c:pt idx="9">
                  <c:v>-0.18365472910927455</c:v>
                </c:pt>
                <c:pt idx="10">
                  <c:v>-0.73746312684365778</c:v>
                </c:pt>
                <c:pt idx="11">
                  <c:v>6.5579844386809931</c:v>
                </c:pt>
                <c:pt idx="12">
                  <c:v>0.42342978122794639</c:v>
                </c:pt>
                <c:pt idx="13">
                  <c:v>3.6610569825804546</c:v>
                </c:pt>
                <c:pt idx="14">
                  <c:v>8.447630922693266</c:v>
                </c:pt>
                <c:pt idx="15">
                  <c:v>-16.446895228961878</c:v>
                </c:pt>
                <c:pt idx="16">
                  <c:v>3.3185840707964602</c:v>
                </c:pt>
                <c:pt idx="17">
                  <c:v>3.8636909047276218</c:v>
                </c:pt>
                <c:pt idx="18">
                  <c:v>3.7449287423280975</c:v>
                </c:pt>
                <c:pt idx="19">
                  <c:v>2.7283781729746162</c:v>
                </c:pt>
                <c:pt idx="20">
                  <c:v>2.6525198938992043</c:v>
                </c:pt>
                <c:pt idx="21">
                  <c:v>0</c:v>
                </c:pt>
                <c:pt idx="23">
                  <c:v>4.7914317925591883</c:v>
                </c:pt>
                <c:pt idx="24">
                  <c:v>1.2575213549095798</c:v>
                </c:pt>
                <c:pt idx="25">
                  <c:v>1.807333603661009</c:v>
                </c:pt>
              </c:numCache>
            </c:numRef>
          </c:val>
          <c:extLst>
            <c:ext xmlns:c16="http://schemas.microsoft.com/office/drawing/2014/chart" uri="{C3380CC4-5D6E-409C-BE32-E72D297353CC}">
              <c16:uniqueId val="{00000020-A597-4BB5-BAC0-750C0526F89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{33D4DAFA-5572-49C2-AB40-BA4B80BE2840}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597-4BB5-BAC0-750C0526F89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{BEF37012-1BCA-4489-BC0F-40E6974869F6}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597-4BB5-BAC0-750C0526F89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{FC20CD74-4CDC-4D9C-B5CD-8BD4934722D8}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597-4BB5-BAC0-750C0526F89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{CE570251-16F0-4596-89DF-18E6A73D6AB7}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597-4BB5-BAC0-750C0526F89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{C0BC1EF3-9058-41F0-9175-82CEF366281B}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597-4BB5-BAC0-750C0526F89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{61D0C954-52B6-4280-9771-4360DFFB5CA9}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597-4BB5-BAC0-750C0526F89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{BD3F8F34-C012-44C9-BD99-715CBAA371CD}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597-4BB5-BAC0-750C0526F89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{D99775A6-D29E-4818-A873-7AA2EC153F3F}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597-4BB5-BAC0-750C0526F89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{1074FB19-F4D8-4C25-806D-561919E05E83}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597-4BB5-BAC0-750C0526F89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{03FEE419-3CF8-4FB6-B881-6C51B930C5A4}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597-4BB5-BAC0-750C0526F89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{0DCE8A89-DF78-49B7-BF87-3748B3A3C9E1}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597-4BB5-BAC0-750C0526F89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{329144CD-045B-483D-B114-EB5408BC2E8A}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597-4BB5-BAC0-750C0526F89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{DCBF5621-F88B-46B9-BFAA-D5964AA32D6C}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597-4BB5-BAC0-750C0526F89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{A895F35B-9F29-4268-828A-6E56F126EB49}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597-4BB5-BAC0-750C0526F89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{283F3C8C-4C27-4FC6-9C2F-715E793CE4BE}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597-4BB5-BAC0-750C0526F89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{D51CD982-6C41-4EAF-A99E-4373E8975049}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597-4BB5-BAC0-750C0526F89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{79E4A401-7094-485E-9BF2-053CD10BDAA1}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597-4BB5-BAC0-750C0526F89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{82E420A4-3D92-488D-A7F5-A342644EC97E}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597-4BB5-BAC0-750C0526F89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{90E2AEE4-212C-4848-BFBC-EF5DE8486FC0}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597-4BB5-BAC0-750C0526F89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{0E7030AB-E320-47D8-81CA-4CFD19303B45}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597-4BB5-BAC0-750C0526F89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{0BF731FA-5E83-4752-BCE0-095AE83EC0A6}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597-4BB5-BAC0-750C0526F89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{4197CCED-D418-437A-8340-CF87BEE5AE1E}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597-4BB5-BAC0-750C0526F89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{F04A2C4B-40A2-406C-812A-C7639CC1E5F8}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597-4BB5-BAC0-750C0526F89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{651B632F-4CA7-41D4-B524-BF16E2740F9C}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597-4BB5-BAC0-750C0526F89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{1F29CAD9-6C92-4BDE-BD76-A40A4B00B1A2}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597-4BB5-BAC0-750C0526F89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{1985C033-724C-403E-BA39-7521B094AC3C}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597-4BB5-BAC0-750C0526F89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{F978483F-D381-4DBD-A017-68D1AAAFA87C}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597-4BB5-BAC0-750C0526F89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{AD5D70FB-A938-4DD5-B3CC-0789025C6565}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597-4BB5-BAC0-750C0526F89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{BBF3097D-9241-4A94-8791-6E6988E80528}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597-4BB5-BAC0-750C0526F89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{78A96828-3CE4-4445-9784-154FA5AF8D17}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597-4BB5-BAC0-750C0526F89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{D268BAC1-D3BF-46BA-8869-4D31385067BF}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597-4BB5-BAC0-750C0526F89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{FFE0946F-96DF-4F16-B849-AFA0A10E27AE}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597-4BB5-BAC0-750C0526F8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597-4BB5-BAC0-750C0526F89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597-4BB5-BAC0-750C0526F89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{3C89D46A-3D81-42F0-8939-1104B3E7B02A}</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68E7-4696-AA52-B1BF559E3385}"/>
                </c:ext>
              </c:extLst>
            </c:dLbl>
            <c:dLbl>
              <c:idx val="1"/>
              <c:tx>
                <c:strRef>
                  <c:f>Daten_Diagramme!$E$15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{D7E3C819-5600-4BB9-A099-BB8FCD2E0D55}</c15:txfldGUID>
                      <c15:f>Daten_Diagramme!$E$15</c15:f>
                      <c15:dlblFieldTableCache>
                        <c:ptCount val="1"/>
                        <c:pt idx="0">
                          <c:v>5.6</c:v>
                        </c:pt>
                      </c15:dlblFieldTableCache>
                    </c15:dlblFTEntry>
                  </c15:dlblFieldTable>
                  <c15:showDataLabelsRange val="0"/>
                </c:ext>
                <c:ext xmlns:c16="http://schemas.microsoft.com/office/drawing/2014/chart" uri="{C3380CC4-5D6E-409C-BE32-E72D297353CC}">
                  <c16:uniqueId val="{00000001-68E7-4696-AA52-B1BF559E3385}"/>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{AA51028A-FDF2-42F8-8FCB-BD9A9B96E6B3}</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68E7-4696-AA52-B1BF559E3385}"/>
                </c:ext>
              </c:extLst>
            </c:dLbl>
            <c:dLbl>
              <c:idx val="3"/>
              <c:tx>
                <c:strRef>
                  <c:f>Daten_Diagramme!$E$17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{67E0583F-20CB-47D4-A2DE-182BDD1240C5}</c15:txfldGUID>
                      <c15:f>Daten_Diagramme!$E$17</c15:f>
                      <c15:dlblFieldTableCache>
                        <c:ptCount val="1"/>
                        <c:pt idx="0">
                          <c:v>-6.6</c:v>
                        </c:pt>
                      </c15:dlblFieldTableCache>
                    </c15:dlblFTEntry>
                  </c15:dlblFieldTable>
                  <c15:showDataLabelsRange val="0"/>
                </c:ext>
                <c:ext xmlns:c16="http://schemas.microsoft.com/office/drawing/2014/chart" uri="{C3380CC4-5D6E-409C-BE32-E72D297353CC}">
                  <c16:uniqueId val="{00000003-68E7-4696-AA52-B1BF559E3385}"/>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{D29DCA33-6F15-4928-A80B-03AD4B83E5F9}</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68E7-4696-AA52-B1BF559E3385}"/>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{C8EA375B-36B7-4254-9F46-CA68C5039FFB}</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68E7-4696-AA52-B1BF559E3385}"/>
                </c:ext>
              </c:extLst>
            </c:dLbl>
            <c:dLbl>
              <c:idx val="6"/>
              <c:tx>
                <c:strRef>
                  <c:f>Daten_Diagramme!$E$20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{4B81A0D2-1466-48E7-BB61-25002AD51F56}</c15:txfldGUID>
                      <c15:f>Daten_Diagramme!$E$20</c15:f>
                      <c15:dlblFieldTableCache>
                        <c:ptCount val="1"/>
                        <c:pt idx="0">
                          <c:v>-8.4</c:v>
                        </c:pt>
                      </c15:dlblFieldTableCache>
                    </c15:dlblFTEntry>
                  </c15:dlblFieldTable>
                  <c15:showDataLabelsRange val="0"/>
                </c:ext>
                <c:ext xmlns:c16="http://schemas.microsoft.com/office/drawing/2014/chart" uri="{C3380CC4-5D6E-409C-BE32-E72D297353CC}">
                  <c16:uniqueId val="{00000006-68E7-4696-AA52-B1BF559E3385}"/>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{8E970E7D-6681-4F9A-93A3-C6A90768FF6B}</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68E7-4696-AA52-B1BF559E3385}"/>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{F3D4E5C0-6781-42F1-849A-13DCC60E6884}</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68E7-4696-AA52-B1BF559E3385}"/>
                </c:ext>
              </c:extLst>
            </c:dLbl>
            <c:dLbl>
              <c:idx val="9"/>
              <c:tx>
                <c:strRef>
                  <c:f>Daten_Diagramme!$E$23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{8AD5B208-6157-4BCE-AC70-19A6B04CA5BF}</c15:txfldGUID>
                      <c15:f>Daten_Diagramme!$E$23</c15:f>
                      <c15:dlblFieldTableCache>
                        <c:ptCount val="1"/>
                        <c:pt idx="0">
                          <c:v>-7.6</c:v>
                        </c:pt>
                      </c15:dlblFieldTableCache>
                    </c15:dlblFTEntry>
                  </c15:dlblFieldTable>
                  <c15:showDataLabelsRange val="0"/>
                </c:ext>
                <c:ext xmlns:c16="http://schemas.microsoft.com/office/drawing/2014/chart" uri="{C3380CC4-5D6E-409C-BE32-E72D297353CC}">
                  <c16:uniqueId val="{00000009-68E7-4696-AA52-B1BF559E3385}"/>
                </c:ext>
              </c:extLst>
            </c:dLbl>
            <c:dLbl>
              <c:idx val="10"/>
              <c:tx>
                <c:strRef>
                  <c:f>Daten_Diagramme!$E$24</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{0FCF44FD-238D-4960-B4F5-AEF2E9EEAB08}</c15:txfldGUID>
                      <c15:f>Daten_Diagramme!$E$24</c15:f>
                      <c15:dlblFieldTableCache>
                        <c:ptCount val="1"/>
                        <c:pt idx="0">
                          <c:v>-12.8</c:v>
                        </c:pt>
                      </c15:dlblFieldTableCache>
                    </c15:dlblFTEntry>
                  </c15:dlblFieldTable>
                  <c15:showDataLabelsRange val="0"/>
                </c:ext>
                <c:ext xmlns:c16="http://schemas.microsoft.com/office/drawing/2014/chart" uri="{C3380CC4-5D6E-409C-BE32-E72D297353CC}">
                  <c16:uniqueId val="{0000000A-68E7-4696-AA52-B1BF559E3385}"/>
                </c:ext>
              </c:extLst>
            </c:dLbl>
            <c:dLbl>
              <c:idx val="11"/>
              <c:tx>
                <c:strRef>
                  <c:f>Daten_Diagramme!$E$25</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{D7CDFDCD-9A7F-4EDD-9BC0-E747A879B19D}</c15:txfldGUID>
                      <c15:f>Daten_Diagramme!$E$25</c15:f>
                      <c15:dlblFieldTableCache>
                        <c:ptCount val="1"/>
                        <c:pt idx="0">
                          <c:v>-12.2</c:v>
                        </c:pt>
                      </c15:dlblFieldTableCache>
                    </c15:dlblFTEntry>
                  </c15:dlblFieldTable>
                  <c15:showDataLabelsRange val="0"/>
                </c:ext>
                <c:ext xmlns:c16="http://schemas.microsoft.com/office/drawing/2014/chart" uri="{C3380CC4-5D6E-409C-BE32-E72D297353CC}">
                  <c16:uniqueId val="{0000000B-68E7-4696-AA52-B1BF559E3385}"/>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{82F2CC4A-AD78-4857-AD65-D0E40A179C13}</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68E7-4696-AA52-B1BF559E3385}"/>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{03E96C53-CC64-405E-8184-78B6F4AFDEB5}</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68E7-4696-AA52-B1BF559E3385}"/>
                </c:ext>
              </c:extLst>
            </c:dLbl>
            <c:dLbl>
              <c:idx val="14"/>
              <c:tx>
                <c:strRef>
                  <c:f>Daten_Diagramme!$E$28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{1EBDAB74-33EA-474A-9281-593282F7A8A2}</c15:txfldGUID>
                      <c15:f>Daten_Diagramme!$E$28</c15:f>
                      <c15:dlblFieldTableCache>
                        <c:ptCount val="1"/>
                        <c:pt idx="0">
                          <c:v>3.6</c:v>
                        </c:pt>
                      </c15:dlblFieldTableCache>
                    </c15:dlblFTEntry>
                  </c15:dlblFieldTable>
                  <c15:showDataLabelsRange val="0"/>
                </c:ext>
                <c:ext xmlns:c16="http://schemas.microsoft.com/office/drawing/2014/chart" uri="{C3380CC4-5D6E-409C-BE32-E72D297353CC}">
                  <c16:uniqueId val="{0000000E-68E7-4696-AA52-B1BF559E3385}"/>
                </c:ext>
              </c:extLst>
            </c:dLbl>
            <c:dLbl>
              <c:idx val="15"/>
              <c:tx>
                <c:strRef>
                  <c:f>Daten_Diagramme!$E$29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{BA9AE6C6-AB5B-4C99-8060-4CFA6AC84ECB}</c15:txfldGUID>
                      <c15:f>Daten_Diagramme!$E$29</c15:f>
                      <c15:dlblFieldTableCache>
                        <c:ptCount val="1"/>
                        <c:pt idx="0">
                          <c:v>-6.1</c:v>
                        </c:pt>
                      </c15:dlblFieldTableCache>
                    </c15:dlblFTEntry>
                  </c15:dlblFieldTable>
                  <c15:showDataLabelsRange val="0"/>
                </c:ext>
                <c:ext xmlns:c16="http://schemas.microsoft.com/office/drawing/2014/chart" uri="{C3380CC4-5D6E-409C-BE32-E72D297353CC}">
                  <c16:uniqueId val="{0000000F-68E7-4696-AA52-B1BF559E3385}"/>
                </c:ext>
              </c:extLst>
            </c:dLbl>
            <c:dLbl>
              <c:idx val="16"/>
              <c:tx>
                <c:strRef>
                  <c:f>Daten_Diagramme!$E$30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{AE8538C2-F527-40DA-A699-9EE144D56110}</c15:txfldGUID>
                      <c15:f>Daten_Diagramme!$E$30</c15:f>
                      <c15:dlblFieldTableCache>
                        <c:ptCount val="1"/>
                        <c:pt idx="0">
                          <c:v>-0.2</c:v>
                        </c:pt>
                      </c15:dlblFieldTableCache>
                    </c15:dlblFTEntry>
                  </c15:dlblFieldTable>
                  <c15:showDataLabelsRange val="0"/>
                </c:ext>
                <c:ext xmlns:c16="http://schemas.microsoft.com/office/drawing/2014/chart" uri="{C3380CC4-5D6E-409C-BE32-E72D297353CC}">
                  <c16:uniqueId val="{00000010-68E7-4696-AA52-B1BF559E3385}"/>
                </c:ext>
              </c:extLst>
            </c:dLbl>
            <c:dLbl>
              <c:idx val="17"/>
              <c:tx>
                <c:strRef>
                  <c:f>Daten_Diagramme!$E$31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{ADD96AE5-5F60-4C8D-9682-5BFF7BF5CF68}</c15:txfldGUID>
                      <c15:f>Daten_Diagramme!$E$31</c15:f>
                      <c15:dlblFieldTableCache>
                        <c:ptCount val="1"/>
                        <c:pt idx="0">
                          <c:v>1.2</c:v>
                        </c:pt>
                      </c15:dlblFieldTableCache>
                    </c15:dlblFTEntry>
                  </c15:dlblFieldTable>
                  <c15:showDataLabelsRange val="0"/>
                </c:ext>
                <c:ext xmlns:c16="http://schemas.microsoft.com/office/drawing/2014/chart" uri="{C3380CC4-5D6E-409C-BE32-E72D297353CC}">
                  <c16:uniqueId val="{00000011-68E7-4696-AA52-B1BF559E3385}"/>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{7EE70E0F-3C47-478C-B567-14343DE3D8DD}</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68E7-4696-AA52-B1BF559E3385}"/>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{DFA4E2DB-4834-44D2-AF8B-7D7ACEC53622}</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68E7-4696-AA52-B1BF559E3385}"/>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{941B1DE4-21B8-41E5-B77C-90B0623ECF8E}</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68E7-4696-AA52-B1BF559E338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{A2B4E473-61B2-4800-BF55-E2D0A8EC6688}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8E7-4696-AA52-B1BF559E338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{31B5CB6B-CDF9-4952-85B1-E96FE2FFE824}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8E7-4696-AA52-B1BF559E3385}"/>
                </c:ext>
              </c:extLst>
            </c:dLbl>
            <c:dLbl>
              <c:idx val="23"/>
              <c:tx>
                <c:strRef>
                  <c:f>Daten_Diagramme!$E$37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{EF0E8F18-CB2D-4F1F-83CA-3D93FA812AEC}</c15:txfldGUID>
                      <c15:f>Daten_Diagramme!$E$37</c15:f>
                      <c15:dlblFieldTableCache>
                        <c:ptCount val="1"/>
                        <c:pt idx="0">
                          <c:v>5.6</c:v>
                        </c:pt>
                      </c15:dlblFieldTableCache>
                    </c15:dlblFTEntry>
                  </c15:dlblFieldTable>
                  <c15:showDataLabelsRange val="0"/>
                </c:ext>
                <c:ext xmlns:c16="http://schemas.microsoft.com/office/drawing/2014/chart" uri="{C3380CC4-5D6E-409C-BE32-E72D297353CC}">
                  <c16:uniqueId val="{00000017-68E7-4696-AA52-B1BF559E3385}"/>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{48902F81-4CDA-4514-A3C7-00834E8BBC55}</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68E7-4696-AA52-B1BF559E3385}"/>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{DE37B4A3-03C7-4B9F-AD34-B84A9EDCB419}</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68E7-4696-AA52-B1BF559E338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{FF2BEBE9-D264-4AB9-9AE5-0EFEA9A906F9}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8E7-4696-AA52-B1BF559E338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{F371BF73-5620-4853-8626-11D66A135DDD}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8E7-4696-AA52-B1BF559E338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{7B2AAE94-14D2-4900-A021-D9FACE0F0EDB}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8E7-4696-AA52-B1BF559E338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{45E1114D-2E4E-4458-BBA2-9AE3849BE4D0}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8E7-4696-AA52-B1BF559E338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{AFEE5BA0-D5B6-4D73-A199-E03C74A9C9F0}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8E7-4696-AA52-B1BF559E3385}"/>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{F926D48E-C315-40AE-8970-3A321917619B}</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68E7-4696-AA52-B1BF559E33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-4.2191561687662471</c:v>
                </c:pt>
                <c:pt idx="1">
                  <c:v>5.6355666875391357</c:v>
                </c:pt>
                <c:pt idx="2">
                  <c:v>4.0760869565217392</c:v>
                </c:pt>
                <c:pt idx="3">
                  <c:v>-6.5924032140248361</c:v>
                </c:pt>
                <c:pt idx="4">
                  <c:v>-5.6184486373165621</c:v>
                </c:pt>
                <c:pt idx="5">
                  <c:v>-6.9506726457399104</c:v>
                </c:pt>
                <c:pt idx="6">
                  <c:v>-8.3623693379790947</c:v>
                </c:pt>
                <c:pt idx="7">
                  <c:v>1.2138521956444126</c:v>
                </c:pt>
                <c:pt idx="8">
                  <c:v>-3.5343834037648865</c:v>
                </c:pt>
                <c:pt idx="9">
                  <c:v>-7.6007005253940454</c:v>
                </c:pt>
                <c:pt idx="10">
                  <c:v>-12.840088839533593</c:v>
                </c:pt>
                <c:pt idx="11">
                  <c:v>-12.176814011676397</c:v>
                </c:pt>
                <c:pt idx="12">
                  <c:v>0.24509803921568626</c:v>
                </c:pt>
                <c:pt idx="13">
                  <c:v>-2.2653721682847898</c:v>
                </c:pt>
                <c:pt idx="14">
                  <c:v>3.5792778649921506</c:v>
                </c:pt>
                <c:pt idx="15">
                  <c:v>-6.1465721040189125</c:v>
                </c:pt>
                <c:pt idx="16">
                  <c:v>-0.24154589371980675</c:v>
                </c:pt>
                <c:pt idx="17">
                  <c:v>1.1518324607329844</c:v>
                </c:pt>
                <c:pt idx="18">
                  <c:v>-1.4123006833712983</c:v>
                </c:pt>
                <c:pt idx="19">
                  <c:v>-1.9343229869545659</c:v>
                </c:pt>
                <c:pt idx="20">
                  <c:v>-3.6764705882352939</c:v>
                </c:pt>
                <c:pt idx="21">
                  <c:v>0</c:v>
                </c:pt>
                <c:pt idx="23">
                  <c:v>5.6355666875391357</c:v>
                </c:pt>
                <c:pt idx="24">
                  <c:v>-3.6090225563909772</c:v>
                </c:pt>
                <c:pt idx="25">
                  <c:v>-4.7475357071011866</c:v>
                </c:pt>
              </c:numCache>
            </c:numRef>
          </c:val>
          <c:extLst>
            <c:ext xmlns:c16="http://schemas.microsoft.com/office/drawing/2014/chart" uri="{C3380CC4-5D6E-409C-BE32-E72D297353CC}">
              <c16:uniqueId val="{00000020-68E7-4696-AA52-B1BF559E338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{FEB7BF51-FCA0-4E50-A84F-7A94660BA494}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8E7-4696-AA52-B1BF559E338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{4DA33016-6364-4B65-AAE5-CB694C64F87C}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8E7-4696-AA52-B1BF559E338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{1930736C-E9E8-4133-A404-60D976805C09}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8E7-4696-AA52-B1BF559E338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{AF0F38B5-C8F1-4CA0-8012-5A6476B6E3F6}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8E7-4696-AA52-B1BF559E338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{CF4D3858-937F-40F5-943F-FF2E78706D19}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8E7-4696-AA52-B1BF559E338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{75AD1E7E-85B8-4740-8B56-92EB4CEC1E15}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8E7-4696-AA52-B1BF559E338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{9F2AA39A-BA1D-4947-8A9C-F28D9F8681B4}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8E7-4696-AA52-B1BF559E338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{15C731E8-433D-45F7-8289-F83CD0DF5AFE}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8E7-4696-AA52-B1BF559E338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{7BA2F236-131A-4A63-99F1-8330A12EB6CC}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8E7-4696-AA52-B1BF559E338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{4FEEBAED-307B-4550-B254-5A1F53A61A9B}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8E7-4696-AA52-B1BF559E338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{EC29F73B-EC35-4BEB-8AD0-D164A44CBA63}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8E7-4696-AA52-B1BF559E338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{873B09E7-010D-4F67-BB4F-5A23650E962A}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8E7-4696-AA52-B1BF559E338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{B2DE478A-9A86-4FC7-BD3F-BF21507936E8}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8E7-4696-AA52-B1BF559E338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{17DFCF93-ED70-47A5-9C44-08F178372F93}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8E7-4696-AA52-B1BF559E338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{39757944-0ECB-4ECC-A435-3029FB8CE567}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8E7-4696-AA52-B1BF559E338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{2F9350FA-93CF-4CB5-81AF-5888BF95C2AE}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8E7-4696-AA52-B1BF559E338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{FB3E2BF3-3D42-4CE7-90E6-FC4C087EB16E}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8E7-4696-AA52-B1BF559E338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{6D1B1274-F223-4EAC-8A2D-FDB704A58C5A}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8E7-4696-AA52-B1BF559E338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{89D2A62B-311F-4C66-9547-84D4DAD07F65}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8E7-4696-AA52-B1BF559E338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{EFCF9730-52D5-4E65-8B53-EAC36B6CE4EB}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8E7-4696-AA52-B1BF559E338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{F2D881F4-CC7C-4A68-BA47-AE5A079E5D31}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8E7-4696-AA52-B1BF559E338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{4D2E25C6-FBAF-4F02-A573-AC5688B73E67}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8E7-4696-AA52-B1BF559E338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{EDD31215-15CF-4B2A-8C93-6247C3C10FA4}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8E7-4696-AA52-B1BF559E338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{5B0D2F9A-64ED-4A63-ABA5-AFFD0E40B09D}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8E7-4696-AA52-B1BF559E338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{B41F533D-A997-4A19-B7F5-1E2888CBB740}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8E7-4696-AA52-B1BF559E338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{62FBEB3B-CBD2-4D8F-A082-88EB1A9EA461}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8E7-4696-AA52-B1BF559E338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{1E74E457-0803-41BD-A6FB-1C08C44A3AC3}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8E7-4696-AA52-B1BF559E338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{B06C1DF5-3995-47DF-9231-C615F74FC64F}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8E7-4696-AA52-B1BF559E338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{0AB876D5-7C84-4544-9612-B17D73F7A1ED}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8E7-4696-AA52-B1BF559E338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{2CF208DB-0FE3-4571-91DE-94BDAB4040EE}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8E7-4696-AA52-B1BF559E338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{B71B9CDD-2C76-4F9F-B7AC-EC4C546D6837}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8E7-4696-AA52-B1BF559E338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{49009B1C-97DA-42B2-89E2-9AE6CD944887}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8E7-4696-AA52-B1BF559E33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8E7-4696-AA52-B1BF559E338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8E7-4696-AA52-B1BF559E338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{FB1DC6CE-D82B-4A2C-A4EB-0D2BBAD5A2BC}</c15:txfldGUID>
                      <c15:f>Diagramm!$I$46</c15:f>
                      <c15:dlblFieldTableCache>
                        <c:ptCount val="1"/>
                      </c15:dlblFieldTableCache>
                    </c15:dlblFTEntry>
                  </c15:dlblFieldTable>
                  <c15:showDataLabelsRange val="0"/>
                </c:ext>
                <c:ext xmlns:c16="http://schemas.microsoft.com/office/drawing/2014/chart" uri="{C3380CC4-5D6E-409C-BE32-E72D297353CC}">
                  <c16:uniqueId val="{00000000-9A94-4F2A-AC3C-9AB31211A80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{19941B53-9250-4938-825A-45C7B4F2CA2A}</c15:txfldGUID>
                      <c15:f>Diagramm!$I$47</c15:f>
                      <c15:dlblFieldTableCache>
                        <c:ptCount val="1"/>
                      </c15:dlblFieldTableCache>
                    </c15:dlblFTEntry>
                  </c15:dlblFieldTable>
                  <c15:showDataLabelsRange val="0"/>
                </c:ext>
                <c:ext xmlns:c16="http://schemas.microsoft.com/office/drawing/2014/chart" uri="{C3380CC4-5D6E-409C-BE32-E72D297353CC}">
                  <c16:uniqueId val="{00000001-9A94-4F2A-AC3C-9AB31211A80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{E2EF65BE-3C7D-4669-A3AD-B7C2B9B0A878}</c15:txfldGUID>
                      <c15:f>Diagramm!$I$48</c15:f>
                      <c15:dlblFieldTableCache>
                        <c:ptCount val="1"/>
                      </c15:dlblFieldTableCache>
                    </c15:dlblFTEntry>
                  </c15:dlblFieldTable>
                  <c15:showDataLabelsRange val="0"/>
                </c:ext>
                <c:ext xmlns:c16="http://schemas.microsoft.com/office/drawing/2014/chart" uri="{C3380CC4-5D6E-409C-BE32-E72D297353CC}">
                  <c16:uniqueId val="{00000002-9A94-4F2A-AC3C-9AB31211A80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{85DF7C89-2FE4-4681-92B2-D67C1BBFF787}</c15:txfldGUID>
                      <c15:f>Diagramm!$I$49</c15:f>
                      <c15:dlblFieldTableCache>
                        <c:ptCount val="1"/>
                      </c15:dlblFieldTableCache>
                    </c15:dlblFTEntry>
                  </c15:dlblFieldTable>
                  <c15:showDataLabelsRange val="0"/>
                </c:ext>
                <c:ext xmlns:c16="http://schemas.microsoft.com/office/drawing/2014/chart" uri="{C3380CC4-5D6E-409C-BE32-E72D297353CC}">
                  <c16:uniqueId val="{00000003-9A94-4F2A-AC3C-9AB31211A80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{D71AB37F-2CFF-480D-92D4-8C3D2840027B}</c15:txfldGUID>
                      <c15:f>Diagramm!$I$50</c15:f>
                      <c15:dlblFieldTableCache>
                        <c:ptCount val="1"/>
                      </c15:dlblFieldTableCache>
                    </c15:dlblFTEntry>
                  </c15:dlblFieldTable>
                  <c15:showDataLabelsRange val="0"/>
                </c:ext>
                <c:ext xmlns:c16="http://schemas.microsoft.com/office/drawing/2014/chart" uri="{C3380CC4-5D6E-409C-BE32-E72D297353CC}">
                  <c16:uniqueId val="{00000004-9A94-4F2A-AC3C-9AB31211A80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{834ADA61-E3A3-45BD-A0D1-D65448F90FDC}</c15:txfldGUID>
                      <c15:f>Diagramm!$I$51</c15:f>
                      <c15:dlblFieldTableCache>
                        <c:ptCount val="1"/>
                      </c15:dlblFieldTableCache>
                    </c15:dlblFTEntry>
                  </c15:dlblFieldTable>
                  <c15:showDataLabelsRange val="0"/>
                </c:ext>
                <c:ext xmlns:c16="http://schemas.microsoft.com/office/drawing/2014/chart" uri="{C3380CC4-5D6E-409C-BE32-E72D297353CC}">
                  <c16:uniqueId val="{00000005-9A94-4F2A-AC3C-9AB31211A80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{0FF0D02D-625F-4BBB-A80C-E65188303BDA}</c15:txfldGUID>
                      <c15:f>Diagramm!$I$52</c15:f>
                      <c15:dlblFieldTableCache>
                        <c:ptCount val="1"/>
                      </c15:dlblFieldTableCache>
                    </c15:dlblFTEntry>
                  </c15:dlblFieldTable>
                  <c15:showDataLabelsRange val="0"/>
                </c:ext>
                <c:ext xmlns:c16="http://schemas.microsoft.com/office/drawing/2014/chart" uri="{C3380CC4-5D6E-409C-BE32-E72D297353CC}">
                  <c16:uniqueId val="{00000006-9A94-4F2A-AC3C-9AB31211A80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{E5BCA230-BF63-45B9-979F-D8F21FB186F9}</c15:txfldGUID>
                      <c15:f>Diagramm!$I$53</c15:f>
                      <c15:dlblFieldTableCache>
                        <c:ptCount val="1"/>
                      </c15:dlblFieldTableCache>
                    </c15:dlblFTEntry>
                  </c15:dlblFieldTable>
                  <c15:showDataLabelsRange val="0"/>
                </c:ext>
                <c:ext xmlns:c16="http://schemas.microsoft.com/office/drawing/2014/chart" uri="{C3380CC4-5D6E-409C-BE32-E72D297353CC}">
                  <c16:uniqueId val="{00000007-9A94-4F2A-AC3C-9AB31211A80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{56B667D6-6635-4C38-9F0A-DA8980121245}</c15:txfldGUID>
                      <c15:f>Diagramm!$I$54</c15:f>
                      <c15:dlblFieldTableCache>
                        <c:ptCount val="1"/>
                      </c15:dlblFieldTableCache>
                    </c15:dlblFTEntry>
                  </c15:dlblFieldTable>
                  <c15:showDataLabelsRange val="0"/>
                </c:ext>
                <c:ext xmlns:c16="http://schemas.microsoft.com/office/drawing/2014/chart" uri="{C3380CC4-5D6E-409C-BE32-E72D297353CC}">
                  <c16:uniqueId val="{00000008-9A94-4F2A-AC3C-9AB31211A80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{F572E234-91BB-40CF-8D17-11D11861123C}</c15:txfldGUID>
                      <c15:f>Diagramm!$I$55</c15:f>
                      <c15:dlblFieldTableCache>
                        <c:ptCount val="1"/>
                      </c15:dlblFieldTableCache>
                    </c15:dlblFTEntry>
                  </c15:dlblFieldTable>
                  <c15:showDataLabelsRange val="0"/>
                </c:ext>
                <c:ext xmlns:c16="http://schemas.microsoft.com/office/drawing/2014/chart" uri="{C3380CC4-5D6E-409C-BE32-E72D297353CC}">
                  <c16:uniqueId val="{00000009-9A94-4F2A-AC3C-9AB31211A80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{2EAFED07-430F-47D5-BC9B-316B7DDF20D6}</c15:txfldGUID>
                      <c15:f>Diagramm!$I$56</c15:f>
                      <c15:dlblFieldTableCache>
                        <c:ptCount val="1"/>
                      </c15:dlblFieldTableCache>
                    </c15:dlblFTEntry>
                  </c15:dlblFieldTable>
                  <c15:showDataLabelsRange val="0"/>
                </c:ext>
                <c:ext xmlns:c16="http://schemas.microsoft.com/office/drawing/2014/chart" uri="{C3380CC4-5D6E-409C-BE32-E72D297353CC}">
                  <c16:uniqueId val="{0000000A-9A94-4F2A-AC3C-9AB31211A80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{BE8ED4BC-BE41-4852-8B38-564A00723B20}</c15:txfldGUID>
                      <c15:f>Diagramm!$I$57</c15:f>
                      <c15:dlblFieldTableCache>
                        <c:ptCount val="1"/>
                      </c15:dlblFieldTableCache>
                    </c15:dlblFTEntry>
                  </c15:dlblFieldTable>
                  <c15:showDataLabelsRange val="0"/>
                </c:ext>
                <c:ext xmlns:c16="http://schemas.microsoft.com/office/drawing/2014/chart" uri="{C3380CC4-5D6E-409C-BE32-E72D297353CC}">
                  <c16:uniqueId val="{0000000B-9A94-4F2A-AC3C-9AB31211A80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{5EC56ABE-DB37-46AE-990D-A535BB14B3CB}</c15:txfldGUID>
                      <c15:f>Diagramm!$I$58</c15:f>
                      <c15:dlblFieldTableCache>
                        <c:ptCount val="1"/>
                      </c15:dlblFieldTableCache>
                    </c15:dlblFTEntry>
                  </c15:dlblFieldTable>
                  <c15:showDataLabelsRange val="0"/>
                </c:ext>
                <c:ext xmlns:c16="http://schemas.microsoft.com/office/drawing/2014/chart" uri="{C3380CC4-5D6E-409C-BE32-E72D297353CC}">
                  <c16:uniqueId val="{0000000C-9A94-4F2A-AC3C-9AB31211A80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{EAAB4057-B3AE-416C-A5CB-0BECF48512B8}</c15:txfldGUID>
                      <c15:f>Diagramm!$I$59</c15:f>
                      <c15:dlblFieldTableCache>
                        <c:ptCount val="1"/>
                      </c15:dlblFieldTableCache>
                    </c15:dlblFTEntry>
                  </c15:dlblFieldTable>
                  <c15:showDataLabelsRange val="0"/>
                </c:ext>
                <c:ext xmlns:c16="http://schemas.microsoft.com/office/drawing/2014/chart" uri="{C3380CC4-5D6E-409C-BE32-E72D297353CC}">
                  <c16:uniqueId val="{0000000D-9A94-4F2A-AC3C-9AB31211A80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{F1768F61-7851-4146-903B-914734243E8E}</c15:txfldGUID>
                      <c15:f>Diagramm!$I$60</c15:f>
                      <c15:dlblFieldTableCache>
                        <c:ptCount val="1"/>
                      </c15:dlblFieldTableCache>
                    </c15:dlblFTEntry>
                  </c15:dlblFieldTable>
                  <c15:showDataLabelsRange val="0"/>
                </c:ext>
                <c:ext xmlns:c16="http://schemas.microsoft.com/office/drawing/2014/chart" uri="{C3380CC4-5D6E-409C-BE32-E72D297353CC}">
                  <c16:uniqueId val="{0000000E-9A94-4F2A-AC3C-9AB31211A80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{5D3344E4-C7A5-4CF8-A8C3-76454BA2D408}</c15:txfldGUID>
                      <c15:f>Diagramm!$I$61</c15:f>
                      <c15:dlblFieldTableCache>
                        <c:ptCount val="1"/>
                      </c15:dlblFieldTableCache>
                    </c15:dlblFTEntry>
                  </c15:dlblFieldTable>
                  <c15:showDataLabelsRange val="0"/>
                </c:ext>
                <c:ext xmlns:c16="http://schemas.microsoft.com/office/drawing/2014/chart" uri="{C3380CC4-5D6E-409C-BE32-E72D297353CC}">
                  <c16:uniqueId val="{0000000F-9A94-4F2A-AC3C-9AB31211A80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{4F628902-7B1F-4219-926A-3B09909756AD}</c15:txfldGUID>
                      <c15:f>Diagramm!$I$62</c15:f>
                      <c15:dlblFieldTableCache>
                        <c:ptCount val="1"/>
                      </c15:dlblFieldTableCache>
                    </c15:dlblFTEntry>
                  </c15:dlblFieldTable>
                  <c15:showDataLabelsRange val="0"/>
                </c:ext>
                <c:ext xmlns:c16="http://schemas.microsoft.com/office/drawing/2014/chart" uri="{C3380CC4-5D6E-409C-BE32-E72D297353CC}">
                  <c16:uniqueId val="{00000010-9A94-4F2A-AC3C-9AB31211A80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{ACF98E1C-65A2-492F-A366-3AC84B6E7681}</c15:txfldGUID>
                      <c15:f>Diagramm!$I$63</c15:f>
                      <c15:dlblFieldTableCache>
                        <c:ptCount val="1"/>
                      </c15:dlblFieldTableCache>
                    </c15:dlblFTEntry>
                  </c15:dlblFieldTable>
                  <c15:showDataLabelsRange val="0"/>
                </c:ext>
                <c:ext xmlns:c16="http://schemas.microsoft.com/office/drawing/2014/chart" uri="{C3380CC4-5D6E-409C-BE32-E72D297353CC}">
                  <c16:uniqueId val="{00000011-9A94-4F2A-AC3C-9AB31211A80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{D0F29121-120C-4899-B7BF-A2AF1A5878FF}</c15:txfldGUID>
                      <c15:f>Diagramm!$I$64</c15:f>
                      <c15:dlblFieldTableCache>
                        <c:ptCount val="1"/>
                      </c15:dlblFieldTableCache>
                    </c15:dlblFTEntry>
                  </c15:dlblFieldTable>
                  <c15:showDataLabelsRange val="0"/>
                </c:ext>
                <c:ext xmlns:c16="http://schemas.microsoft.com/office/drawing/2014/chart" uri="{C3380CC4-5D6E-409C-BE32-E72D297353CC}">
                  <c16:uniqueId val="{00000012-9A94-4F2A-AC3C-9AB31211A80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{820B6E89-A772-4EF7-A2B3-32CCAFE703E6}</c15:txfldGUID>
                      <c15:f>Diagramm!$I$65</c15:f>
                      <c15:dlblFieldTableCache>
                        <c:ptCount val="1"/>
                      </c15:dlblFieldTableCache>
                    </c15:dlblFTEntry>
                  </c15:dlblFieldTable>
                  <c15:showDataLabelsRange val="0"/>
                </c:ext>
                <c:ext xmlns:c16="http://schemas.microsoft.com/office/drawing/2014/chart" uri="{C3380CC4-5D6E-409C-BE32-E72D297353CC}">
                  <c16:uniqueId val="{00000013-9A94-4F2A-AC3C-9AB31211A80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{338C91F7-9C72-4574-AC2E-A62EF9B88551}</c15:txfldGUID>
                      <c15:f>Diagramm!$I$66</c15:f>
                      <c15:dlblFieldTableCache>
                        <c:ptCount val="1"/>
                      </c15:dlblFieldTableCache>
                    </c15:dlblFTEntry>
                  </c15:dlblFieldTable>
                  <c15:showDataLabelsRange val="0"/>
                </c:ext>
                <c:ext xmlns:c16="http://schemas.microsoft.com/office/drawing/2014/chart" uri="{C3380CC4-5D6E-409C-BE32-E72D297353CC}">
                  <c16:uniqueId val="{00000014-9A94-4F2A-AC3C-9AB31211A80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{B27BAF26-8A2E-49F0-BF29-144F193EC1BD}</c15:txfldGUID>
                      <c15:f>Diagramm!$I$67</c15:f>
                      <c15:dlblFieldTableCache>
                        <c:ptCount val="1"/>
                      </c15:dlblFieldTableCache>
                    </c15:dlblFTEntry>
                  </c15:dlblFieldTable>
                  <c15:showDataLabelsRange val="0"/>
                </c:ext>
                <c:ext xmlns:c16="http://schemas.microsoft.com/office/drawing/2014/chart" uri="{C3380CC4-5D6E-409C-BE32-E72D297353CC}">
                  <c16:uniqueId val="{00000015-9A94-4F2A-AC3C-9AB31211A80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A94-4F2A-AC3C-9AB31211A80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{82FC7317-A381-4FCA-966B-F5FA926D6377}</c15:txfldGUID>
                      <c15:f>Diagramm!$K$46</c15:f>
                      <c15:dlblFieldTableCache>
                        <c:ptCount val="1"/>
                      </c15:dlblFieldTableCache>
                    </c15:dlblFTEntry>
                  </c15:dlblFieldTable>
                  <c15:showDataLabelsRange val="0"/>
                </c:ext>
                <c:ext xmlns:c16="http://schemas.microsoft.com/office/drawing/2014/chart" uri="{C3380CC4-5D6E-409C-BE32-E72D297353CC}">
                  <c16:uniqueId val="{00000017-9A94-4F2A-AC3C-9AB31211A80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{DE5C9E26-7070-43A0-9B26-0E6AEE139978}</c15:txfldGUID>
                      <c15:f>Diagramm!$K$47</c15:f>
                      <c15:dlblFieldTableCache>
                        <c:ptCount val="1"/>
                      </c15:dlblFieldTableCache>
                    </c15:dlblFTEntry>
                  </c15:dlblFieldTable>
                  <c15:showDataLabelsRange val="0"/>
                </c:ext>
                <c:ext xmlns:c16="http://schemas.microsoft.com/office/drawing/2014/chart" uri="{C3380CC4-5D6E-409C-BE32-E72D297353CC}">
                  <c16:uniqueId val="{00000018-9A94-4F2A-AC3C-9AB31211A80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{B0F42503-E02A-497F-81BC-D18C28FDE610}</c15:txfldGUID>
                      <c15:f>Diagramm!$K$48</c15:f>
                      <c15:dlblFieldTableCache>
                        <c:ptCount val="1"/>
                      </c15:dlblFieldTableCache>
                    </c15:dlblFTEntry>
                  </c15:dlblFieldTable>
                  <c15:showDataLabelsRange val="0"/>
                </c:ext>
                <c:ext xmlns:c16="http://schemas.microsoft.com/office/drawing/2014/chart" uri="{C3380CC4-5D6E-409C-BE32-E72D297353CC}">
                  <c16:uniqueId val="{00000019-9A94-4F2A-AC3C-9AB31211A80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{2E5EA736-97E7-404D-B1C9-07622B0233D1}</c15:txfldGUID>
                      <c15:f>Diagramm!$K$49</c15:f>
                      <c15:dlblFieldTableCache>
                        <c:ptCount val="1"/>
                      </c15:dlblFieldTableCache>
                    </c15:dlblFTEntry>
                  </c15:dlblFieldTable>
                  <c15:showDataLabelsRange val="0"/>
                </c:ext>
                <c:ext xmlns:c16="http://schemas.microsoft.com/office/drawing/2014/chart" uri="{C3380CC4-5D6E-409C-BE32-E72D297353CC}">
                  <c16:uniqueId val="{0000001A-9A94-4F2A-AC3C-9AB31211A80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{CA6DD2DB-5F37-4269-8B6F-B8FDF5110B8C}</c15:txfldGUID>
                      <c15:f>Diagramm!$K$50</c15:f>
                      <c15:dlblFieldTableCache>
                        <c:ptCount val="1"/>
                      </c15:dlblFieldTableCache>
                    </c15:dlblFTEntry>
                  </c15:dlblFieldTable>
                  <c15:showDataLabelsRange val="0"/>
                </c:ext>
                <c:ext xmlns:c16="http://schemas.microsoft.com/office/drawing/2014/chart" uri="{C3380CC4-5D6E-409C-BE32-E72D297353CC}">
                  <c16:uniqueId val="{0000001B-9A94-4F2A-AC3C-9AB31211A80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{E98DDBD7-B6BB-4FF0-877A-CC8DA4696745}</c15:txfldGUID>
                      <c15:f>Diagramm!$K$51</c15:f>
                      <c15:dlblFieldTableCache>
                        <c:ptCount val="1"/>
                      </c15:dlblFieldTableCache>
                    </c15:dlblFTEntry>
                  </c15:dlblFieldTable>
                  <c15:showDataLabelsRange val="0"/>
                </c:ext>
                <c:ext xmlns:c16="http://schemas.microsoft.com/office/drawing/2014/chart" uri="{C3380CC4-5D6E-409C-BE32-E72D297353CC}">
                  <c16:uniqueId val="{0000001C-9A94-4F2A-AC3C-9AB31211A80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{528EFC35-BA3E-487B-B898-073404B9C036}</c15:txfldGUID>
                      <c15:f>Diagramm!$K$52</c15:f>
                      <c15:dlblFieldTableCache>
                        <c:ptCount val="1"/>
                      </c15:dlblFieldTableCache>
                    </c15:dlblFTEntry>
                  </c15:dlblFieldTable>
                  <c15:showDataLabelsRange val="0"/>
                </c:ext>
                <c:ext xmlns:c16="http://schemas.microsoft.com/office/drawing/2014/chart" uri="{C3380CC4-5D6E-409C-BE32-E72D297353CC}">
                  <c16:uniqueId val="{0000001D-9A94-4F2A-AC3C-9AB31211A80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{C8C526BC-FA13-4456-837D-0EF0660E2472}</c15:txfldGUID>
                      <c15:f>Diagramm!$K$53</c15:f>
                      <c15:dlblFieldTableCache>
                        <c:ptCount val="1"/>
                      </c15:dlblFieldTableCache>
                    </c15:dlblFTEntry>
                  </c15:dlblFieldTable>
                  <c15:showDataLabelsRange val="0"/>
                </c:ext>
                <c:ext xmlns:c16="http://schemas.microsoft.com/office/drawing/2014/chart" uri="{C3380CC4-5D6E-409C-BE32-E72D297353CC}">
                  <c16:uniqueId val="{0000001E-9A94-4F2A-AC3C-9AB31211A80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{D428165C-E364-4911-BE01-4FB0CAA1AF6F}</c15:txfldGUID>
                      <c15:f>Diagramm!$K$54</c15:f>
                      <c15:dlblFieldTableCache>
                        <c:ptCount val="1"/>
                      </c15:dlblFieldTableCache>
                    </c15:dlblFTEntry>
                  </c15:dlblFieldTable>
                  <c15:showDataLabelsRange val="0"/>
                </c:ext>
                <c:ext xmlns:c16="http://schemas.microsoft.com/office/drawing/2014/chart" uri="{C3380CC4-5D6E-409C-BE32-E72D297353CC}">
                  <c16:uniqueId val="{0000001F-9A94-4F2A-AC3C-9AB31211A80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{8C11E854-5D04-4551-8115-130136D7223E}</c15:txfldGUID>
                      <c15:f>Diagramm!$K$55</c15:f>
                      <c15:dlblFieldTableCache>
                        <c:ptCount val="1"/>
                      </c15:dlblFieldTableCache>
                    </c15:dlblFTEntry>
                  </c15:dlblFieldTable>
                  <c15:showDataLabelsRange val="0"/>
                </c:ext>
                <c:ext xmlns:c16="http://schemas.microsoft.com/office/drawing/2014/chart" uri="{C3380CC4-5D6E-409C-BE32-E72D297353CC}">
                  <c16:uniqueId val="{00000020-9A94-4F2A-AC3C-9AB31211A80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{5EAD0A47-4007-401A-AA81-851097C61CFB}</c15:txfldGUID>
                      <c15:f>Diagramm!$K$56</c15:f>
                      <c15:dlblFieldTableCache>
                        <c:ptCount val="1"/>
                      </c15:dlblFieldTableCache>
                    </c15:dlblFTEntry>
                  </c15:dlblFieldTable>
                  <c15:showDataLabelsRange val="0"/>
                </c:ext>
                <c:ext xmlns:c16="http://schemas.microsoft.com/office/drawing/2014/chart" uri="{C3380CC4-5D6E-409C-BE32-E72D297353CC}">
                  <c16:uniqueId val="{00000021-9A94-4F2A-AC3C-9AB31211A80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{D837695F-E66A-43A6-A495-F2135D9FD056}</c15:txfldGUID>
                      <c15:f>Diagramm!$K$57</c15:f>
                      <c15:dlblFieldTableCache>
                        <c:ptCount val="1"/>
                      </c15:dlblFieldTableCache>
                    </c15:dlblFTEntry>
                  </c15:dlblFieldTable>
                  <c15:showDataLabelsRange val="0"/>
                </c:ext>
                <c:ext xmlns:c16="http://schemas.microsoft.com/office/drawing/2014/chart" uri="{C3380CC4-5D6E-409C-BE32-E72D297353CC}">
                  <c16:uniqueId val="{00000022-9A94-4F2A-AC3C-9AB31211A80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{EB92402E-2E7E-4E19-94F4-A4E6320D17B0}</c15:txfldGUID>
                      <c15:f>Diagramm!$K$58</c15:f>
                      <c15:dlblFieldTableCache>
                        <c:ptCount val="1"/>
                      </c15:dlblFieldTableCache>
                    </c15:dlblFTEntry>
                  </c15:dlblFieldTable>
                  <c15:showDataLabelsRange val="0"/>
                </c:ext>
                <c:ext xmlns:c16="http://schemas.microsoft.com/office/drawing/2014/chart" uri="{C3380CC4-5D6E-409C-BE32-E72D297353CC}">
                  <c16:uniqueId val="{00000023-9A94-4F2A-AC3C-9AB31211A80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{1736EEF7-B1FF-4A11-A53D-F730B79AEAFE}</c15:txfldGUID>
                      <c15:f>Diagramm!$K$59</c15:f>
                      <c15:dlblFieldTableCache>
                        <c:ptCount val="1"/>
                      </c15:dlblFieldTableCache>
                    </c15:dlblFTEntry>
                  </c15:dlblFieldTable>
                  <c15:showDataLabelsRange val="0"/>
                </c:ext>
                <c:ext xmlns:c16="http://schemas.microsoft.com/office/drawing/2014/chart" uri="{C3380CC4-5D6E-409C-BE32-E72D297353CC}">
                  <c16:uniqueId val="{00000024-9A94-4F2A-AC3C-9AB31211A80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{84CDE815-4EAF-4C60-ACC9-E7DAE7CE09E7}</c15:txfldGUID>
                      <c15:f>Diagramm!$K$60</c15:f>
                      <c15:dlblFieldTableCache>
                        <c:ptCount val="1"/>
                      </c15:dlblFieldTableCache>
                    </c15:dlblFTEntry>
                  </c15:dlblFieldTable>
                  <c15:showDataLabelsRange val="0"/>
                </c:ext>
                <c:ext xmlns:c16="http://schemas.microsoft.com/office/drawing/2014/chart" uri="{C3380CC4-5D6E-409C-BE32-E72D297353CC}">
                  <c16:uniqueId val="{00000025-9A94-4F2A-AC3C-9AB31211A80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{1231F710-3C91-4047-AED0-C0F07EAB720A}</c15:txfldGUID>
                      <c15:f>Diagramm!$K$61</c15:f>
                      <c15:dlblFieldTableCache>
                        <c:ptCount val="1"/>
                      </c15:dlblFieldTableCache>
                    </c15:dlblFTEntry>
                  </c15:dlblFieldTable>
                  <c15:showDataLabelsRange val="0"/>
                </c:ext>
                <c:ext xmlns:c16="http://schemas.microsoft.com/office/drawing/2014/chart" uri="{C3380CC4-5D6E-409C-BE32-E72D297353CC}">
                  <c16:uniqueId val="{00000026-9A94-4F2A-AC3C-9AB31211A80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{0BE3FEC8-20AE-4D42-917B-E8202833590F}</c15:txfldGUID>
                      <c15:f>Diagramm!$K$62</c15:f>
                      <c15:dlblFieldTableCache>
                        <c:ptCount val="1"/>
                      </c15:dlblFieldTableCache>
                    </c15:dlblFTEntry>
                  </c15:dlblFieldTable>
                  <c15:showDataLabelsRange val="0"/>
                </c:ext>
                <c:ext xmlns:c16="http://schemas.microsoft.com/office/drawing/2014/chart" uri="{C3380CC4-5D6E-409C-BE32-E72D297353CC}">
                  <c16:uniqueId val="{00000027-9A94-4F2A-AC3C-9AB31211A80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{F5484E7D-2B11-4FDB-9C30-A1354E0795D6}</c15:txfldGUID>
                      <c15:f>Diagramm!$K$63</c15:f>
                      <c15:dlblFieldTableCache>
                        <c:ptCount val="1"/>
                      </c15:dlblFieldTableCache>
                    </c15:dlblFTEntry>
                  </c15:dlblFieldTable>
                  <c15:showDataLabelsRange val="0"/>
                </c:ext>
                <c:ext xmlns:c16="http://schemas.microsoft.com/office/drawing/2014/chart" uri="{C3380CC4-5D6E-409C-BE32-E72D297353CC}">
                  <c16:uniqueId val="{00000028-9A94-4F2A-AC3C-9AB31211A80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{61D95F8A-DACE-4B33-9F52-6CE0D1E2CD2B}</c15:txfldGUID>
                      <c15:f>Diagramm!$K$64</c15:f>
                      <c15:dlblFieldTableCache>
                        <c:ptCount val="1"/>
                      </c15:dlblFieldTableCache>
                    </c15:dlblFTEntry>
                  </c15:dlblFieldTable>
                  <c15:showDataLabelsRange val="0"/>
                </c:ext>
                <c:ext xmlns:c16="http://schemas.microsoft.com/office/drawing/2014/chart" uri="{C3380CC4-5D6E-409C-BE32-E72D297353CC}">
                  <c16:uniqueId val="{00000029-9A94-4F2A-AC3C-9AB31211A80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{9736F85B-15D6-4AC2-BD56-9A5C947483D6}</c15:txfldGUID>
                      <c15:f>Diagramm!$K$65</c15:f>
                      <c15:dlblFieldTableCache>
                        <c:ptCount val="1"/>
                      </c15:dlblFieldTableCache>
                    </c15:dlblFTEntry>
                  </c15:dlblFieldTable>
                  <c15:showDataLabelsRange val="0"/>
                </c:ext>
                <c:ext xmlns:c16="http://schemas.microsoft.com/office/drawing/2014/chart" uri="{C3380CC4-5D6E-409C-BE32-E72D297353CC}">
                  <c16:uniqueId val="{0000002A-9A94-4F2A-AC3C-9AB31211A80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{D6AC7232-B945-4D85-AED2-EE1AA400415B}</c15:txfldGUID>
                      <c15:f>Diagramm!$K$66</c15:f>
                      <c15:dlblFieldTableCache>
                        <c:ptCount val="1"/>
                      </c15:dlblFieldTableCache>
                    </c15:dlblFTEntry>
                  </c15:dlblFieldTable>
                  <c15:showDataLabelsRange val="0"/>
                </c:ext>
                <c:ext xmlns:c16="http://schemas.microsoft.com/office/drawing/2014/chart" uri="{C3380CC4-5D6E-409C-BE32-E72D297353CC}">
                  <c16:uniqueId val="{0000002B-9A94-4F2A-AC3C-9AB31211A80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{BB9A17B6-4BB4-48BB-A87E-016FCFBFD423}</c15:txfldGUID>
                      <c15:f>Diagramm!$K$67</c15:f>
                      <c15:dlblFieldTableCache>
                        <c:ptCount val="1"/>
                      </c15:dlblFieldTableCache>
                    </c15:dlblFTEntry>
                  </c15:dlblFieldTable>
                  <c15:showDataLabelsRange val="0"/>
                </c:ext>
                <c:ext xmlns:c16="http://schemas.microsoft.com/office/drawing/2014/chart" uri="{C3380CC4-5D6E-409C-BE32-E72D297353CC}">
                  <c16:uniqueId val="{0000002C-9A94-4F2A-AC3C-9AB31211A80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A94-4F2A-AC3C-9AB31211A80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{852BF5D1-DE9B-47A1-A35F-EA15483CC761}</c15:txfldGUID>
                      <c15:f>Diagramm!$J$46</c15:f>
                      <c15:dlblFieldTableCache>
                        <c:ptCount val="1"/>
                      </c15:dlblFieldTableCache>
                    </c15:dlblFTEntry>
                  </c15:dlblFieldTable>
                  <c15:showDataLabelsRange val="0"/>
                </c:ext>
                <c:ext xmlns:c16="http://schemas.microsoft.com/office/drawing/2014/chart" uri="{C3380CC4-5D6E-409C-BE32-E72D297353CC}">
                  <c16:uniqueId val="{0000002E-9A94-4F2A-AC3C-9AB31211A80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{C48B5C1F-8B51-453B-B243-9BA29F0EA246}</c15:txfldGUID>
                      <c15:f>Diagramm!$J$47</c15:f>
                      <c15:dlblFieldTableCache>
                        <c:ptCount val="1"/>
                      </c15:dlblFieldTableCache>
                    </c15:dlblFTEntry>
                  </c15:dlblFieldTable>
                  <c15:showDataLabelsRange val="0"/>
                </c:ext>
                <c:ext xmlns:c16="http://schemas.microsoft.com/office/drawing/2014/chart" uri="{C3380CC4-5D6E-409C-BE32-E72D297353CC}">
                  <c16:uniqueId val="{0000002F-9A94-4F2A-AC3C-9AB31211A80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{5946555E-6F09-4EB6-99F0-F8A87EB07CB5}</c15:txfldGUID>
                      <c15:f>Diagramm!$J$48</c15:f>
                      <c15:dlblFieldTableCache>
                        <c:ptCount val="1"/>
                      </c15:dlblFieldTableCache>
                    </c15:dlblFTEntry>
                  </c15:dlblFieldTable>
                  <c15:showDataLabelsRange val="0"/>
                </c:ext>
                <c:ext xmlns:c16="http://schemas.microsoft.com/office/drawing/2014/chart" uri="{C3380CC4-5D6E-409C-BE32-E72D297353CC}">
                  <c16:uniqueId val="{00000030-9A94-4F2A-AC3C-9AB31211A80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{5B35927E-0DBC-42F1-BB1B-F38E355DC2A1}</c15:txfldGUID>
                      <c15:f>Diagramm!$J$49</c15:f>
                      <c15:dlblFieldTableCache>
                        <c:ptCount val="1"/>
                      </c15:dlblFieldTableCache>
                    </c15:dlblFTEntry>
                  </c15:dlblFieldTable>
                  <c15:showDataLabelsRange val="0"/>
                </c:ext>
                <c:ext xmlns:c16="http://schemas.microsoft.com/office/drawing/2014/chart" uri="{C3380CC4-5D6E-409C-BE32-E72D297353CC}">
                  <c16:uniqueId val="{00000031-9A94-4F2A-AC3C-9AB31211A80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{3C1C21B4-0AD8-4F8E-9C52-C03589DFA200}</c15:txfldGUID>
                      <c15:f>Diagramm!$J$50</c15:f>
                      <c15:dlblFieldTableCache>
                        <c:ptCount val="1"/>
                      </c15:dlblFieldTableCache>
                    </c15:dlblFTEntry>
                  </c15:dlblFieldTable>
                  <c15:showDataLabelsRange val="0"/>
                </c:ext>
                <c:ext xmlns:c16="http://schemas.microsoft.com/office/drawing/2014/chart" uri="{C3380CC4-5D6E-409C-BE32-E72D297353CC}">
                  <c16:uniqueId val="{00000032-9A94-4F2A-AC3C-9AB31211A80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{B592ABF1-ABBE-477D-9C19-5B7912470800}</c15:txfldGUID>
                      <c15:f>Diagramm!$J$51</c15:f>
                      <c15:dlblFieldTableCache>
                        <c:ptCount val="1"/>
                      </c15:dlblFieldTableCache>
                    </c15:dlblFTEntry>
                  </c15:dlblFieldTable>
                  <c15:showDataLabelsRange val="0"/>
                </c:ext>
                <c:ext xmlns:c16="http://schemas.microsoft.com/office/drawing/2014/chart" uri="{C3380CC4-5D6E-409C-BE32-E72D297353CC}">
                  <c16:uniqueId val="{00000033-9A94-4F2A-AC3C-9AB31211A80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{12FA7CFE-3AD7-4B9E-8764-7F482D2809C0}</c15:txfldGUID>
                      <c15:f>Diagramm!$J$52</c15:f>
                      <c15:dlblFieldTableCache>
                        <c:ptCount val="1"/>
                      </c15:dlblFieldTableCache>
                    </c15:dlblFTEntry>
                  </c15:dlblFieldTable>
                  <c15:showDataLabelsRange val="0"/>
                </c:ext>
                <c:ext xmlns:c16="http://schemas.microsoft.com/office/drawing/2014/chart" uri="{C3380CC4-5D6E-409C-BE32-E72D297353CC}">
                  <c16:uniqueId val="{00000034-9A94-4F2A-AC3C-9AB31211A80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{164492A9-50C4-479C-8A62-48A8399F1AFB}</c15:txfldGUID>
                      <c15:f>Diagramm!$J$53</c15:f>
                      <c15:dlblFieldTableCache>
                        <c:ptCount val="1"/>
                      </c15:dlblFieldTableCache>
                    </c15:dlblFTEntry>
                  </c15:dlblFieldTable>
                  <c15:showDataLabelsRange val="0"/>
                </c:ext>
                <c:ext xmlns:c16="http://schemas.microsoft.com/office/drawing/2014/chart" uri="{C3380CC4-5D6E-409C-BE32-E72D297353CC}">
                  <c16:uniqueId val="{00000035-9A94-4F2A-AC3C-9AB31211A80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{C62C4C97-3F3C-47FC-9281-C2E35E18699A}</c15:txfldGUID>
                      <c15:f>Diagramm!$J$54</c15:f>
                      <c15:dlblFieldTableCache>
                        <c:ptCount val="1"/>
                      </c15:dlblFieldTableCache>
                    </c15:dlblFTEntry>
                  </c15:dlblFieldTable>
                  <c15:showDataLabelsRange val="0"/>
                </c:ext>
                <c:ext xmlns:c16="http://schemas.microsoft.com/office/drawing/2014/chart" uri="{C3380CC4-5D6E-409C-BE32-E72D297353CC}">
                  <c16:uniqueId val="{00000036-9A94-4F2A-AC3C-9AB31211A80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{80499E4A-9EE4-467C-A7CC-C85301510DA5}</c15:txfldGUID>
                      <c15:f>Diagramm!$J$55</c15:f>
                      <c15:dlblFieldTableCache>
                        <c:ptCount val="1"/>
                      </c15:dlblFieldTableCache>
                    </c15:dlblFTEntry>
                  </c15:dlblFieldTable>
                  <c15:showDataLabelsRange val="0"/>
                </c:ext>
                <c:ext xmlns:c16="http://schemas.microsoft.com/office/drawing/2014/chart" uri="{C3380CC4-5D6E-409C-BE32-E72D297353CC}">
                  <c16:uniqueId val="{00000037-9A94-4F2A-AC3C-9AB31211A80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{7CB72A45-2A3F-4EBC-A7A6-764A1C76D9D9}</c15:txfldGUID>
                      <c15:f>Diagramm!$J$56</c15:f>
                      <c15:dlblFieldTableCache>
                        <c:ptCount val="1"/>
                      </c15:dlblFieldTableCache>
                    </c15:dlblFTEntry>
                  </c15:dlblFieldTable>
                  <c15:showDataLabelsRange val="0"/>
                </c:ext>
                <c:ext xmlns:c16="http://schemas.microsoft.com/office/drawing/2014/chart" uri="{C3380CC4-5D6E-409C-BE32-E72D297353CC}">
                  <c16:uniqueId val="{00000038-9A94-4F2A-AC3C-9AB31211A80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{DC050A06-3257-4EA2-94AF-99947AC37DD0}</c15:txfldGUID>
                      <c15:f>Diagramm!$J$57</c15:f>
                      <c15:dlblFieldTableCache>
                        <c:ptCount val="1"/>
                      </c15:dlblFieldTableCache>
                    </c15:dlblFTEntry>
                  </c15:dlblFieldTable>
                  <c15:showDataLabelsRange val="0"/>
                </c:ext>
                <c:ext xmlns:c16="http://schemas.microsoft.com/office/drawing/2014/chart" uri="{C3380CC4-5D6E-409C-BE32-E72D297353CC}">
                  <c16:uniqueId val="{00000039-9A94-4F2A-AC3C-9AB31211A80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{C6D5A0B7-03AD-4304-8A2B-60276ACC6F5E}</c15:txfldGUID>
                      <c15:f>Diagramm!$J$58</c15:f>
                      <c15:dlblFieldTableCache>
                        <c:ptCount val="1"/>
                      </c15:dlblFieldTableCache>
                    </c15:dlblFTEntry>
                  </c15:dlblFieldTable>
                  <c15:showDataLabelsRange val="0"/>
                </c:ext>
                <c:ext xmlns:c16="http://schemas.microsoft.com/office/drawing/2014/chart" uri="{C3380CC4-5D6E-409C-BE32-E72D297353CC}">
                  <c16:uniqueId val="{0000003A-9A94-4F2A-AC3C-9AB31211A80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{BD79A943-7093-4D90-9644-009F9D96D5C0}</c15:txfldGUID>
                      <c15:f>Diagramm!$J$59</c15:f>
                      <c15:dlblFieldTableCache>
                        <c:ptCount val="1"/>
                      </c15:dlblFieldTableCache>
                    </c15:dlblFTEntry>
                  </c15:dlblFieldTable>
                  <c15:showDataLabelsRange val="0"/>
                </c:ext>
                <c:ext xmlns:c16="http://schemas.microsoft.com/office/drawing/2014/chart" uri="{C3380CC4-5D6E-409C-BE32-E72D297353CC}">
                  <c16:uniqueId val="{0000003B-9A94-4F2A-AC3C-9AB31211A80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{BAAAAF88-39C8-4D9A-A791-BCF58B1E89F2}</c15:txfldGUID>
                      <c15:f>Diagramm!$J$60</c15:f>
                      <c15:dlblFieldTableCache>
                        <c:ptCount val="1"/>
                      </c15:dlblFieldTableCache>
                    </c15:dlblFTEntry>
                  </c15:dlblFieldTable>
                  <c15:showDataLabelsRange val="0"/>
                </c:ext>
                <c:ext xmlns:c16="http://schemas.microsoft.com/office/drawing/2014/chart" uri="{C3380CC4-5D6E-409C-BE32-E72D297353CC}">
                  <c16:uniqueId val="{0000003C-9A94-4F2A-AC3C-9AB31211A80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{F5E05B0F-F9D6-4CE5-9A24-73CA0196F90B}</c15:txfldGUID>
                      <c15:f>Diagramm!$J$61</c15:f>
                      <c15:dlblFieldTableCache>
                        <c:ptCount val="1"/>
                      </c15:dlblFieldTableCache>
                    </c15:dlblFTEntry>
                  </c15:dlblFieldTable>
                  <c15:showDataLabelsRange val="0"/>
                </c:ext>
                <c:ext xmlns:c16="http://schemas.microsoft.com/office/drawing/2014/chart" uri="{C3380CC4-5D6E-409C-BE32-E72D297353CC}">
                  <c16:uniqueId val="{0000003D-9A94-4F2A-AC3C-9AB31211A80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{1E1C0339-EF07-4FD7-A490-F57E03CC8624}</c15:txfldGUID>
                      <c15:f>Diagramm!$J$62</c15:f>
                      <c15:dlblFieldTableCache>
                        <c:ptCount val="1"/>
                      </c15:dlblFieldTableCache>
                    </c15:dlblFTEntry>
                  </c15:dlblFieldTable>
                  <c15:showDataLabelsRange val="0"/>
                </c:ext>
                <c:ext xmlns:c16="http://schemas.microsoft.com/office/drawing/2014/chart" uri="{C3380CC4-5D6E-409C-BE32-E72D297353CC}">
                  <c16:uniqueId val="{0000003E-9A94-4F2A-AC3C-9AB31211A80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{EFBC60C4-704A-4422-877C-E879DA3D2572}</c15:txfldGUID>
                      <c15:f>Diagramm!$J$63</c15:f>
                      <c15:dlblFieldTableCache>
                        <c:ptCount val="1"/>
                      </c15:dlblFieldTableCache>
                    </c15:dlblFTEntry>
                  </c15:dlblFieldTable>
                  <c15:showDataLabelsRange val="0"/>
                </c:ext>
                <c:ext xmlns:c16="http://schemas.microsoft.com/office/drawing/2014/chart" uri="{C3380CC4-5D6E-409C-BE32-E72D297353CC}">
                  <c16:uniqueId val="{0000003F-9A94-4F2A-AC3C-9AB31211A80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{24992054-BF0E-43ED-B70B-731E660941B3}</c15:txfldGUID>
                      <c15:f>Diagramm!$J$64</c15:f>
                      <c15:dlblFieldTableCache>
                        <c:ptCount val="1"/>
                      </c15:dlblFieldTableCache>
                    </c15:dlblFTEntry>
                  </c15:dlblFieldTable>
                  <c15:showDataLabelsRange val="0"/>
                </c:ext>
                <c:ext xmlns:c16="http://schemas.microsoft.com/office/drawing/2014/chart" uri="{C3380CC4-5D6E-409C-BE32-E72D297353CC}">
                  <c16:uniqueId val="{00000040-9A94-4F2A-AC3C-9AB31211A80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{EF46F15C-9F01-43EE-A465-36A632C3086A}</c15:txfldGUID>
                      <c15:f>Diagramm!$J$65</c15:f>
                      <c15:dlblFieldTableCache>
                        <c:ptCount val="1"/>
                      </c15:dlblFieldTableCache>
                    </c15:dlblFTEntry>
                  </c15:dlblFieldTable>
                  <c15:showDataLabelsRange val="0"/>
                </c:ext>
                <c:ext xmlns:c16="http://schemas.microsoft.com/office/drawing/2014/chart" uri="{C3380CC4-5D6E-409C-BE32-E72D297353CC}">
                  <c16:uniqueId val="{00000041-9A94-4F2A-AC3C-9AB31211A80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{D668D3A8-8BCC-4182-B50C-AC99F6FEA659}</c15:txfldGUID>
                      <c15:f>Diagramm!$J$66</c15:f>
                      <c15:dlblFieldTableCache>
                        <c:ptCount val="1"/>
                      </c15:dlblFieldTableCache>
                    </c15:dlblFTEntry>
                  </c15:dlblFieldTable>
                  <c15:showDataLabelsRange val="0"/>
                </c:ext>
                <c:ext xmlns:c16="http://schemas.microsoft.com/office/drawing/2014/chart" uri="{C3380CC4-5D6E-409C-BE32-E72D297353CC}">
                  <c16:uniqueId val="{00000042-9A94-4F2A-AC3C-9AB31211A80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{A0E7C7D1-C6A3-4E2A-BB87-AFD30E15910C}</c15:txfldGUID>
                      <c15:f>Diagramm!$J$67</c15:f>
                      <c15:dlblFieldTableCache>
                        <c:ptCount val="1"/>
                      </c15:dlblFieldTableCache>
                    </c15:dlblFTEntry>
                  </c15:dlblFieldTable>
                  <c15:showDataLabelsRange val="0"/>
                </c:ext>
                <c:ext xmlns:c16="http://schemas.microsoft.com/office/drawing/2014/chart" uri="{C3380CC4-5D6E-409C-BE32-E72D297353CC}">
                  <c16:uniqueId val="{00000043-9A94-4F2A-AC3C-9AB31211A80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A94-4F2A-AC3C-9AB31211A80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6B-4728-BED7-B99B7CC830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6B-4728-BED7-B99B7CC830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6B-4728-BED7-B99B7CC830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6B-4728-BED7-B99B7CC830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6B-4728-BED7-B99B7CC830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6B-4728-BED7-B99B7CC830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6B-4728-BED7-B99B7CC830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6B-4728-BED7-B99B7CC830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6B-4728-BED7-B99B7CC830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6B-4728-BED7-B99B7CC830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6B-4728-BED7-B99B7CC830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6B-4728-BED7-B99B7CC830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6B-4728-BED7-B99B7CC830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6B-4728-BED7-B99B7CC830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6B-4728-BED7-B99B7CC830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6B-4728-BED7-B99B7CC830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6B-4728-BED7-B99B7CC830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6B-4728-BED7-B99B7CC830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6B-4728-BED7-B99B7CC830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6B-4728-BED7-B99B7CC830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6B-4728-BED7-B99B7CC830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6B-4728-BED7-B99B7CC830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6B-4728-BED7-B99B7CC830E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6B-4728-BED7-B99B7CC830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6B-4728-BED7-B99B7CC830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6B-4728-BED7-B99B7CC830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6B-4728-BED7-B99B7CC830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6B-4728-BED7-B99B7CC830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6B-4728-BED7-B99B7CC830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6B-4728-BED7-B99B7CC830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6B-4728-BED7-B99B7CC830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6B-4728-BED7-B99B7CC830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6B-4728-BED7-B99B7CC830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6B-4728-BED7-B99B7CC830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6B-4728-BED7-B99B7CC830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6B-4728-BED7-B99B7CC830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6B-4728-BED7-B99B7CC830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6B-4728-BED7-B99B7CC830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6B-4728-BED7-B99B7CC830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6B-4728-BED7-B99B7CC830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6B-4728-BED7-B99B7CC830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6B-4728-BED7-B99B7CC830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6B-4728-BED7-B99B7CC830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6B-4728-BED7-B99B7CC830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6B-4728-BED7-B99B7CC830E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6B-4728-BED7-B99B7CC830E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6B-4728-BED7-B99B7CC830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6B-4728-BED7-B99B7CC830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6B-4728-BED7-B99B7CC830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6B-4728-BED7-B99B7CC830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6B-4728-BED7-B99B7CC830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6B-4728-BED7-B99B7CC830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6B-4728-BED7-B99B7CC830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6B-4728-BED7-B99B7CC830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6B-4728-BED7-B99B7CC830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6B-4728-BED7-B99B7CC830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6B-4728-BED7-B99B7CC830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6B-4728-BED7-B99B7CC830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6B-4728-BED7-B99B7CC830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6B-4728-BED7-B99B7CC830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6B-4728-BED7-B99B7CC830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6B-4728-BED7-B99B7CC830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6B-4728-BED7-B99B7CC830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6B-4728-BED7-B99B7CC830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6B-4728-BED7-B99B7CC830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6B-4728-BED7-B99B7CC830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6B-4728-BED7-B99B7CC830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6B-4728-BED7-B99B7CC830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6B-4728-BED7-B99B7CC830E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100.1038508823507</c:v>
                </c:pt>
                <c:pt idx="2">
                  <c:v>102.63597974907795</c:v>
                </c:pt>
                <c:pt idx="3">
                  <c:v>101.74561115480654</c:v>
                </c:pt>
                <c:pt idx="4">
                  <c:v>102.49471200470384</c:v>
                </c:pt>
                <c:pt idx="5">
                  <c:v>102.76655696144536</c:v>
                </c:pt>
                <c:pt idx="6">
                  <c:v>105.43308108768528</c:v>
                </c:pt>
                <c:pt idx="7">
                  <c:v>105.05280359201876</c:v>
                </c:pt>
                <c:pt idx="8">
                  <c:v>105.46057102713104</c:v>
                </c:pt>
                <c:pt idx="9">
                  <c:v>105.77975976847362</c:v>
                </c:pt>
                <c:pt idx="10">
                  <c:v>107.97895492413541</c:v>
                </c:pt>
                <c:pt idx="11">
                  <c:v>107.70940079568103</c:v>
                </c:pt>
                <c:pt idx="12">
                  <c:v>108.09731438563803</c:v>
                </c:pt>
                <c:pt idx="13">
                  <c:v>108.67307589514115</c:v>
                </c:pt>
                <c:pt idx="14">
                  <c:v>111.03491985919042</c:v>
                </c:pt>
                <c:pt idx="15">
                  <c:v>110.82263643791475</c:v>
                </c:pt>
                <c:pt idx="16">
                  <c:v>111.1150988492406</c:v>
                </c:pt>
                <c:pt idx="17">
                  <c:v>111.57708255381537</c:v>
                </c:pt>
                <c:pt idx="18">
                  <c:v>114.01528746076957</c:v>
                </c:pt>
                <c:pt idx="19">
                  <c:v>113.54795849019143</c:v>
                </c:pt>
                <c:pt idx="20">
                  <c:v>113.84882060523684</c:v>
                </c:pt>
                <c:pt idx="21">
                  <c:v>113.72282504944371</c:v>
                </c:pt>
                <c:pt idx="22">
                  <c:v>116.33131485907589</c:v>
                </c:pt>
                <c:pt idx="23">
                  <c:v>115.36611254075765</c:v>
                </c:pt>
                <c:pt idx="24">
                  <c:v>115.68988293867453</c:v>
                </c:pt>
              </c:numCache>
            </c:numRef>
          </c:val>
          <c:smooth val="0"/>
          <c:extLst>
            <c:ext xmlns:c16="http://schemas.microsoft.com/office/drawing/2014/chart" uri="{C3380CC4-5D6E-409C-BE32-E72D297353CC}">
              <c16:uniqueId val="{00000000-2CEF-4A71-9918-50959C1382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101.21377955518136</c:v>
                </c:pt>
                <c:pt idx="2">
                  <c:v>103.73254753385253</c:v>
                </c:pt>
                <c:pt idx="3">
                  <c:v>102.12586823826564</c:v>
                </c:pt>
                <c:pt idx="4">
                  <c:v>101.83119343296147</c:v>
                </c:pt>
                <c:pt idx="5">
                  <c:v>103.40980846137656</c:v>
                </c:pt>
                <c:pt idx="6">
                  <c:v>107.62646460394303</c:v>
                </c:pt>
                <c:pt idx="7">
                  <c:v>106.95993825861223</c:v>
                </c:pt>
                <c:pt idx="8">
                  <c:v>106.06188170911388</c:v>
                </c:pt>
                <c:pt idx="9">
                  <c:v>108.53855328702728</c:v>
                </c:pt>
                <c:pt idx="10">
                  <c:v>112.96569143338245</c:v>
                </c:pt>
                <c:pt idx="11">
                  <c:v>111.99045814916158</c:v>
                </c:pt>
                <c:pt idx="12">
                  <c:v>111.90626534764611</c:v>
                </c:pt>
                <c:pt idx="13">
                  <c:v>114.34785659159475</c:v>
                </c:pt>
                <c:pt idx="14">
                  <c:v>118.79604293832877</c:v>
                </c:pt>
                <c:pt idx="15">
                  <c:v>118.28387006244299</c:v>
                </c:pt>
                <c:pt idx="16">
                  <c:v>118.32596646320073</c:v>
                </c:pt>
                <c:pt idx="17">
                  <c:v>120.87981477583666</c:v>
                </c:pt>
                <c:pt idx="18">
                  <c:v>126.05767206903811</c:v>
                </c:pt>
                <c:pt idx="19">
                  <c:v>125.62969199466778</c:v>
                </c:pt>
                <c:pt idx="20">
                  <c:v>125.90331859959308</c:v>
                </c:pt>
                <c:pt idx="21">
                  <c:v>128.45015084543604</c:v>
                </c:pt>
                <c:pt idx="22">
                  <c:v>132.72293552234618</c:v>
                </c:pt>
                <c:pt idx="23">
                  <c:v>131.20044902827473</c:v>
                </c:pt>
                <c:pt idx="24">
                  <c:v>125.81210973128465</c:v>
                </c:pt>
              </c:numCache>
            </c:numRef>
          </c:val>
          <c:smooth val="0"/>
          <c:extLst>
            <c:ext xmlns:c16="http://schemas.microsoft.com/office/drawing/2014/chart" uri="{C3380CC4-5D6E-409C-BE32-E72D297353CC}">
              <c16:uniqueId val="{00000001-2CEF-4A71-9918-50959C1382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101.16694519679595</c:v>
                </c:pt>
                <c:pt idx="2">
                  <c:v>100.00864403849479</c:v>
                </c:pt>
                <c:pt idx="3">
                  <c:v>99.711865383507174</c:v>
                </c:pt>
                <c:pt idx="4">
                  <c:v>97.550855759810986</c:v>
                </c:pt>
                <c:pt idx="5">
                  <c:v>98.861868264853342</c:v>
                </c:pt>
                <c:pt idx="6">
                  <c:v>97.447127297873564</c:v>
                </c:pt>
                <c:pt idx="7">
                  <c:v>97.061026911773183</c:v>
                </c:pt>
                <c:pt idx="8">
                  <c:v>96.271538062582835</c:v>
                </c:pt>
                <c:pt idx="9">
                  <c:v>97.73526191436639</c:v>
                </c:pt>
                <c:pt idx="10">
                  <c:v>96.066962484872931</c:v>
                </c:pt>
                <c:pt idx="11">
                  <c:v>95.724082291246475</c:v>
                </c:pt>
                <c:pt idx="12">
                  <c:v>95.211202673889233</c:v>
                </c:pt>
                <c:pt idx="13">
                  <c:v>96.349334409035905</c:v>
                </c:pt>
                <c:pt idx="14">
                  <c:v>94.920186711231494</c:v>
                </c:pt>
                <c:pt idx="15">
                  <c:v>94.516798248141527</c:v>
                </c:pt>
                <c:pt idx="16">
                  <c:v>94.015444015444018</c:v>
                </c:pt>
                <c:pt idx="17">
                  <c:v>95.288999020342303</c:v>
                </c:pt>
                <c:pt idx="18">
                  <c:v>92.937820549760858</c:v>
                </c:pt>
                <c:pt idx="19">
                  <c:v>92.949345934420563</c:v>
                </c:pt>
                <c:pt idx="20">
                  <c:v>92.390364778424484</c:v>
                </c:pt>
                <c:pt idx="21">
                  <c:v>93.07324381951247</c:v>
                </c:pt>
                <c:pt idx="22">
                  <c:v>89.886474961101825</c:v>
                </c:pt>
                <c:pt idx="23">
                  <c:v>89.560882844464928</c:v>
                </c:pt>
                <c:pt idx="24">
                  <c:v>86.348181870569931</c:v>
                </c:pt>
              </c:numCache>
            </c:numRef>
          </c:val>
          <c:smooth val="0"/>
          <c:extLst>
            <c:ext xmlns:c16="http://schemas.microsoft.com/office/drawing/2014/chart" uri="{C3380CC4-5D6E-409C-BE32-E72D297353CC}">
              <c16:uniqueId val="{00000002-2CEF-4A71-9918-50959C1382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CEF-4A71-9918-50959C13822E}"/>
                </c:ext>
              </c:extLst>
            </c:dLbl>
            <c:dLbl>
              <c:idx val="1"/>
              <c:delete val="1"/>
              <c:extLst>
                <c:ext xmlns:c15="http://schemas.microsoft.com/office/drawing/2012/chart" uri="{CE6537A1-D6FC-4f65-9D91-7224C49458BB}"/>
                <c:ext xmlns:c16="http://schemas.microsoft.com/office/drawing/2014/chart" uri="{C3380CC4-5D6E-409C-BE32-E72D297353CC}">
                  <c16:uniqueId val="{00000004-2CEF-4A71-9918-50959C13822E}"/>
                </c:ext>
              </c:extLst>
            </c:dLbl>
            <c:dLbl>
              <c:idx val="2"/>
              <c:delete val="1"/>
              <c:extLst>
                <c:ext xmlns:c15="http://schemas.microsoft.com/office/drawing/2012/chart" uri="{CE6537A1-D6FC-4f65-9D91-7224C49458BB}"/>
                <c:ext xmlns:c16="http://schemas.microsoft.com/office/drawing/2014/chart" uri="{C3380CC4-5D6E-409C-BE32-E72D297353CC}">
                  <c16:uniqueId val="{00000005-2CEF-4A71-9918-50959C13822E}"/>
                </c:ext>
              </c:extLst>
            </c:dLbl>
            <c:dLbl>
              <c:idx val="3"/>
              <c:delete val="1"/>
              <c:extLst>
                <c:ext xmlns:c15="http://schemas.microsoft.com/office/drawing/2012/chart" uri="{CE6537A1-D6FC-4f65-9D91-7224C49458BB}"/>
                <c:ext xmlns:c16="http://schemas.microsoft.com/office/drawing/2014/chart" uri="{C3380CC4-5D6E-409C-BE32-E72D297353CC}">
                  <c16:uniqueId val="{00000006-2CEF-4A71-9918-50959C13822E}"/>
                </c:ext>
              </c:extLst>
            </c:dLbl>
            <c:dLbl>
              <c:idx val="4"/>
              <c:delete val="1"/>
              <c:extLst>
                <c:ext xmlns:c15="http://schemas.microsoft.com/office/drawing/2012/chart" uri="{CE6537A1-D6FC-4f65-9D91-7224C49458BB}"/>
                <c:ext xmlns:c16="http://schemas.microsoft.com/office/drawing/2014/chart" uri="{C3380CC4-5D6E-409C-BE32-E72D297353CC}">
                  <c16:uniqueId val="{00000007-2CEF-4A71-9918-50959C13822E}"/>
                </c:ext>
              </c:extLst>
            </c:dLbl>
            <c:dLbl>
              <c:idx val="5"/>
              <c:delete val="1"/>
              <c:extLst>
                <c:ext xmlns:c15="http://schemas.microsoft.com/office/drawing/2012/chart" uri="{CE6537A1-D6FC-4f65-9D91-7224C49458BB}"/>
                <c:ext xmlns:c16="http://schemas.microsoft.com/office/drawing/2014/chart" uri="{C3380CC4-5D6E-409C-BE32-E72D297353CC}">
                  <c16:uniqueId val="{00000008-2CEF-4A71-9918-50959C13822E}"/>
                </c:ext>
              </c:extLst>
            </c:dLbl>
            <c:dLbl>
              <c:idx val="6"/>
              <c:delete val="1"/>
              <c:extLst>
                <c:ext xmlns:c15="http://schemas.microsoft.com/office/drawing/2012/chart" uri="{CE6537A1-D6FC-4f65-9D91-7224C49458BB}"/>
                <c:ext xmlns:c16="http://schemas.microsoft.com/office/drawing/2014/chart" uri="{C3380CC4-5D6E-409C-BE32-E72D297353CC}">
                  <c16:uniqueId val="{00000009-2CEF-4A71-9918-50959C13822E}"/>
                </c:ext>
              </c:extLst>
            </c:dLbl>
            <c:dLbl>
              <c:idx val="7"/>
              <c:delete val="1"/>
              <c:extLst>
                <c:ext xmlns:c15="http://schemas.microsoft.com/office/drawing/2012/chart" uri="{CE6537A1-D6FC-4f65-9D91-7224C49458BB}"/>
                <c:ext xmlns:c16="http://schemas.microsoft.com/office/drawing/2014/chart" uri="{C3380CC4-5D6E-409C-BE32-E72D297353CC}">
                  <c16:uniqueId val="{0000000A-2CEF-4A71-9918-50959C13822E}"/>
                </c:ext>
              </c:extLst>
            </c:dLbl>
            <c:dLbl>
              <c:idx val="8"/>
              <c:delete val="1"/>
              <c:extLst>
                <c:ext xmlns:c15="http://schemas.microsoft.com/office/drawing/2012/chart" uri="{CE6537A1-D6FC-4f65-9D91-7224C49458BB}"/>
                <c:ext xmlns:c16="http://schemas.microsoft.com/office/drawing/2014/chart" uri="{C3380CC4-5D6E-409C-BE32-E72D297353CC}">
                  <c16:uniqueId val="{0000000B-2CEF-4A71-9918-50959C13822E}"/>
                </c:ext>
              </c:extLst>
            </c:dLbl>
            <c:dLbl>
              <c:idx val="9"/>
              <c:delete val="1"/>
              <c:extLst>
                <c:ext xmlns:c15="http://schemas.microsoft.com/office/drawing/2012/chart" uri="{CE6537A1-D6FC-4f65-9D91-7224C49458BB}"/>
                <c:ext xmlns:c16="http://schemas.microsoft.com/office/drawing/2014/chart" uri="{C3380CC4-5D6E-409C-BE32-E72D297353CC}">
                  <c16:uniqueId val="{0000000C-2CEF-4A71-9918-50959C13822E}"/>
                </c:ext>
              </c:extLst>
            </c:dLbl>
            <c:dLbl>
              <c:idx val="10"/>
              <c:delete val="1"/>
              <c:extLst>
                <c:ext xmlns:c15="http://schemas.microsoft.com/office/drawing/2012/chart" uri="{CE6537A1-D6FC-4f65-9D91-7224C49458BB}"/>
                <c:ext xmlns:c16="http://schemas.microsoft.com/office/drawing/2014/chart" uri="{C3380CC4-5D6E-409C-BE32-E72D297353CC}">
                  <c16:uniqueId val="{0000000D-2CEF-4A71-9918-50959C13822E}"/>
                </c:ext>
              </c:extLst>
            </c:dLbl>
            <c:dLbl>
              <c:idx val="11"/>
              <c:delete val="1"/>
              <c:extLst>
                <c:ext xmlns:c15="http://schemas.microsoft.com/office/drawing/2012/chart" uri="{CE6537A1-D6FC-4f65-9D91-7224C49458BB}"/>
                <c:ext xmlns:c16="http://schemas.microsoft.com/office/drawing/2014/chart" uri="{C3380CC4-5D6E-409C-BE32-E72D297353CC}">
                  <c16:uniqueId val="{0000000E-2CEF-4A71-9918-50959C13822E}"/>
                </c:ext>
              </c:extLst>
            </c:dLbl>
            <c:dLbl>
              <c:idx val="12"/>
              <c:delete val="1"/>
              <c:extLst>
                <c:ext xmlns:c15="http://schemas.microsoft.com/office/drawing/2012/chart" uri="{CE6537A1-D6FC-4f65-9D91-7224C49458BB}"/>
                <c:ext xmlns:c16="http://schemas.microsoft.com/office/drawing/2014/chart" uri="{C3380CC4-5D6E-409C-BE32-E72D297353CC}">
                  <c16:uniqueId val="{0000000F-2CEF-4A71-9918-50959C1382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EF-4A71-9918-50959C13822E}"/>
                </c:ext>
              </c:extLst>
            </c:dLbl>
            <c:dLbl>
              <c:idx val="14"/>
              <c:delete val="1"/>
              <c:extLst>
                <c:ext xmlns:c15="http://schemas.microsoft.com/office/drawing/2012/chart" uri="{CE6537A1-D6FC-4f65-9D91-7224C49458BB}"/>
                <c:ext xmlns:c16="http://schemas.microsoft.com/office/drawing/2014/chart" uri="{C3380CC4-5D6E-409C-BE32-E72D297353CC}">
                  <c16:uniqueId val="{00000011-2CEF-4A71-9918-50959C13822E}"/>
                </c:ext>
              </c:extLst>
            </c:dLbl>
            <c:dLbl>
              <c:idx val="15"/>
              <c:delete val="1"/>
              <c:extLst>
                <c:ext xmlns:c15="http://schemas.microsoft.com/office/drawing/2012/chart" uri="{CE6537A1-D6FC-4f65-9D91-7224C49458BB}"/>
                <c:ext xmlns:c16="http://schemas.microsoft.com/office/drawing/2014/chart" uri="{C3380CC4-5D6E-409C-BE32-E72D297353CC}">
                  <c16:uniqueId val="{00000012-2CEF-4A71-9918-50959C13822E}"/>
                </c:ext>
              </c:extLst>
            </c:dLbl>
            <c:dLbl>
              <c:idx val="16"/>
              <c:delete val="1"/>
              <c:extLst>
                <c:ext xmlns:c15="http://schemas.microsoft.com/office/drawing/2012/chart" uri="{CE6537A1-D6FC-4f65-9D91-7224C49458BB}"/>
                <c:ext xmlns:c16="http://schemas.microsoft.com/office/drawing/2014/chart" uri="{C3380CC4-5D6E-409C-BE32-E72D297353CC}">
                  <c16:uniqueId val="{00000013-2CEF-4A71-9918-50959C13822E}"/>
                </c:ext>
              </c:extLst>
            </c:dLbl>
            <c:dLbl>
              <c:idx val="17"/>
              <c:delete val="1"/>
              <c:extLst>
                <c:ext xmlns:c15="http://schemas.microsoft.com/office/drawing/2012/chart" uri="{CE6537A1-D6FC-4f65-9D91-7224C49458BB}"/>
                <c:ext xmlns:c16="http://schemas.microsoft.com/office/drawing/2014/chart" uri="{C3380CC4-5D6E-409C-BE32-E72D297353CC}">
                  <c16:uniqueId val="{00000014-2CEF-4A71-9918-50959C13822E}"/>
                </c:ext>
              </c:extLst>
            </c:dLbl>
            <c:dLbl>
              <c:idx val="18"/>
              <c:delete val="1"/>
              <c:extLst>
                <c:ext xmlns:c15="http://schemas.microsoft.com/office/drawing/2012/chart" uri="{CE6537A1-D6FC-4f65-9D91-7224C49458BB}"/>
                <c:ext xmlns:c16="http://schemas.microsoft.com/office/drawing/2014/chart" uri="{C3380CC4-5D6E-409C-BE32-E72D297353CC}">
                  <c16:uniqueId val="{00000015-2CEF-4A71-9918-50959C13822E}"/>
                </c:ext>
              </c:extLst>
            </c:dLbl>
            <c:dLbl>
              <c:idx val="19"/>
              <c:delete val="1"/>
              <c:extLst>
                <c:ext xmlns:c15="http://schemas.microsoft.com/office/drawing/2012/chart" uri="{CE6537A1-D6FC-4f65-9D91-7224C49458BB}"/>
                <c:ext xmlns:c16="http://schemas.microsoft.com/office/drawing/2014/chart" uri="{C3380CC4-5D6E-409C-BE32-E72D297353CC}">
                  <c16:uniqueId val="{00000016-2CEF-4A71-9918-50959C13822E}"/>
                </c:ext>
              </c:extLst>
            </c:dLbl>
            <c:dLbl>
              <c:idx val="20"/>
              <c:delete val="1"/>
              <c:extLst>
                <c:ext xmlns:c15="http://schemas.microsoft.com/office/drawing/2012/chart" uri="{CE6537A1-D6FC-4f65-9D91-7224C49458BB}"/>
                <c:ext xmlns:c16="http://schemas.microsoft.com/office/drawing/2014/chart" uri="{C3380CC4-5D6E-409C-BE32-E72D297353CC}">
                  <c16:uniqueId val="{00000017-2CEF-4A71-9918-50959C13822E}"/>
                </c:ext>
              </c:extLst>
            </c:dLbl>
            <c:dLbl>
              <c:idx val="21"/>
              <c:delete val="1"/>
              <c:extLst>
                <c:ext xmlns:c15="http://schemas.microsoft.com/office/drawing/2012/chart" uri="{CE6537A1-D6FC-4f65-9D91-7224C49458BB}"/>
                <c:ext xmlns:c16="http://schemas.microsoft.com/office/drawing/2014/chart" uri="{C3380CC4-5D6E-409C-BE32-E72D297353CC}">
                  <c16:uniqueId val="{00000018-2CEF-4A71-9918-50959C13822E}"/>
                </c:ext>
              </c:extLst>
            </c:dLbl>
            <c:dLbl>
              <c:idx val="22"/>
              <c:delete val="1"/>
              <c:extLst>
                <c:ext xmlns:c15="http://schemas.microsoft.com/office/drawing/2012/chart" uri="{CE6537A1-D6FC-4f65-9D91-7224C49458BB}"/>
                <c:ext xmlns:c16="http://schemas.microsoft.com/office/drawing/2014/chart" uri="{C3380CC4-5D6E-409C-BE32-E72D297353CC}">
                  <c16:uniqueId val="{00000019-2CEF-4A71-9918-50959C13822E}"/>
                </c:ext>
              </c:extLst>
            </c:dLbl>
            <c:dLbl>
              <c:idx val="23"/>
              <c:delete val="1"/>
              <c:extLst>
                <c:ext xmlns:c15="http://schemas.microsoft.com/office/drawing/2012/chart" uri="{CE6537A1-D6FC-4f65-9D91-7224C49458BB}"/>
                <c:ext xmlns:c16="http://schemas.microsoft.com/office/drawing/2014/chart" uri="{C3380CC4-5D6E-409C-BE32-E72D297353CC}">
                  <c16:uniqueId val="{0000001A-2CEF-4A71-9918-50959C13822E}"/>
                </c:ext>
              </c:extLst>
            </c:dLbl>
            <c:dLbl>
              <c:idx val="24"/>
              <c:delete val="1"/>
              <c:extLst>
                <c:ext xmlns:c15="http://schemas.microsoft.com/office/drawing/2012/chart" uri="{CE6537A1-D6FC-4f65-9D91-7224C49458BB}"/>
                <c:ext xmlns:c16="http://schemas.microsoft.com/office/drawing/2014/chart" uri="{C3380CC4-5D6E-409C-BE32-E72D297353CC}">
                  <c16:uniqueId val="{0000001B-2CEF-4A71-9918-50959C1382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CEF-4A71-9918-50959C1382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Borken (05554)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151504</v>
      </c>
      <c r="F11" s="238">
        <v>151080</v>
      </c>
      <c r="G11" s="238">
        <v>152344</v>
      </c>
      <c r="H11" s="238">
        <v>148928</v>
      </c>
      <c r="I11" s="265">
        <v>149093</v>
      </c>
      <c r="J11" s="263">
        <v>2411</v>
      </c>
      <c r="K11" s="266">
        <v>1.6171114673391775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15.504541134227479</v>
      </c>
      <c r="E13" s="115">
        <v>23490</v>
      </c>
      <c r="F13" s="114">
        <v>23070</v>
      </c>
      <c r="G13" s="114">
        <v>23616</v>
      </c>
      <c r="H13" s="114">
        <v>23473</v>
      </c>
      <c r="I13" s="140">
        <v>23268</v>
      </c>
      <c r="J13" s="115">
        <v>222</v>
      </c>
      <c r="K13" s="116">
        <v>0.95410005157297573</v>
      </c>
    </row>
    <row r="14" spans="1:255" ht="14.1" customHeight="1" x14ac:dyDescent="0.2">
      <c r="A14" s="306" t="s">
        <v>230</v>
      </c>
      <c r="B14" s="307"/>
      <c r="C14" s="308"/>
      <c r="D14" s="113">
        <v>64.810830077093669</v>
      </c>
      <c r="E14" s="115">
        <v>98191</v>
      </c>
      <c r="F14" s="114">
        <v>98350</v>
      </c>
      <c r="G14" s="114">
        <v>99206</v>
      </c>
      <c r="H14" s="114">
        <v>96457</v>
      </c>
      <c r="I14" s="140">
        <v>96928</v>
      </c>
      <c r="J14" s="115">
        <v>1263</v>
      </c>
      <c r="K14" s="116">
        <v>1.3030290524925718</v>
      </c>
    </row>
    <row r="15" spans="1:255" ht="14.1" customHeight="1" x14ac:dyDescent="0.2">
      <c r="A15" s="306" t="s">
        <v>231</v>
      </c>
      <c r="B15" s="307"/>
      <c r="C15" s="308"/>
      <c r="D15" s="113">
        <v>10.277616432569436</v>
      </c>
      <c r="E15" s="115">
        <v>15571</v>
      </c>
      <c r="F15" s="114">
        <v>15488</v>
      </c>
      <c r="G15" s="114">
        <v>15440</v>
      </c>
      <c r="H15" s="114">
        <v>15186</v>
      </c>
      <c r="I15" s="140">
        <v>15139</v>
      </c>
      <c r="J15" s="115">
        <v>432</v>
      </c>
      <c r="K15" s="116">
        <v>2.8535570381134816</v>
      </c>
    </row>
    <row r="16" spans="1:255" ht="14.1" customHeight="1" x14ac:dyDescent="0.2">
      <c r="A16" s="306" t="s">
        <v>232</v>
      </c>
      <c r="B16" s="307"/>
      <c r="C16" s="308"/>
      <c r="D16" s="113">
        <v>7.9951684443975077</v>
      </c>
      <c r="E16" s="115">
        <v>12113</v>
      </c>
      <c r="F16" s="114">
        <v>12017</v>
      </c>
      <c r="G16" s="114">
        <v>11912</v>
      </c>
      <c r="H16" s="114">
        <v>11694</v>
      </c>
      <c r="I16" s="140">
        <v>11625</v>
      </c>
      <c r="J16" s="115">
        <v>488</v>
      </c>
      <c r="K16" s="116">
        <v>4.1978494623655918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0.97291160629422324</v>
      </c>
      <c r="E18" s="115">
        <v>1474</v>
      </c>
      <c r="F18" s="114">
        <v>1446</v>
      </c>
      <c r="G18" s="114">
        <v>1496</v>
      </c>
      <c r="H18" s="114">
        <v>1389</v>
      </c>
      <c r="I18" s="140">
        <v>1416</v>
      </c>
      <c r="J18" s="115">
        <v>58</v>
      </c>
      <c r="K18" s="116">
        <v>4.0960451977401133</v>
      </c>
    </row>
    <row r="19" spans="1:255" ht="14.1" customHeight="1" x14ac:dyDescent="0.2">
      <c r="A19" s="306" t="s">
        <v>235</v>
      </c>
      <c r="B19" s="307" t="s">
        <v>236</v>
      </c>
      <c r="C19" s="308"/>
      <c r="D19" s="113">
        <v>0.79733868412715181</v>
      </c>
      <c r="E19" s="115">
        <v>1208</v>
      </c>
      <c r="F19" s="114">
        <v>1177</v>
      </c>
      <c r="G19" s="114">
        <v>1219</v>
      </c>
      <c r="H19" s="114">
        <v>1114</v>
      </c>
      <c r="I19" s="140">
        <v>1136</v>
      </c>
      <c r="J19" s="115">
        <v>72</v>
      </c>
      <c r="K19" s="116">
        <v>6.3380281690140849</v>
      </c>
    </row>
    <row r="20" spans="1:255" ht="14.1" customHeight="1" x14ac:dyDescent="0.2">
      <c r="A20" s="306">
        <v>12</v>
      </c>
      <c r="B20" s="307" t="s">
        <v>237</v>
      </c>
      <c r="C20" s="308"/>
      <c r="D20" s="113">
        <v>1.3491392966522335</v>
      </c>
      <c r="E20" s="115">
        <v>2044</v>
      </c>
      <c r="F20" s="114">
        <v>1968</v>
      </c>
      <c r="G20" s="114">
        <v>2031</v>
      </c>
      <c r="H20" s="114">
        <v>1997</v>
      </c>
      <c r="I20" s="140">
        <v>1986</v>
      </c>
      <c r="J20" s="115">
        <v>58</v>
      </c>
      <c r="K20" s="116">
        <v>2.9204431017119838</v>
      </c>
    </row>
    <row r="21" spans="1:255" ht="14.1" customHeight="1" x14ac:dyDescent="0.2">
      <c r="A21" s="306">
        <v>21</v>
      </c>
      <c r="B21" s="307" t="s">
        <v>238</v>
      </c>
      <c r="C21" s="308"/>
      <c r="D21" s="113">
        <v>0.32276375541239838</v>
      </c>
      <c r="E21" s="115">
        <v>489</v>
      </c>
      <c r="F21" s="114">
        <v>481</v>
      </c>
      <c r="G21" s="114">
        <v>489</v>
      </c>
      <c r="H21" s="114">
        <v>493</v>
      </c>
      <c r="I21" s="140">
        <v>471</v>
      </c>
      <c r="J21" s="115">
        <v>18</v>
      </c>
      <c r="K21" s="116">
        <v>3.8216560509554141</v>
      </c>
    </row>
    <row r="22" spans="1:255" ht="14.1" customHeight="1" x14ac:dyDescent="0.2">
      <c r="A22" s="306">
        <v>22</v>
      </c>
      <c r="B22" s="307" t="s">
        <v>239</v>
      </c>
      <c r="C22" s="308"/>
      <c r="D22" s="113">
        <v>4.6612630689618753</v>
      </c>
      <c r="E22" s="115">
        <v>7062</v>
      </c>
      <c r="F22" s="114">
        <v>7085</v>
      </c>
      <c r="G22" s="114">
        <v>7158</v>
      </c>
      <c r="H22" s="114">
        <v>7101</v>
      </c>
      <c r="I22" s="140">
        <v>7108</v>
      </c>
      <c r="J22" s="115">
        <v>-46</v>
      </c>
      <c r="K22" s="116">
        <v>-0.64715813168261116</v>
      </c>
    </row>
    <row r="23" spans="1:255" ht="14.1" customHeight="1" x14ac:dyDescent="0.2">
      <c r="A23" s="306">
        <v>23</v>
      </c>
      <c r="B23" s="307" t="s">
        <v>240</v>
      </c>
      <c r="C23" s="308"/>
      <c r="D23" s="113">
        <v>1.1471644313021438</v>
      </c>
      <c r="E23" s="115">
        <v>1738</v>
      </c>
      <c r="F23" s="114">
        <v>1763</v>
      </c>
      <c r="G23" s="114">
        <v>1789</v>
      </c>
      <c r="H23" s="114">
        <v>1763</v>
      </c>
      <c r="I23" s="140">
        <v>1790</v>
      </c>
      <c r="J23" s="115">
        <v>-52</v>
      </c>
      <c r="K23" s="116">
        <v>-2.9050279329608939</v>
      </c>
    </row>
    <row r="24" spans="1:255" ht="14.1" customHeight="1" x14ac:dyDescent="0.2">
      <c r="A24" s="306">
        <v>24</v>
      </c>
      <c r="B24" s="307" t="s">
        <v>241</v>
      </c>
      <c r="C24" s="308"/>
      <c r="D24" s="113">
        <v>6.0249234343647693</v>
      </c>
      <c r="E24" s="115">
        <v>9128</v>
      </c>
      <c r="F24" s="114">
        <v>9111</v>
      </c>
      <c r="G24" s="114">
        <v>9360</v>
      </c>
      <c r="H24" s="114">
        <v>9306</v>
      </c>
      <c r="I24" s="140">
        <v>9340</v>
      </c>
      <c r="J24" s="115">
        <v>-212</v>
      </c>
      <c r="K24" s="116">
        <v>-2.2698072805139184</v>
      </c>
    </row>
    <row r="25" spans="1:255" ht="14.1" customHeight="1" x14ac:dyDescent="0.2">
      <c r="A25" s="306">
        <v>25</v>
      </c>
      <c r="B25" s="307" t="s">
        <v>242</v>
      </c>
      <c r="C25" s="308"/>
      <c r="D25" s="113">
        <v>5.8130478403210475</v>
      </c>
      <c r="E25" s="115">
        <v>8807</v>
      </c>
      <c r="F25" s="114">
        <v>8843</v>
      </c>
      <c r="G25" s="114">
        <v>8980</v>
      </c>
      <c r="H25" s="114">
        <v>8718</v>
      </c>
      <c r="I25" s="140">
        <v>8795</v>
      </c>
      <c r="J25" s="115">
        <v>12</v>
      </c>
      <c r="K25" s="116">
        <v>0.13644115974985788</v>
      </c>
    </row>
    <row r="26" spans="1:255" ht="14.1" customHeight="1" x14ac:dyDescent="0.2">
      <c r="A26" s="306">
        <v>26</v>
      </c>
      <c r="B26" s="307" t="s">
        <v>243</v>
      </c>
      <c r="C26" s="308"/>
      <c r="D26" s="113">
        <v>3.5490812123772311</v>
      </c>
      <c r="E26" s="115">
        <v>5377</v>
      </c>
      <c r="F26" s="114">
        <v>5384</v>
      </c>
      <c r="G26" s="114">
        <v>5512</v>
      </c>
      <c r="H26" s="114">
        <v>5398</v>
      </c>
      <c r="I26" s="140">
        <v>5447</v>
      </c>
      <c r="J26" s="115">
        <v>-70</v>
      </c>
      <c r="K26" s="116">
        <v>-1.2851110703139343</v>
      </c>
    </row>
    <row r="27" spans="1:255" ht="14.1" customHeight="1" x14ac:dyDescent="0.2">
      <c r="A27" s="306">
        <v>27</v>
      </c>
      <c r="B27" s="307" t="s">
        <v>244</v>
      </c>
      <c r="C27" s="308"/>
      <c r="D27" s="113">
        <v>2.96229802513465</v>
      </c>
      <c r="E27" s="115">
        <v>4488</v>
      </c>
      <c r="F27" s="114">
        <v>4464</v>
      </c>
      <c r="G27" s="114">
        <v>4479</v>
      </c>
      <c r="H27" s="114">
        <v>4364</v>
      </c>
      <c r="I27" s="140">
        <v>4356</v>
      </c>
      <c r="J27" s="115">
        <v>132</v>
      </c>
      <c r="K27" s="116">
        <v>3.0303030303030303</v>
      </c>
    </row>
    <row r="28" spans="1:255" ht="14.1" customHeight="1" x14ac:dyDescent="0.2">
      <c r="A28" s="306">
        <v>28</v>
      </c>
      <c r="B28" s="307" t="s">
        <v>245</v>
      </c>
      <c r="C28" s="308"/>
      <c r="D28" s="113">
        <v>1.4118439117119019</v>
      </c>
      <c r="E28" s="115">
        <v>2139</v>
      </c>
      <c r="F28" s="114">
        <v>2159</v>
      </c>
      <c r="G28" s="114">
        <v>2192</v>
      </c>
      <c r="H28" s="114">
        <v>2220</v>
      </c>
      <c r="I28" s="140">
        <v>2229</v>
      </c>
      <c r="J28" s="115">
        <v>-90</v>
      </c>
      <c r="K28" s="116">
        <v>-4.0376850605652761</v>
      </c>
    </row>
    <row r="29" spans="1:255" ht="14.1" customHeight="1" x14ac:dyDescent="0.2">
      <c r="A29" s="306">
        <v>29</v>
      </c>
      <c r="B29" s="307" t="s">
        <v>246</v>
      </c>
      <c r="C29" s="308"/>
      <c r="D29" s="113">
        <v>2.3781550322103708</v>
      </c>
      <c r="E29" s="115">
        <v>3603</v>
      </c>
      <c r="F29" s="114">
        <v>3613</v>
      </c>
      <c r="G29" s="114">
        <v>3652</v>
      </c>
      <c r="H29" s="114">
        <v>3585</v>
      </c>
      <c r="I29" s="140">
        <v>3615</v>
      </c>
      <c r="J29" s="115">
        <v>-12</v>
      </c>
      <c r="K29" s="116">
        <v>-0.33195020746887965</v>
      </c>
    </row>
    <row r="30" spans="1:255" ht="14.1" customHeight="1" x14ac:dyDescent="0.2">
      <c r="A30" s="306" t="s">
        <v>247</v>
      </c>
      <c r="B30" s="307" t="s">
        <v>248</v>
      </c>
      <c r="C30" s="308"/>
      <c r="D30" s="113">
        <v>1.5610148906959551</v>
      </c>
      <c r="E30" s="115">
        <v>2365</v>
      </c>
      <c r="F30" s="114">
        <v>2352</v>
      </c>
      <c r="G30" s="114">
        <v>2413</v>
      </c>
      <c r="H30" s="114">
        <v>2384</v>
      </c>
      <c r="I30" s="140">
        <v>2429</v>
      </c>
      <c r="J30" s="115">
        <v>-64</v>
      </c>
      <c r="K30" s="116">
        <v>-2.6348291477974475</v>
      </c>
    </row>
    <row r="31" spans="1:255" ht="14.1" customHeight="1" x14ac:dyDescent="0.2">
      <c r="A31" s="306" t="s">
        <v>249</v>
      </c>
      <c r="B31" s="307" t="s">
        <v>250</v>
      </c>
      <c r="C31" s="308"/>
      <c r="D31" s="113">
        <v>0.80789946140035906</v>
      </c>
      <c r="E31" s="115">
        <v>1224</v>
      </c>
      <c r="F31" s="114">
        <v>1248</v>
      </c>
      <c r="G31" s="114">
        <v>1226</v>
      </c>
      <c r="H31" s="114">
        <v>1188</v>
      </c>
      <c r="I31" s="140">
        <v>1172</v>
      </c>
      <c r="J31" s="115">
        <v>52</v>
      </c>
      <c r="K31" s="116">
        <v>4.4368600682593859</v>
      </c>
    </row>
    <row r="32" spans="1:255" ht="14.1" customHeight="1" x14ac:dyDescent="0.2">
      <c r="A32" s="306">
        <v>31</v>
      </c>
      <c r="B32" s="307" t="s">
        <v>251</v>
      </c>
      <c r="C32" s="308"/>
      <c r="D32" s="113">
        <v>0.80657936424120813</v>
      </c>
      <c r="E32" s="115">
        <v>1222</v>
      </c>
      <c r="F32" s="114">
        <v>1197</v>
      </c>
      <c r="G32" s="114">
        <v>1179</v>
      </c>
      <c r="H32" s="114">
        <v>1147</v>
      </c>
      <c r="I32" s="140">
        <v>1148</v>
      </c>
      <c r="J32" s="115">
        <v>74</v>
      </c>
      <c r="K32" s="116">
        <v>6.4459930313588849</v>
      </c>
    </row>
    <row r="33" spans="1:11" ht="14.1" customHeight="1" x14ac:dyDescent="0.2">
      <c r="A33" s="306">
        <v>32</v>
      </c>
      <c r="B33" s="307" t="s">
        <v>252</v>
      </c>
      <c r="C33" s="308"/>
      <c r="D33" s="113">
        <v>3.01312176576196</v>
      </c>
      <c r="E33" s="115">
        <v>4565</v>
      </c>
      <c r="F33" s="114">
        <v>4519</v>
      </c>
      <c r="G33" s="114">
        <v>4584</v>
      </c>
      <c r="H33" s="114">
        <v>4476</v>
      </c>
      <c r="I33" s="140">
        <v>4428</v>
      </c>
      <c r="J33" s="115">
        <v>137</v>
      </c>
      <c r="K33" s="116">
        <v>3.093947606142728</v>
      </c>
    </row>
    <row r="34" spans="1:11" ht="14.1" customHeight="1" x14ac:dyDescent="0.2">
      <c r="A34" s="306">
        <v>33</v>
      </c>
      <c r="B34" s="307" t="s">
        <v>253</v>
      </c>
      <c r="C34" s="308"/>
      <c r="D34" s="113">
        <v>1.8395553912767979</v>
      </c>
      <c r="E34" s="115">
        <v>2787</v>
      </c>
      <c r="F34" s="114">
        <v>2783</v>
      </c>
      <c r="G34" s="114">
        <v>2815</v>
      </c>
      <c r="H34" s="114">
        <v>2732</v>
      </c>
      <c r="I34" s="140">
        <v>2742</v>
      </c>
      <c r="J34" s="115">
        <v>45</v>
      </c>
      <c r="K34" s="116">
        <v>1.6411378555798688</v>
      </c>
    </row>
    <row r="35" spans="1:11" ht="14.1" customHeight="1" x14ac:dyDescent="0.2">
      <c r="A35" s="306">
        <v>34</v>
      </c>
      <c r="B35" s="307" t="s">
        <v>254</v>
      </c>
      <c r="C35" s="308"/>
      <c r="D35" s="113">
        <v>2.546467420002112</v>
      </c>
      <c r="E35" s="115">
        <v>3858</v>
      </c>
      <c r="F35" s="114">
        <v>3833</v>
      </c>
      <c r="G35" s="114">
        <v>3839</v>
      </c>
      <c r="H35" s="114">
        <v>3769</v>
      </c>
      <c r="I35" s="140">
        <v>3780</v>
      </c>
      <c r="J35" s="115">
        <v>78</v>
      </c>
      <c r="K35" s="116">
        <v>2.0634920634920637</v>
      </c>
    </row>
    <row r="36" spans="1:11" ht="14.1" customHeight="1" x14ac:dyDescent="0.2">
      <c r="A36" s="306">
        <v>41</v>
      </c>
      <c r="B36" s="307" t="s">
        <v>255</v>
      </c>
      <c r="C36" s="308"/>
      <c r="D36" s="113">
        <v>0.69239095997465416</v>
      </c>
      <c r="E36" s="115">
        <v>1049</v>
      </c>
      <c r="F36" s="114">
        <v>1069</v>
      </c>
      <c r="G36" s="114">
        <v>1072</v>
      </c>
      <c r="H36" s="114">
        <v>1078</v>
      </c>
      <c r="I36" s="140">
        <v>1081</v>
      </c>
      <c r="J36" s="115">
        <v>-32</v>
      </c>
      <c r="K36" s="116">
        <v>-2.9602220166512487</v>
      </c>
    </row>
    <row r="37" spans="1:11" ht="14.1" customHeight="1" x14ac:dyDescent="0.2">
      <c r="A37" s="306">
        <v>42</v>
      </c>
      <c r="B37" s="307" t="s">
        <v>256</v>
      </c>
      <c r="C37" s="308"/>
      <c r="D37" s="113">
        <v>0.1557714647798078</v>
      </c>
      <c r="E37" s="115">
        <v>236</v>
      </c>
      <c r="F37" s="114">
        <v>234</v>
      </c>
      <c r="G37" s="114">
        <v>226</v>
      </c>
      <c r="H37" s="114">
        <v>231</v>
      </c>
      <c r="I37" s="140">
        <v>237</v>
      </c>
      <c r="J37" s="115">
        <v>-1</v>
      </c>
      <c r="K37" s="116">
        <v>-0.4219409282700422</v>
      </c>
    </row>
    <row r="38" spans="1:11" ht="14.1" customHeight="1" x14ac:dyDescent="0.2">
      <c r="A38" s="306">
        <v>43</v>
      </c>
      <c r="B38" s="307" t="s">
        <v>257</v>
      </c>
      <c r="C38" s="308"/>
      <c r="D38" s="113">
        <v>1.7464885415566587</v>
      </c>
      <c r="E38" s="115">
        <v>2646</v>
      </c>
      <c r="F38" s="114">
        <v>2616</v>
      </c>
      <c r="G38" s="114">
        <v>2605</v>
      </c>
      <c r="H38" s="114">
        <v>2457</v>
      </c>
      <c r="I38" s="140">
        <v>2440</v>
      </c>
      <c r="J38" s="115">
        <v>206</v>
      </c>
      <c r="K38" s="116">
        <v>8.442622950819672</v>
      </c>
    </row>
    <row r="39" spans="1:11" ht="14.1" customHeight="1" x14ac:dyDescent="0.2">
      <c r="A39" s="306">
        <v>51</v>
      </c>
      <c r="B39" s="307" t="s">
        <v>258</v>
      </c>
      <c r="C39" s="308"/>
      <c r="D39" s="113">
        <v>5.8618914352096319</v>
      </c>
      <c r="E39" s="115">
        <v>8881</v>
      </c>
      <c r="F39" s="114">
        <v>8759</v>
      </c>
      <c r="G39" s="114">
        <v>9074</v>
      </c>
      <c r="H39" s="114">
        <v>8905</v>
      </c>
      <c r="I39" s="140">
        <v>8796</v>
      </c>
      <c r="J39" s="115">
        <v>85</v>
      </c>
      <c r="K39" s="116">
        <v>0.96634834015461568</v>
      </c>
    </row>
    <row r="40" spans="1:11" ht="14.1" customHeight="1" x14ac:dyDescent="0.2">
      <c r="A40" s="306" t="s">
        <v>259</v>
      </c>
      <c r="B40" s="307" t="s">
        <v>260</v>
      </c>
      <c r="C40" s="308"/>
      <c r="D40" s="113">
        <v>5.1853416411447881</v>
      </c>
      <c r="E40" s="115">
        <v>7856</v>
      </c>
      <c r="F40" s="114">
        <v>7719</v>
      </c>
      <c r="G40" s="114">
        <v>8024</v>
      </c>
      <c r="H40" s="114">
        <v>7889</v>
      </c>
      <c r="I40" s="140">
        <v>7771</v>
      </c>
      <c r="J40" s="115">
        <v>85</v>
      </c>
      <c r="K40" s="116">
        <v>1.0938103204220821</v>
      </c>
    </row>
    <row r="41" spans="1:11" ht="14.1" customHeight="1" x14ac:dyDescent="0.2">
      <c r="A41" s="306"/>
      <c r="B41" s="307" t="s">
        <v>261</v>
      </c>
      <c r="C41" s="308"/>
      <c r="D41" s="113">
        <v>4.5622557820255567</v>
      </c>
      <c r="E41" s="115">
        <v>6912</v>
      </c>
      <c r="F41" s="114">
        <v>6775</v>
      </c>
      <c r="G41" s="114">
        <v>7083</v>
      </c>
      <c r="H41" s="114">
        <v>6957</v>
      </c>
      <c r="I41" s="140">
        <v>6845</v>
      </c>
      <c r="J41" s="115">
        <v>67</v>
      </c>
      <c r="K41" s="116">
        <v>0.97881665449233013</v>
      </c>
    </row>
    <row r="42" spans="1:11" ht="14.1" customHeight="1" x14ac:dyDescent="0.2">
      <c r="A42" s="306">
        <v>52</v>
      </c>
      <c r="B42" s="307" t="s">
        <v>262</v>
      </c>
      <c r="C42" s="308"/>
      <c r="D42" s="113">
        <v>4.0045147322842958</v>
      </c>
      <c r="E42" s="115">
        <v>6067</v>
      </c>
      <c r="F42" s="114">
        <v>6081</v>
      </c>
      <c r="G42" s="114">
        <v>6155</v>
      </c>
      <c r="H42" s="114">
        <v>6052</v>
      </c>
      <c r="I42" s="140">
        <v>6008</v>
      </c>
      <c r="J42" s="115">
        <v>59</v>
      </c>
      <c r="K42" s="116">
        <v>0.98202396804260983</v>
      </c>
    </row>
    <row r="43" spans="1:11" ht="14.1" customHeight="1" x14ac:dyDescent="0.2">
      <c r="A43" s="306" t="s">
        <v>263</v>
      </c>
      <c r="B43" s="307" t="s">
        <v>264</v>
      </c>
      <c r="C43" s="308"/>
      <c r="D43" s="113">
        <v>3.4342327595311013</v>
      </c>
      <c r="E43" s="115">
        <v>5203</v>
      </c>
      <c r="F43" s="114">
        <v>5219</v>
      </c>
      <c r="G43" s="114">
        <v>5274</v>
      </c>
      <c r="H43" s="114">
        <v>5175</v>
      </c>
      <c r="I43" s="140">
        <v>5153</v>
      </c>
      <c r="J43" s="115">
        <v>50</v>
      </c>
      <c r="K43" s="116">
        <v>0.97030855812148264</v>
      </c>
    </row>
    <row r="44" spans="1:11" ht="14.1" customHeight="1" x14ac:dyDescent="0.2">
      <c r="A44" s="306">
        <v>53</v>
      </c>
      <c r="B44" s="307" t="s">
        <v>265</v>
      </c>
      <c r="C44" s="308"/>
      <c r="D44" s="113">
        <v>0.53991973809272364</v>
      </c>
      <c r="E44" s="115">
        <v>818</v>
      </c>
      <c r="F44" s="114">
        <v>798</v>
      </c>
      <c r="G44" s="114">
        <v>824</v>
      </c>
      <c r="H44" s="114">
        <v>818</v>
      </c>
      <c r="I44" s="140">
        <v>813</v>
      </c>
      <c r="J44" s="115">
        <v>5</v>
      </c>
      <c r="K44" s="116">
        <v>0.61500615006150061</v>
      </c>
    </row>
    <row r="45" spans="1:11" ht="14.1" customHeight="1" x14ac:dyDescent="0.2">
      <c r="A45" s="306" t="s">
        <v>266</v>
      </c>
      <c r="B45" s="307" t="s">
        <v>267</v>
      </c>
      <c r="C45" s="308"/>
      <c r="D45" s="113">
        <v>0.50031682331819627</v>
      </c>
      <c r="E45" s="115">
        <v>758</v>
      </c>
      <c r="F45" s="114">
        <v>739</v>
      </c>
      <c r="G45" s="114">
        <v>763</v>
      </c>
      <c r="H45" s="114">
        <v>756</v>
      </c>
      <c r="I45" s="140">
        <v>749</v>
      </c>
      <c r="J45" s="115">
        <v>9</v>
      </c>
      <c r="K45" s="116">
        <v>1.2016021361815754</v>
      </c>
    </row>
    <row r="46" spans="1:11" ht="14.1" customHeight="1" x14ac:dyDescent="0.2">
      <c r="A46" s="306">
        <v>54</v>
      </c>
      <c r="B46" s="307" t="s">
        <v>268</v>
      </c>
      <c r="C46" s="308"/>
      <c r="D46" s="113">
        <v>1.7458284929770831</v>
      </c>
      <c r="E46" s="115">
        <v>2645</v>
      </c>
      <c r="F46" s="114">
        <v>2638</v>
      </c>
      <c r="G46" s="114">
        <v>2646</v>
      </c>
      <c r="H46" s="114">
        <v>2562</v>
      </c>
      <c r="I46" s="140">
        <v>2537</v>
      </c>
      <c r="J46" s="115">
        <v>108</v>
      </c>
      <c r="K46" s="116">
        <v>4.256996452502956</v>
      </c>
    </row>
    <row r="47" spans="1:11" ht="14.1" customHeight="1" x14ac:dyDescent="0.2">
      <c r="A47" s="306">
        <v>61</v>
      </c>
      <c r="B47" s="307" t="s">
        <v>269</v>
      </c>
      <c r="C47" s="308"/>
      <c r="D47" s="113">
        <v>3.1365508501425703</v>
      </c>
      <c r="E47" s="115">
        <v>4752</v>
      </c>
      <c r="F47" s="114">
        <v>4745</v>
      </c>
      <c r="G47" s="114">
        <v>4785</v>
      </c>
      <c r="H47" s="114">
        <v>4633</v>
      </c>
      <c r="I47" s="140">
        <v>4642</v>
      </c>
      <c r="J47" s="115">
        <v>110</v>
      </c>
      <c r="K47" s="116">
        <v>2.3696682464454977</v>
      </c>
    </row>
    <row r="48" spans="1:11" ht="14.1" customHeight="1" x14ac:dyDescent="0.2">
      <c r="A48" s="306">
        <v>62</v>
      </c>
      <c r="B48" s="307" t="s">
        <v>270</v>
      </c>
      <c r="C48" s="308"/>
      <c r="D48" s="113">
        <v>6.4499947196113636</v>
      </c>
      <c r="E48" s="115">
        <v>9772</v>
      </c>
      <c r="F48" s="114">
        <v>9790</v>
      </c>
      <c r="G48" s="114">
        <v>9803</v>
      </c>
      <c r="H48" s="114">
        <v>9567</v>
      </c>
      <c r="I48" s="140">
        <v>9670</v>
      </c>
      <c r="J48" s="115">
        <v>102</v>
      </c>
      <c r="K48" s="116">
        <v>1.0548086866597726</v>
      </c>
    </row>
    <row r="49" spans="1:11" ht="14.1" customHeight="1" x14ac:dyDescent="0.2">
      <c r="A49" s="306">
        <v>63</v>
      </c>
      <c r="B49" s="307" t="s">
        <v>271</v>
      </c>
      <c r="C49" s="308"/>
      <c r="D49" s="113">
        <v>1.2171295807371423</v>
      </c>
      <c r="E49" s="115">
        <v>1844</v>
      </c>
      <c r="F49" s="114">
        <v>1819</v>
      </c>
      <c r="G49" s="114">
        <v>1867</v>
      </c>
      <c r="H49" s="114">
        <v>1831</v>
      </c>
      <c r="I49" s="140">
        <v>1816</v>
      </c>
      <c r="J49" s="115">
        <v>28</v>
      </c>
      <c r="K49" s="116">
        <v>1.5418502202643172</v>
      </c>
    </row>
    <row r="50" spans="1:11" ht="14.1" customHeight="1" x14ac:dyDescent="0.2">
      <c r="A50" s="306" t="s">
        <v>272</v>
      </c>
      <c r="B50" s="307" t="s">
        <v>273</v>
      </c>
      <c r="C50" s="308"/>
      <c r="D50" s="113">
        <v>0.19669447671348611</v>
      </c>
      <c r="E50" s="115">
        <v>298</v>
      </c>
      <c r="F50" s="114">
        <v>300</v>
      </c>
      <c r="G50" s="114">
        <v>299</v>
      </c>
      <c r="H50" s="114">
        <v>282</v>
      </c>
      <c r="I50" s="140">
        <v>285</v>
      </c>
      <c r="J50" s="115">
        <v>13</v>
      </c>
      <c r="K50" s="116">
        <v>4.5614035087719298</v>
      </c>
    </row>
    <row r="51" spans="1:11" ht="14.1" customHeight="1" x14ac:dyDescent="0.2">
      <c r="A51" s="306" t="s">
        <v>274</v>
      </c>
      <c r="B51" s="307" t="s">
        <v>275</v>
      </c>
      <c r="C51" s="308"/>
      <c r="D51" s="113">
        <v>0.83760164748125465</v>
      </c>
      <c r="E51" s="115">
        <v>1269</v>
      </c>
      <c r="F51" s="114">
        <v>1247</v>
      </c>
      <c r="G51" s="114">
        <v>1293</v>
      </c>
      <c r="H51" s="114">
        <v>1290</v>
      </c>
      <c r="I51" s="140">
        <v>1273</v>
      </c>
      <c r="J51" s="115">
        <v>-4</v>
      </c>
      <c r="K51" s="116">
        <v>-0.31421838177533384</v>
      </c>
    </row>
    <row r="52" spans="1:11" ht="14.1" customHeight="1" x14ac:dyDescent="0.2">
      <c r="A52" s="306">
        <v>71</v>
      </c>
      <c r="B52" s="307" t="s">
        <v>276</v>
      </c>
      <c r="C52" s="308"/>
      <c r="D52" s="113">
        <v>11.132379343119654</v>
      </c>
      <c r="E52" s="115">
        <v>16866</v>
      </c>
      <c r="F52" s="114">
        <v>16823</v>
      </c>
      <c r="G52" s="114">
        <v>16907</v>
      </c>
      <c r="H52" s="114">
        <v>16464</v>
      </c>
      <c r="I52" s="140">
        <v>16545</v>
      </c>
      <c r="J52" s="115">
        <v>321</v>
      </c>
      <c r="K52" s="116">
        <v>1.9401631912964641</v>
      </c>
    </row>
    <row r="53" spans="1:11" ht="14.1" customHeight="1" x14ac:dyDescent="0.2">
      <c r="A53" s="306" t="s">
        <v>277</v>
      </c>
      <c r="B53" s="307" t="s">
        <v>278</v>
      </c>
      <c r="C53" s="308"/>
      <c r="D53" s="113">
        <v>4.6520223888478194</v>
      </c>
      <c r="E53" s="115">
        <v>7048</v>
      </c>
      <c r="F53" s="114">
        <v>7041</v>
      </c>
      <c r="G53" s="114">
        <v>7080</v>
      </c>
      <c r="H53" s="114">
        <v>6836</v>
      </c>
      <c r="I53" s="140">
        <v>6871</v>
      </c>
      <c r="J53" s="115">
        <v>177</v>
      </c>
      <c r="K53" s="116">
        <v>2.5760442439237377</v>
      </c>
    </row>
    <row r="54" spans="1:11" ht="14.1" customHeight="1" x14ac:dyDescent="0.2">
      <c r="A54" s="306" t="s">
        <v>279</v>
      </c>
      <c r="B54" s="307" t="s">
        <v>280</v>
      </c>
      <c r="C54" s="308"/>
      <c r="D54" s="113">
        <v>5.5754303516738828</v>
      </c>
      <c r="E54" s="115">
        <v>8447</v>
      </c>
      <c r="F54" s="114">
        <v>8433</v>
      </c>
      <c r="G54" s="114">
        <v>8476</v>
      </c>
      <c r="H54" s="114">
        <v>8303</v>
      </c>
      <c r="I54" s="140">
        <v>8348</v>
      </c>
      <c r="J54" s="115">
        <v>99</v>
      </c>
      <c r="K54" s="116">
        <v>1.185912793483469</v>
      </c>
    </row>
    <row r="55" spans="1:11" ht="14.1" customHeight="1" x14ac:dyDescent="0.2">
      <c r="A55" s="306">
        <v>72</v>
      </c>
      <c r="B55" s="307" t="s">
        <v>281</v>
      </c>
      <c r="C55" s="308"/>
      <c r="D55" s="113">
        <v>3.1385309958812968</v>
      </c>
      <c r="E55" s="115">
        <v>4755</v>
      </c>
      <c r="F55" s="114">
        <v>4717</v>
      </c>
      <c r="G55" s="114">
        <v>4727</v>
      </c>
      <c r="H55" s="114">
        <v>4611</v>
      </c>
      <c r="I55" s="140">
        <v>4648</v>
      </c>
      <c r="J55" s="115">
        <v>107</v>
      </c>
      <c r="K55" s="116">
        <v>2.302065404475043</v>
      </c>
    </row>
    <row r="56" spans="1:11" ht="14.1" customHeight="1" x14ac:dyDescent="0.2">
      <c r="A56" s="306" t="s">
        <v>282</v>
      </c>
      <c r="B56" s="307" t="s">
        <v>283</v>
      </c>
      <c r="C56" s="308"/>
      <c r="D56" s="113">
        <v>1.3847819199493083</v>
      </c>
      <c r="E56" s="115">
        <v>2098</v>
      </c>
      <c r="F56" s="114">
        <v>2086</v>
      </c>
      <c r="G56" s="114">
        <v>2091</v>
      </c>
      <c r="H56" s="114">
        <v>2047</v>
      </c>
      <c r="I56" s="140">
        <v>2073</v>
      </c>
      <c r="J56" s="115">
        <v>25</v>
      </c>
      <c r="K56" s="116">
        <v>1.20598166907863</v>
      </c>
    </row>
    <row r="57" spans="1:11" ht="14.1" customHeight="1" x14ac:dyDescent="0.2">
      <c r="A57" s="306" t="s">
        <v>284</v>
      </c>
      <c r="B57" s="307" t="s">
        <v>285</v>
      </c>
      <c r="C57" s="308"/>
      <c r="D57" s="113">
        <v>1.0890801562995036</v>
      </c>
      <c r="E57" s="115">
        <v>1650</v>
      </c>
      <c r="F57" s="114">
        <v>1624</v>
      </c>
      <c r="G57" s="114">
        <v>1624</v>
      </c>
      <c r="H57" s="114">
        <v>1589</v>
      </c>
      <c r="I57" s="140">
        <v>1588</v>
      </c>
      <c r="J57" s="115">
        <v>62</v>
      </c>
      <c r="K57" s="116">
        <v>3.9042821158690177</v>
      </c>
    </row>
    <row r="58" spans="1:11" ht="14.1" customHeight="1" x14ac:dyDescent="0.2">
      <c r="A58" s="306">
        <v>73</v>
      </c>
      <c r="B58" s="307" t="s">
        <v>286</v>
      </c>
      <c r="C58" s="308"/>
      <c r="D58" s="113">
        <v>1.6818037807582638</v>
      </c>
      <c r="E58" s="115">
        <v>2548</v>
      </c>
      <c r="F58" s="114">
        <v>2556</v>
      </c>
      <c r="G58" s="114">
        <v>2537</v>
      </c>
      <c r="H58" s="114">
        <v>2475</v>
      </c>
      <c r="I58" s="140">
        <v>2489</v>
      </c>
      <c r="J58" s="115">
        <v>59</v>
      </c>
      <c r="K58" s="116">
        <v>2.3704298915226998</v>
      </c>
    </row>
    <row r="59" spans="1:11" ht="14.1" customHeight="1" x14ac:dyDescent="0.2">
      <c r="A59" s="306" t="s">
        <v>287</v>
      </c>
      <c r="B59" s="307" t="s">
        <v>288</v>
      </c>
      <c r="C59" s="308"/>
      <c r="D59" s="113">
        <v>1.2725736614214807</v>
      </c>
      <c r="E59" s="115">
        <v>1928</v>
      </c>
      <c r="F59" s="114">
        <v>1928</v>
      </c>
      <c r="G59" s="114">
        <v>1902</v>
      </c>
      <c r="H59" s="114">
        <v>1857</v>
      </c>
      <c r="I59" s="140">
        <v>1870</v>
      </c>
      <c r="J59" s="115">
        <v>58</v>
      </c>
      <c r="K59" s="116">
        <v>3.1016042780748663</v>
      </c>
    </row>
    <row r="60" spans="1:11" ht="14.1" customHeight="1" x14ac:dyDescent="0.2">
      <c r="A60" s="306">
        <v>81</v>
      </c>
      <c r="B60" s="307" t="s">
        <v>289</v>
      </c>
      <c r="C60" s="308"/>
      <c r="D60" s="113">
        <v>6.8473439645157885</v>
      </c>
      <c r="E60" s="115">
        <v>10374</v>
      </c>
      <c r="F60" s="114">
        <v>10326</v>
      </c>
      <c r="G60" s="114">
        <v>10254</v>
      </c>
      <c r="H60" s="114">
        <v>9997</v>
      </c>
      <c r="I60" s="140">
        <v>10002</v>
      </c>
      <c r="J60" s="115">
        <v>372</v>
      </c>
      <c r="K60" s="116">
        <v>3.719256148770246</v>
      </c>
    </row>
    <row r="61" spans="1:11" ht="14.1" customHeight="1" x14ac:dyDescent="0.2">
      <c r="A61" s="306" t="s">
        <v>290</v>
      </c>
      <c r="B61" s="307" t="s">
        <v>291</v>
      </c>
      <c r="C61" s="308"/>
      <c r="D61" s="113">
        <v>2.1378973492449043</v>
      </c>
      <c r="E61" s="115">
        <v>3239</v>
      </c>
      <c r="F61" s="114">
        <v>3231</v>
      </c>
      <c r="G61" s="114">
        <v>3234</v>
      </c>
      <c r="H61" s="114">
        <v>3116</v>
      </c>
      <c r="I61" s="140">
        <v>3151</v>
      </c>
      <c r="J61" s="115">
        <v>88</v>
      </c>
      <c r="K61" s="116">
        <v>2.7927642018406855</v>
      </c>
    </row>
    <row r="62" spans="1:11" ht="14.1" customHeight="1" x14ac:dyDescent="0.2">
      <c r="A62" s="306" t="s">
        <v>292</v>
      </c>
      <c r="B62" s="307" t="s">
        <v>293</v>
      </c>
      <c r="C62" s="308"/>
      <c r="D62" s="113">
        <v>2.7840849086492767</v>
      </c>
      <c r="E62" s="115">
        <v>4218</v>
      </c>
      <c r="F62" s="114">
        <v>4195</v>
      </c>
      <c r="G62" s="114">
        <v>4167</v>
      </c>
      <c r="H62" s="114">
        <v>4071</v>
      </c>
      <c r="I62" s="140">
        <v>4077</v>
      </c>
      <c r="J62" s="115">
        <v>141</v>
      </c>
      <c r="K62" s="116">
        <v>3.4584253127299487</v>
      </c>
    </row>
    <row r="63" spans="1:11" ht="14.1" customHeight="1" x14ac:dyDescent="0.2">
      <c r="A63" s="306"/>
      <c r="B63" s="307" t="s">
        <v>294</v>
      </c>
      <c r="C63" s="308"/>
      <c r="D63" s="113">
        <v>2.5860703347766396</v>
      </c>
      <c r="E63" s="115">
        <v>3918</v>
      </c>
      <c r="F63" s="114">
        <v>3896</v>
      </c>
      <c r="G63" s="114">
        <v>3865</v>
      </c>
      <c r="H63" s="114">
        <v>3783</v>
      </c>
      <c r="I63" s="140">
        <v>3791</v>
      </c>
      <c r="J63" s="115">
        <v>127</v>
      </c>
      <c r="K63" s="116">
        <v>3.3500395673964651</v>
      </c>
    </row>
    <row r="64" spans="1:11" ht="14.1" customHeight="1" x14ac:dyDescent="0.2">
      <c r="A64" s="306" t="s">
        <v>295</v>
      </c>
      <c r="B64" s="307" t="s">
        <v>296</v>
      </c>
      <c r="C64" s="308"/>
      <c r="D64" s="113">
        <v>0.64420741366564582</v>
      </c>
      <c r="E64" s="115">
        <v>976</v>
      </c>
      <c r="F64" s="114">
        <v>952</v>
      </c>
      <c r="G64" s="114">
        <v>938</v>
      </c>
      <c r="H64" s="114">
        <v>920</v>
      </c>
      <c r="I64" s="140">
        <v>900</v>
      </c>
      <c r="J64" s="115">
        <v>76</v>
      </c>
      <c r="K64" s="116">
        <v>8.4444444444444446</v>
      </c>
    </row>
    <row r="65" spans="1:11" ht="14.1" customHeight="1" x14ac:dyDescent="0.2">
      <c r="A65" s="306" t="s">
        <v>297</v>
      </c>
      <c r="B65" s="307" t="s">
        <v>298</v>
      </c>
      <c r="C65" s="308"/>
      <c r="D65" s="113">
        <v>0.66268877389375858</v>
      </c>
      <c r="E65" s="115">
        <v>1004</v>
      </c>
      <c r="F65" s="114">
        <v>1006</v>
      </c>
      <c r="G65" s="114">
        <v>972</v>
      </c>
      <c r="H65" s="114">
        <v>966</v>
      </c>
      <c r="I65" s="140">
        <v>961</v>
      </c>
      <c r="J65" s="115">
        <v>43</v>
      </c>
      <c r="K65" s="116">
        <v>4.4745057232049952</v>
      </c>
    </row>
    <row r="66" spans="1:11" ht="14.1" customHeight="1" x14ac:dyDescent="0.2">
      <c r="A66" s="306">
        <v>82</v>
      </c>
      <c r="B66" s="307" t="s">
        <v>299</v>
      </c>
      <c r="C66" s="308"/>
      <c r="D66" s="113">
        <v>2.7761643256943711</v>
      </c>
      <c r="E66" s="115">
        <v>4206</v>
      </c>
      <c r="F66" s="114">
        <v>4229</v>
      </c>
      <c r="G66" s="114">
        <v>4176</v>
      </c>
      <c r="H66" s="114">
        <v>4048</v>
      </c>
      <c r="I66" s="140">
        <v>4013</v>
      </c>
      <c r="J66" s="115">
        <v>193</v>
      </c>
      <c r="K66" s="116">
        <v>4.8093695489658606</v>
      </c>
    </row>
    <row r="67" spans="1:11" ht="14.1" customHeight="1" x14ac:dyDescent="0.2">
      <c r="A67" s="306" t="s">
        <v>300</v>
      </c>
      <c r="B67" s="307" t="s">
        <v>301</v>
      </c>
      <c r="C67" s="308"/>
      <c r="D67" s="113">
        <v>1.8652972858802408</v>
      </c>
      <c r="E67" s="115">
        <v>2826</v>
      </c>
      <c r="F67" s="114">
        <v>2847</v>
      </c>
      <c r="G67" s="114">
        <v>2786</v>
      </c>
      <c r="H67" s="114">
        <v>2711</v>
      </c>
      <c r="I67" s="140">
        <v>2666</v>
      </c>
      <c r="J67" s="115">
        <v>160</v>
      </c>
      <c r="K67" s="116">
        <v>6.0015003750937739</v>
      </c>
    </row>
    <row r="68" spans="1:11" ht="14.1" customHeight="1" x14ac:dyDescent="0.2">
      <c r="A68" s="306" t="s">
        <v>302</v>
      </c>
      <c r="B68" s="307" t="s">
        <v>303</v>
      </c>
      <c r="C68" s="308"/>
      <c r="D68" s="113">
        <v>0.51219769775055446</v>
      </c>
      <c r="E68" s="115">
        <v>776</v>
      </c>
      <c r="F68" s="114">
        <v>784</v>
      </c>
      <c r="G68" s="114">
        <v>791</v>
      </c>
      <c r="H68" s="114">
        <v>767</v>
      </c>
      <c r="I68" s="140">
        <v>788</v>
      </c>
      <c r="J68" s="115">
        <v>-12</v>
      </c>
      <c r="K68" s="116">
        <v>-1.5228426395939085</v>
      </c>
    </row>
    <row r="69" spans="1:11" ht="14.1" customHeight="1" x14ac:dyDescent="0.2">
      <c r="A69" s="306">
        <v>83</v>
      </c>
      <c r="B69" s="307" t="s">
        <v>304</v>
      </c>
      <c r="C69" s="308"/>
      <c r="D69" s="113">
        <v>6.2143573767029254</v>
      </c>
      <c r="E69" s="115">
        <v>9415</v>
      </c>
      <c r="F69" s="114">
        <v>9341</v>
      </c>
      <c r="G69" s="114">
        <v>9296</v>
      </c>
      <c r="H69" s="114">
        <v>8998</v>
      </c>
      <c r="I69" s="140">
        <v>9017</v>
      </c>
      <c r="J69" s="115">
        <v>398</v>
      </c>
      <c r="K69" s="116">
        <v>4.4138848841077962</v>
      </c>
    </row>
    <row r="70" spans="1:11" ht="14.1" customHeight="1" x14ac:dyDescent="0.2">
      <c r="A70" s="306" t="s">
        <v>305</v>
      </c>
      <c r="B70" s="307" t="s">
        <v>306</v>
      </c>
      <c r="C70" s="308"/>
      <c r="D70" s="113">
        <v>5.2084433414299296</v>
      </c>
      <c r="E70" s="115">
        <v>7891</v>
      </c>
      <c r="F70" s="114">
        <v>7815</v>
      </c>
      <c r="G70" s="114">
        <v>7766</v>
      </c>
      <c r="H70" s="114">
        <v>7510</v>
      </c>
      <c r="I70" s="140">
        <v>7547</v>
      </c>
      <c r="J70" s="115">
        <v>344</v>
      </c>
      <c r="K70" s="116">
        <v>4.5581025573075395</v>
      </c>
    </row>
    <row r="71" spans="1:11" ht="14.1" customHeight="1" x14ac:dyDescent="0.2">
      <c r="A71" s="306"/>
      <c r="B71" s="307" t="s">
        <v>307</v>
      </c>
      <c r="C71" s="308"/>
      <c r="D71" s="113">
        <v>2.6850776217129582</v>
      </c>
      <c r="E71" s="115">
        <v>4068</v>
      </c>
      <c r="F71" s="114">
        <v>4052</v>
      </c>
      <c r="G71" s="114">
        <v>4041</v>
      </c>
      <c r="H71" s="114">
        <v>3878</v>
      </c>
      <c r="I71" s="140">
        <v>3910</v>
      </c>
      <c r="J71" s="115">
        <v>158</v>
      </c>
      <c r="K71" s="116">
        <v>4.0409207161125318</v>
      </c>
    </row>
    <row r="72" spans="1:11" ht="14.1" customHeight="1" x14ac:dyDescent="0.2">
      <c r="A72" s="306">
        <v>84</v>
      </c>
      <c r="B72" s="307" t="s">
        <v>308</v>
      </c>
      <c r="C72" s="308"/>
      <c r="D72" s="113">
        <v>1.1187823423803993</v>
      </c>
      <c r="E72" s="115">
        <v>1695</v>
      </c>
      <c r="F72" s="114">
        <v>1748</v>
      </c>
      <c r="G72" s="114">
        <v>1705</v>
      </c>
      <c r="H72" s="114">
        <v>1701</v>
      </c>
      <c r="I72" s="140">
        <v>1679</v>
      </c>
      <c r="J72" s="115">
        <v>16</v>
      </c>
      <c r="K72" s="116">
        <v>0.9529481834425253</v>
      </c>
    </row>
    <row r="73" spans="1:11" ht="14.1" customHeight="1" x14ac:dyDescent="0.2">
      <c r="A73" s="306" t="s">
        <v>309</v>
      </c>
      <c r="B73" s="307" t="s">
        <v>310</v>
      </c>
      <c r="C73" s="308"/>
      <c r="D73" s="113">
        <v>0.43101172246277325</v>
      </c>
      <c r="E73" s="115">
        <v>653</v>
      </c>
      <c r="F73" s="114">
        <v>672</v>
      </c>
      <c r="G73" s="114">
        <v>636</v>
      </c>
      <c r="H73" s="114">
        <v>666</v>
      </c>
      <c r="I73" s="140">
        <v>648</v>
      </c>
      <c r="J73" s="115">
        <v>5</v>
      </c>
      <c r="K73" s="116">
        <v>0.77160493827160492</v>
      </c>
    </row>
    <row r="74" spans="1:11" ht="14.1" customHeight="1" x14ac:dyDescent="0.2">
      <c r="A74" s="306" t="s">
        <v>311</v>
      </c>
      <c r="B74" s="307" t="s">
        <v>312</v>
      </c>
      <c r="C74" s="308"/>
      <c r="D74" s="113">
        <v>0.24157778012461717</v>
      </c>
      <c r="E74" s="115">
        <v>366</v>
      </c>
      <c r="F74" s="114">
        <v>361</v>
      </c>
      <c r="G74" s="114">
        <v>361</v>
      </c>
      <c r="H74" s="114">
        <v>372</v>
      </c>
      <c r="I74" s="140">
        <v>370</v>
      </c>
      <c r="J74" s="115">
        <v>-4</v>
      </c>
      <c r="K74" s="116">
        <v>-1.0810810810810811</v>
      </c>
    </row>
    <row r="75" spans="1:11" ht="14.1" customHeight="1" x14ac:dyDescent="0.2">
      <c r="A75" s="306" t="s">
        <v>313</v>
      </c>
      <c r="B75" s="307" t="s">
        <v>314</v>
      </c>
      <c r="C75" s="308"/>
      <c r="D75" s="113">
        <v>2.9702186080895553E-2</v>
      </c>
      <c r="E75" s="115">
        <v>45</v>
      </c>
      <c r="F75" s="114">
        <v>45</v>
      </c>
      <c r="G75" s="114">
        <v>40</v>
      </c>
      <c r="H75" s="114">
        <v>41</v>
      </c>
      <c r="I75" s="140">
        <v>36</v>
      </c>
      <c r="J75" s="115">
        <v>9</v>
      </c>
      <c r="K75" s="116">
        <v>25</v>
      </c>
    </row>
    <row r="76" spans="1:11" ht="14.1" customHeight="1" x14ac:dyDescent="0.2">
      <c r="A76" s="306">
        <v>91</v>
      </c>
      <c r="B76" s="307" t="s">
        <v>315</v>
      </c>
      <c r="C76" s="308"/>
      <c r="D76" s="113">
        <v>0.22507656563523076</v>
      </c>
      <c r="E76" s="115">
        <v>341</v>
      </c>
      <c r="F76" s="114">
        <v>341</v>
      </c>
      <c r="G76" s="114">
        <v>334</v>
      </c>
      <c r="H76" s="114">
        <v>324</v>
      </c>
      <c r="I76" s="140">
        <v>324</v>
      </c>
      <c r="J76" s="115">
        <v>17</v>
      </c>
      <c r="K76" s="116">
        <v>5.2469135802469138</v>
      </c>
    </row>
    <row r="77" spans="1:11" ht="14.1" customHeight="1" x14ac:dyDescent="0.2">
      <c r="A77" s="306">
        <v>92</v>
      </c>
      <c r="B77" s="307" t="s">
        <v>316</v>
      </c>
      <c r="C77" s="308"/>
      <c r="D77" s="113">
        <v>0.7993188298658781</v>
      </c>
      <c r="E77" s="115">
        <v>1211</v>
      </c>
      <c r="F77" s="114">
        <v>1187</v>
      </c>
      <c r="G77" s="114">
        <v>1162</v>
      </c>
      <c r="H77" s="114">
        <v>1154</v>
      </c>
      <c r="I77" s="140">
        <v>1119</v>
      </c>
      <c r="J77" s="115">
        <v>92</v>
      </c>
      <c r="K77" s="116">
        <v>8.2216264521894544</v>
      </c>
    </row>
    <row r="78" spans="1:11" ht="14.1" customHeight="1" x14ac:dyDescent="0.2">
      <c r="A78" s="306">
        <v>93</v>
      </c>
      <c r="B78" s="307" t="s">
        <v>317</v>
      </c>
      <c r="C78" s="308"/>
      <c r="D78" s="113">
        <v>0.20197486535008977</v>
      </c>
      <c r="E78" s="115">
        <v>306</v>
      </c>
      <c r="F78" s="114">
        <v>311</v>
      </c>
      <c r="G78" s="114">
        <v>311</v>
      </c>
      <c r="H78" s="114">
        <v>295</v>
      </c>
      <c r="I78" s="140">
        <v>291</v>
      </c>
      <c r="J78" s="115">
        <v>15</v>
      </c>
      <c r="K78" s="116">
        <v>5.1546391752577323</v>
      </c>
    </row>
    <row r="79" spans="1:11" ht="14.1" customHeight="1" x14ac:dyDescent="0.2">
      <c r="A79" s="306">
        <v>94</v>
      </c>
      <c r="B79" s="307" t="s">
        <v>318</v>
      </c>
      <c r="C79" s="308"/>
      <c r="D79" s="113">
        <v>9.5707044038441227E-2</v>
      </c>
      <c r="E79" s="115">
        <v>145</v>
      </c>
      <c r="F79" s="114">
        <v>137</v>
      </c>
      <c r="G79" s="114">
        <v>145</v>
      </c>
      <c r="H79" s="114">
        <v>143</v>
      </c>
      <c r="I79" s="140">
        <v>133</v>
      </c>
      <c r="J79" s="115">
        <v>12</v>
      </c>
      <c r="K79" s="116">
        <v>9.022556390977444</v>
      </c>
    </row>
    <row r="80" spans="1:11" ht="14.1" customHeight="1" x14ac:dyDescent="0.2">
      <c r="A80" s="306" t="s">
        <v>319</v>
      </c>
      <c r="B80" s="307" t="s">
        <v>320</v>
      </c>
      <c r="C80" s="308"/>
      <c r="D80" s="113">
        <v>7.9205829549054817E-3</v>
      </c>
      <c r="E80" s="115">
        <v>12</v>
      </c>
      <c r="F80" s="114">
        <v>11</v>
      </c>
      <c r="G80" s="114">
        <v>8</v>
      </c>
      <c r="H80" s="114">
        <v>8</v>
      </c>
      <c r="I80" s="140">
        <v>9</v>
      </c>
      <c r="J80" s="115">
        <v>3</v>
      </c>
      <c r="K80" s="116">
        <v>33.333333333333336</v>
      </c>
    </row>
    <row r="81" spans="1:11" ht="14.1" customHeight="1" x14ac:dyDescent="0.2">
      <c r="A81" s="310" t="s">
        <v>321</v>
      </c>
      <c r="B81" s="311" t="s">
        <v>224</v>
      </c>
      <c r="C81" s="312"/>
      <c r="D81" s="125">
        <v>1.4118439117119019</v>
      </c>
      <c r="E81" s="143">
        <v>2139</v>
      </c>
      <c r="F81" s="144">
        <v>2155</v>
      </c>
      <c r="G81" s="144">
        <v>2170</v>
      </c>
      <c r="H81" s="144">
        <v>2118</v>
      </c>
      <c r="I81" s="145">
        <v>2133</v>
      </c>
      <c r="J81" s="143">
        <v>6</v>
      </c>
      <c r="K81" s="146">
        <v>0.28129395218002812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47900</v>
      </c>
      <c r="E12" s="114">
        <v>49783</v>
      </c>
      <c r="F12" s="114">
        <v>50113</v>
      </c>
      <c r="G12" s="114">
        <v>50610</v>
      </c>
      <c r="H12" s="140">
        <v>50010</v>
      </c>
      <c r="I12" s="115">
        <v>-2110</v>
      </c>
      <c r="J12" s="116">
        <v>-4.2191561687662471</v>
      </c>
      <c r="K12"/>
      <c r="L12"/>
      <c r="M12"/>
      <c r="N12"/>
      <c r="O12"/>
      <c r="P12"/>
    </row>
    <row r="13" spans="1:16" s="110" customFormat="1" ht="14.45" customHeight="1" x14ac:dyDescent="0.2">
      <c r="A13" s="120" t="s">
        <v>105</v>
      </c>
      <c r="B13" s="119" t="s">
        <v>106</v>
      </c>
      <c r="C13" s="113">
        <v>41.215031315240083</v>
      </c>
      <c r="D13" s="115">
        <v>19742</v>
      </c>
      <c r="E13" s="114">
        <v>20430</v>
      </c>
      <c r="F13" s="114">
        <v>20491</v>
      </c>
      <c r="G13" s="114">
        <v>20532</v>
      </c>
      <c r="H13" s="140">
        <v>20193</v>
      </c>
      <c r="I13" s="115">
        <v>-451</v>
      </c>
      <c r="J13" s="116">
        <v>-2.233447234190066</v>
      </c>
      <c r="K13"/>
      <c r="L13"/>
      <c r="M13"/>
      <c r="N13"/>
      <c r="O13"/>
      <c r="P13"/>
    </row>
    <row r="14" spans="1:16" s="110" customFormat="1" ht="14.45" customHeight="1" x14ac:dyDescent="0.2">
      <c r="A14" s="120"/>
      <c r="B14" s="119" t="s">
        <v>107</v>
      </c>
      <c r="C14" s="113">
        <v>58.784968684759917</v>
      </c>
      <c r="D14" s="115">
        <v>28158</v>
      </c>
      <c r="E14" s="114">
        <v>29353</v>
      </c>
      <c r="F14" s="114">
        <v>29622</v>
      </c>
      <c r="G14" s="114">
        <v>30078</v>
      </c>
      <c r="H14" s="140">
        <v>29817</v>
      </c>
      <c r="I14" s="115">
        <v>-1659</v>
      </c>
      <c r="J14" s="116">
        <v>-5.5639400342086729</v>
      </c>
      <c r="K14"/>
      <c r="L14"/>
      <c r="M14"/>
      <c r="N14"/>
      <c r="O14"/>
      <c r="P14"/>
    </row>
    <row r="15" spans="1:16" s="110" customFormat="1" ht="14.45" customHeight="1" x14ac:dyDescent="0.2">
      <c r="A15" s="118" t="s">
        <v>105</v>
      </c>
      <c r="B15" s="121" t="s">
        <v>108</v>
      </c>
      <c r="C15" s="113">
        <v>19.436325678496868</v>
      </c>
      <c r="D15" s="115">
        <v>9310</v>
      </c>
      <c r="E15" s="114">
        <v>9909</v>
      </c>
      <c r="F15" s="114">
        <v>10026</v>
      </c>
      <c r="G15" s="114">
        <v>10387</v>
      </c>
      <c r="H15" s="140">
        <v>9988</v>
      </c>
      <c r="I15" s="115">
        <v>-678</v>
      </c>
      <c r="J15" s="116">
        <v>-6.7881457749299159</v>
      </c>
      <c r="K15"/>
      <c r="L15"/>
      <c r="M15"/>
      <c r="N15"/>
      <c r="O15"/>
      <c r="P15"/>
    </row>
    <row r="16" spans="1:16" s="110" customFormat="1" ht="14.45" customHeight="1" x14ac:dyDescent="0.2">
      <c r="A16" s="118"/>
      <c r="B16" s="121" t="s">
        <v>109</v>
      </c>
      <c r="C16" s="113">
        <v>46.945720250521923</v>
      </c>
      <c r="D16" s="115">
        <v>22487</v>
      </c>
      <c r="E16" s="114">
        <v>23415</v>
      </c>
      <c r="F16" s="114">
        <v>23647</v>
      </c>
      <c r="G16" s="114">
        <v>23967</v>
      </c>
      <c r="H16" s="140">
        <v>23951</v>
      </c>
      <c r="I16" s="115">
        <v>-1464</v>
      </c>
      <c r="J16" s="116">
        <v>-6.112479645943802</v>
      </c>
      <c r="K16"/>
      <c r="L16"/>
      <c r="M16"/>
      <c r="N16"/>
      <c r="O16"/>
      <c r="P16"/>
    </row>
    <row r="17" spans="1:16" s="110" customFormat="1" ht="14.45" customHeight="1" x14ac:dyDescent="0.2">
      <c r="A17" s="118"/>
      <c r="B17" s="121" t="s">
        <v>110</v>
      </c>
      <c r="C17" s="113">
        <v>19.605427974947808</v>
      </c>
      <c r="D17" s="115">
        <v>9391</v>
      </c>
      <c r="E17" s="114">
        <v>9574</v>
      </c>
      <c r="F17" s="114">
        <v>9567</v>
      </c>
      <c r="G17" s="114">
        <v>9509</v>
      </c>
      <c r="H17" s="140">
        <v>9411</v>
      </c>
      <c r="I17" s="115">
        <v>-20</v>
      </c>
      <c r="J17" s="116">
        <v>-0.21251726702794602</v>
      </c>
      <c r="K17"/>
      <c r="L17"/>
      <c r="M17"/>
      <c r="N17"/>
      <c r="O17"/>
      <c r="P17"/>
    </row>
    <row r="18" spans="1:16" s="110" customFormat="1" ht="14.45" customHeight="1" x14ac:dyDescent="0.2">
      <c r="A18" s="120"/>
      <c r="B18" s="121" t="s">
        <v>111</v>
      </c>
      <c r="C18" s="113">
        <v>14.012526096033403</v>
      </c>
      <c r="D18" s="115">
        <v>6712</v>
      </c>
      <c r="E18" s="114">
        <v>6885</v>
      </c>
      <c r="F18" s="114">
        <v>6873</v>
      </c>
      <c r="G18" s="114">
        <v>6747</v>
      </c>
      <c r="H18" s="140">
        <v>6660</v>
      </c>
      <c r="I18" s="115">
        <v>52</v>
      </c>
      <c r="J18" s="116">
        <v>0.78078078078078073</v>
      </c>
      <c r="K18"/>
      <c r="L18"/>
      <c r="M18"/>
      <c r="N18"/>
      <c r="O18"/>
      <c r="P18"/>
    </row>
    <row r="19" spans="1:16" s="110" customFormat="1" ht="14.45" customHeight="1" x14ac:dyDescent="0.2">
      <c r="A19" s="120"/>
      <c r="B19" s="121" t="s">
        <v>112</v>
      </c>
      <c r="C19" s="113">
        <v>1.4780793319415448</v>
      </c>
      <c r="D19" s="115">
        <v>708</v>
      </c>
      <c r="E19" s="114">
        <v>746</v>
      </c>
      <c r="F19" s="114">
        <v>800</v>
      </c>
      <c r="G19" s="114">
        <v>676</v>
      </c>
      <c r="H19" s="140">
        <v>644</v>
      </c>
      <c r="I19" s="115">
        <v>64</v>
      </c>
      <c r="J19" s="116">
        <v>9.9378881987577632</v>
      </c>
      <c r="K19"/>
      <c r="L19"/>
      <c r="M19"/>
      <c r="N19"/>
      <c r="O19"/>
      <c r="P19"/>
    </row>
    <row r="20" spans="1:16" s="110" customFormat="1" ht="14.45" customHeight="1" x14ac:dyDescent="0.2">
      <c r="A20" s="120" t="s">
        <v>113</v>
      </c>
      <c r="B20" s="119" t="s">
        <v>116</v>
      </c>
      <c r="C20" s="113">
        <v>93.304801670146134</v>
      </c>
      <c r="D20" s="115">
        <v>44693</v>
      </c>
      <c r="E20" s="114">
        <v>46457</v>
      </c>
      <c r="F20" s="114">
        <v>46775</v>
      </c>
      <c r="G20" s="114">
        <v>47164</v>
      </c>
      <c r="H20" s="140">
        <v>46699</v>
      </c>
      <c r="I20" s="115">
        <v>-2006</v>
      </c>
      <c r="J20" s="116">
        <v>-4.2955951947579178</v>
      </c>
      <c r="K20"/>
      <c r="L20"/>
      <c r="M20"/>
      <c r="N20"/>
      <c r="O20"/>
      <c r="P20"/>
    </row>
    <row r="21" spans="1:16" s="110" customFormat="1" ht="14.45" customHeight="1" x14ac:dyDescent="0.2">
      <c r="A21" s="123"/>
      <c r="B21" s="124" t="s">
        <v>117</v>
      </c>
      <c r="C21" s="125">
        <v>6.5490605427974948</v>
      </c>
      <c r="D21" s="143">
        <v>3137</v>
      </c>
      <c r="E21" s="144">
        <v>3244</v>
      </c>
      <c r="F21" s="144">
        <v>3258</v>
      </c>
      <c r="G21" s="144">
        <v>3357</v>
      </c>
      <c r="H21" s="145">
        <v>3225</v>
      </c>
      <c r="I21" s="143">
        <v>-88</v>
      </c>
      <c r="J21" s="146">
        <v>-2.7286821705426356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47817</v>
      </c>
      <c r="E56" s="114">
        <v>49611</v>
      </c>
      <c r="F56" s="114">
        <v>49979</v>
      </c>
      <c r="G56" s="114">
        <v>50425</v>
      </c>
      <c r="H56" s="140">
        <v>49770</v>
      </c>
      <c r="I56" s="115">
        <v>-1953</v>
      </c>
      <c r="J56" s="116">
        <v>-3.9240506329113924</v>
      </c>
      <c r="K56"/>
      <c r="L56"/>
      <c r="M56"/>
      <c r="N56"/>
      <c r="O56"/>
      <c r="P56"/>
    </row>
    <row r="57" spans="1:16" s="110" customFormat="1" ht="14.45" customHeight="1" x14ac:dyDescent="0.2">
      <c r="A57" s="120" t="s">
        <v>105</v>
      </c>
      <c r="B57" s="119" t="s">
        <v>106</v>
      </c>
      <c r="C57" s="113">
        <v>40.190727147248886</v>
      </c>
      <c r="D57" s="115">
        <v>19218</v>
      </c>
      <c r="E57" s="114">
        <v>19844</v>
      </c>
      <c r="F57" s="114">
        <v>19917</v>
      </c>
      <c r="G57" s="114">
        <v>19975</v>
      </c>
      <c r="H57" s="140">
        <v>19634</v>
      </c>
      <c r="I57" s="115">
        <v>-416</v>
      </c>
      <c r="J57" s="116">
        <v>-2.1187735560761944</v>
      </c>
    </row>
    <row r="58" spans="1:16" s="110" customFormat="1" ht="14.45" customHeight="1" x14ac:dyDescent="0.2">
      <c r="A58" s="120"/>
      <c r="B58" s="119" t="s">
        <v>107</v>
      </c>
      <c r="C58" s="113">
        <v>59.809272852751114</v>
      </c>
      <c r="D58" s="115">
        <v>28599</v>
      </c>
      <c r="E58" s="114">
        <v>29767</v>
      </c>
      <c r="F58" s="114">
        <v>30062</v>
      </c>
      <c r="G58" s="114">
        <v>30450</v>
      </c>
      <c r="H58" s="140">
        <v>30136</v>
      </c>
      <c r="I58" s="115">
        <v>-1537</v>
      </c>
      <c r="J58" s="116">
        <v>-5.1002123705866733</v>
      </c>
    </row>
    <row r="59" spans="1:16" s="110" customFormat="1" ht="14.45" customHeight="1" x14ac:dyDescent="0.2">
      <c r="A59" s="118" t="s">
        <v>105</v>
      </c>
      <c r="B59" s="121" t="s">
        <v>108</v>
      </c>
      <c r="C59" s="113">
        <v>18.882405838927578</v>
      </c>
      <c r="D59" s="115">
        <v>9029</v>
      </c>
      <c r="E59" s="114">
        <v>9557</v>
      </c>
      <c r="F59" s="114">
        <v>9638</v>
      </c>
      <c r="G59" s="114">
        <v>9961</v>
      </c>
      <c r="H59" s="140">
        <v>9527</v>
      </c>
      <c r="I59" s="115">
        <v>-498</v>
      </c>
      <c r="J59" s="116">
        <v>-5.2272488716280048</v>
      </c>
    </row>
    <row r="60" spans="1:16" s="110" customFormat="1" ht="14.45" customHeight="1" x14ac:dyDescent="0.2">
      <c r="A60" s="118"/>
      <c r="B60" s="121" t="s">
        <v>109</v>
      </c>
      <c r="C60" s="113">
        <v>47.340903862642996</v>
      </c>
      <c r="D60" s="115">
        <v>22637</v>
      </c>
      <c r="E60" s="114">
        <v>23577</v>
      </c>
      <c r="F60" s="114">
        <v>23866</v>
      </c>
      <c r="G60" s="114">
        <v>24149</v>
      </c>
      <c r="H60" s="140">
        <v>24116</v>
      </c>
      <c r="I60" s="115">
        <v>-1479</v>
      </c>
      <c r="J60" s="116">
        <v>-6.1328578537070824</v>
      </c>
    </row>
    <row r="61" spans="1:16" s="110" customFormat="1" ht="14.45" customHeight="1" x14ac:dyDescent="0.2">
      <c r="A61" s="118"/>
      <c r="B61" s="121" t="s">
        <v>110</v>
      </c>
      <c r="C61" s="113">
        <v>19.750298011167576</v>
      </c>
      <c r="D61" s="115">
        <v>9444</v>
      </c>
      <c r="E61" s="114">
        <v>9624</v>
      </c>
      <c r="F61" s="114">
        <v>9655</v>
      </c>
      <c r="G61" s="114">
        <v>9592</v>
      </c>
      <c r="H61" s="140">
        <v>9504</v>
      </c>
      <c r="I61" s="115">
        <v>-60</v>
      </c>
      <c r="J61" s="116">
        <v>-0.63131313131313127</v>
      </c>
    </row>
    <row r="62" spans="1:16" s="110" customFormat="1" ht="14.45" customHeight="1" x14ac:dyDescent="0.2">
      <c r="A62" s="120"/>
      <c r="B62" s="121" t="s">
        <v>111</v>
      </c>
      <c r="C62" s="113">
        <v>14.026392287261853</v>
      </c>
      <c r="D62" s="115">
        <v>6707</v>
      </c>
      <c r="E62" s="114">
        <v>6853</v>
      </c>
      <c r="F62" s="114">
        <v>6820</v>
      </c>
      <c r="G62" s="114">
        <v>6723</v>
      </c>
      <c r="H62" s="140">
        <v>6623</v>
      </c>
      <c r="I62" s="115">
        <v>84</v>
      </c>
      <c r="J62" s="116">
        <v>1.2683074135588102</v>
      </c>
    </row>
    <row r="63" spans="1:16" s="110" customFormat="1" ht="14.45" customHeight="1" x14ac:dyDescent="0.2">
      <c r="A63" s="120"/>
      <c r="B63" s="121" t="s">
        <v>112</v>
      </c>
      <c r="C63" s="113">
        <v>1.4869188782232261</v>
      </c>
      <c r="D63" s="115">
        <v>711</v>
      </c>
      <c r="E63" s="114">
        <v>754</v>
      </c>
      <c r="F63" s="114">
        <v>804</v>
      </c>
      <c r="G63" s="114">
        <v>676</v>
      </c>
      <c r="H63" s="140">
        <v>660</v>
      </c>
      <c r="I63" s="115">
        <v>51</v>
      </c>
      <c r="J63" s="116">
        <v>7.7272727272727275</v>
      </c>
    </row>
    <row r="64" spans="1:16" s="110" customFormat="1" ht="14.45" customHeight="1" x14ac:dyDescent="0.2">
      <c r="A64" s="120" t="s">
        <v>113</v>
      </c>
      <c r="B64" s="119" t="s">
        <v>116</v>
      </c>
      <c r="C64" s="113">
        <v>93.654976263671912</v>
      </c>
      <c r="D64" s="115">
        <v>44783</v>
      </c>
      <c r="E64" s="114">
        <v>46513</v>
      </c>
      <c r="F64" s="114">
        <v>46902</v>
      </c>
      <c r="G64" s="114">
        <v>47235</v>
      </c>
      <c r="H64" s="140">
        <v>46715</v>
      </c>
      <c r="I64" s="115">
        <v>-1932</v>
      </c>
      <c r="J64" s="116">
        <v>-4.1357165792571982</v>
      </c>
    </row>
    <row r="65" spans="1:10" s="110" customFormat="1" ht="14.45" customHeight="1" x14ac:dyDescent="0.2">
      <c r="A65" s="123"/>
      <c r="B65" s="124" t="s">
        <v>117</v>
      </c>
      <c r="C65" s="125">
        <v>6.2028148984670723</v>
      </c>
      <c r="D65" s="143">
        <v>2966</v>
      </c>
      <c r="E65" s="144">
        <v>3036</v>
      </c>
      <c r="F65" s="144">
        <v>3014</v>
      </c>
      <c r="G65" s="144">
        <v>3122</v>
      </c>
      <c r="H65" s="145">
        <v>2993</v>
      </c>
      <c r="I65" s="143">
        <v>-27</v>
      </c>
      <c r="J65" s="146">
        <v>-0.90210491146007354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47900</v>
      </c>
      <c r="G11" s="114">
        <v>49783</v>
      </c>
      <c r="H11" s="114">
        <v>50113</v>
      </c>
      <c r="I11" s="114">
        <v>50610</v>
      </c>
      <c r="J11" s="140">
        <v>50010</v>
      </c>
      <c r="K11" s="114">
        <v>-2110</v>
      </c>
      <c r="L11" s="116">
        <v>-4.2191561687662471</v>
      </c>
    </row>
    <row r="12" spans="1:17" s="110" customFormat="1" ht="24" customHeight="1" x14ac:dyDescent="0.2">
      <c r="A12" s="604" t="s">
        <v>185</v>
      </c>
      <c r="B12" s="605"/>
      <c r="C12" s="605"/>
      <c r="D12" s="606"/>
      <c r="E12" s="113">
        <v>41.215031315240083</v>
      </c>
      <c r="F12" s="115">
        <v>19742</v>
      </c>
      <c r="G12" s="114">
        <v>20430</v>
      </c>
      <c r="H12" s="114">
        <v>20491</v>
      </c>
      <c r="I12" s="114">
        <v>20532</v>
      </c>
      <c r="J12" s="140">
        <v>20193</v>
      </c>
      <c r="K12" s="114">
        <v>-451</v>
      </c>
      <c r="L12" s="116">
        <v>-2.233447234190066</v>
      </c>
    </row>
    <row r="13" spans="1:17" s="110" customFormat="1" ht="15" customHeight="1" x14ac:dyDescent="0.2">
      <c r="A13" s="120"/>
      <c r="B13" s="612" t="s">
        <v>107</v>
      </c>
      <c r="C13" s="612"/>
      <c r="E13" s="113">
        <v>58.784968684759917</v>
      </c>
      <c r="F13" s="115">
        <v>28158</v>
      </c>
      <c r="G13" s="114">
        <v>29353</v>
      </c>
      <c r="H13" s="114">
        <v>29622</v>
      </c>
      <c r="I13" s="114">
        <v>30078</v>
      </c>
      <c r="J13" s="140">
        <v>29817</v>
      </c>
      <c r="K13" s="114">
        <v>-1659</v>
      </c>
      <c r="L13" s="116">
        <v>-5.5639400342086729</v>
      </c>
    </row>
    <row r="14" spans="1:17" s="110" customFormat="1" ht="22.5" customHeight="1" x14ac:dyDescent="0.2">
      <c r="A14" s="604" t="s">
        <v>186</v>
      </c>
      <c r="B14" s="605"/>
      <c r="C14" s="605"/>
      <c r="D14" s="606"/>
      <c r="E14" s="113">
        <v>19.436325678496868</v>
      </c>
      <c r="F14" s="115">
        <v>9310</v>
      </c>
      <c r="G14" s="114">
        <v>9909</v>
      </c>
      <c r="H14" s="114">
        <v>10026</v>
      </c>
      <c r="I14" s="114">
        <v>10387</v>
      </c>
      <c r="J14" s="140">
        <v>9988</v>
      </c>
      <c r="K14" s="114">
        <v>-678</v>
      </c>
      <c r="L14" s="116">
        <v>-6.7881457749299159</v>
      </c>
    </row>
    <row r="15" spans="1:17" s="110" customFormat="1" ht="15" customHeight="1" x14ac:dyDescent="0.2">
      <c r="A15" s="120"/>
      <c r="B15" s="119"/>
      <c r="C15" s="258" t="s">
        <v>106</v>
      </c>
      <c r="E15" s="113">
        <v>50.440386680988183</v>
      </c>
      <c r="F15" s="115">
        <v>4696</v>
      </c>
      <c r="G15" s="114">
        <v>4899</v>
      </c>
      <c r="H15" s="114">
        <v>4853</v>
      </c>
      <c r="I15" s="114">
        <v>4996</v>
      </c>
      <c r="J15" s="140">
        <v>4864</v>
      </c>
      <c r="K15" s="114">
        <v>-168</v>
      </c>
      <c r="L15" s="116">
        <v>-3.4539473684210527</v>
      </c>
    </row>
    <row r="16" spans="1:17" s="110" customFormat="1" ht="15" customHeight="1" x14ac:dyDescent="0.2">
      <c r="A16" s="120"/>
      <c r="B16" s="119"/>
      <c r="C16" s="258" t="s">
        <v>107</v>
      </c>
      <c r="E16" s="113">
        <v>49.559613319011817</v>
      </c>
      <c r="F16" s="115">
        <v>4614</v>
      </c>
      <c r="G16" s="114">
        <v>5010</v>
      </c>
      <c r="H16" s="114">
        <v>5173</v>
      </c>
      <c r="I16" s="114">
        <v>5391</v>
      </c>
      <c r="J16" s="140">
        <v>5124</v>
      </c>
      <c r="K16" s="114">
        <v>-510</v>
      </c>
      <c r="L16" s="116">
        <v>-9.9531615925058556</v>
      </c>
    </row>
    <row r="17" spans="1:12" s="110" customFormat="1" ht="15" customHeight="1" x14ac:dyDescent="0.2">
      <c r="A17" s="120"/>
      <c r="B17" s="121" t="s">
        <v>109</v>
      </c>
      <c r="C17" s="258"/>
      <c r="E17" s="113">
        <v>46.945720250521923</v>
      </c>
      <c r="F17" s="115">
        <v>22487</v>
      </c>
      <c r="G17" s="114">
        <v>23415</v>
      </c>
      <c r="H17" s="114">
        <v>23647</v>
      </c>
      <c r="I17" s="114">
        <v>23967</v>
      </c>
      <c r="J17" s="140">
        <v>23951</v>
      </c>
      <c r="K17" s="114">
        <v>-1464</v>
      </c>
      <c r="L17" s="116">
        <v>-6.112479645943802</v>
      </c>
    </row>
    <row r="18" spans="1:12" s="110" customFormat="1" ht="15" customHeight="1" x14ac:dyDescent="0.2">
      <c r="A18" s="120"/>
      <c r="B18" s="119"/>
      <c r="C18" s="258" t="s">
        <v>106</v>
      </c>
      <c r="E18" s="113">
        <v>35.753991194912615</v>
      </c>
      <c r="F18" s="115">
        <v>8040</v>
      </c>
      <c r="G18" s="114">
        <v>8371</v>
      </c>
      <c r="H18" s="114">
        <v>8434</v>
      </c>
      <c r="I18" s="114">
        <v>8415</v>
      </c>
      <c r="J18" s="140">
        <v>8303</v>
      </c>
      <c r="K18" s="114">
        <v>-263</v>
      </c>
      <c r="L18" s="116">
        <v>-3.1675298085029508</v>
      </c>
    </row>
    <row r="19" spans="1:12" s="110" customFormat="1" ht="15" customHeight="1" x14ac:dyDescent="0.2">
      <c r="A19" s="120"/>
      <c r="B19" s="119"/>
      <c r="C19" s="258" t="s">
        <v>107</v>
      </c>
      <c r="E19" s="113">
        <v>64.246008805087385</v>
      </c>
      <c r="F19" s="115">
        <v>14447</v>
      </c>
      <c r="G19" s="114">
        <v>15044</v>
      </c>
      <c r="H19" s="114">
        <v>15213</v>
      </c>
      <c r="I19" s="114">
        <v>15552</v>
      </c>
      <c r="J19" s="140">
        <v>15648</v>
      </c>
      <c r="K19" s="114">
        <v>-1201</v>
      </c>
      <c r="L19" s="116">
        <v>-7.6751022494887522</v>
      </c>
    </row>
    <row r="20" spans="1:12" s="110" customFormat="1" ht="15" customHeight="1" x14ac:dyDescent="0.2">
      <c r="A20" s="120"/>
      <c r="B20" s="121" t="s">
        <v>110</v>
      </c>
      <c r="C20" s="258"/>
      <c r="E20" s="113">
        <v>19.605427974947808</v>
      </c>
      <c r="F20" s="115">
        <v>9391</v>
      </c>
      <c r="G20" s="114">
        <v>9574</v>
      </c>
      <c r="H20" s="114">
        <v>9567</v>
      </c>
      <c r="I20" s="114">
        <v>9509</v>
      </c>
      <c r="J20" s="140">
        <v>9411</v>
      </c>
      <c r="K20" s="114">
        <v>-20</v>
      </c>
      <c r="L20" s="116">
        <v>-0.21251726702794602</v>
      </c>
    </row>
    <row r="21" spans="1:12" s="110" customFormat="1" ht="15" customHeight="1" x14ac:dyDescent="0.2">
      <c r="A21" s="120"/>
      <c r="B21" s="119"/>
      <c r="C21" s="258" t="s">
        <v>106</v>
      </c>
      <c r="E21" s="113">
        <v>31.562133958044935</v>
      </c>
      <c r="F21" s="115">
        <v>2964</v>
      </c>
      <c r="G21" s="114">
        <v>3050</v>
      </c>
      <c r="H21" s="114">
        <v>3100</v>
      </c>
      <c r="I21" s="114">
        <v>3107</v>
      </c>
      <c r="J21" s="140">
        <v>3086</v>
      </c>
      <c r="K21" s="114">
        <v>-122</v>
      </c>
      <c r="L21" s="116">
        <v>-3.9533376539209333</v>
      </c>
    </row>
    <row r="22" spans="1:12" s="110" customFormat="1" ht="15" customHeight="1" x14ac:dyDescent="0.2">
      <c r="A22" s="120"/>
      <c r="B22" s="119"/>
      <c r="C22" s="258" t="s">
        <v>107</v>
      </c>
      <c r="E22" s="113">
        <v>68.437866041955061</v>
      </c>
      <c r="F22" s="115">
        <v>6427</v>
      </c>
      <c r="G22" s="114">
        <v>6524</v>
      </c>
      <c r="H22" s="114">
        <v>6467</v>
      </c>
      <c r="I22" s="114">
        <v>6402</v>
      </c>
      <c r="J22" s="140">
        <v>6325</v>
      </c>
      <c r="K22" s="114">
        <v>102</v>
      </c>
      <c r="L22" s="116">
        <v>1.6126482213438735</v>
      </c>
    </row>
    <row r="23" spans="1:12" s="110" customFormat="1" ht="15" customHeight="1" x14ac:dyDescent="0.2">
      <c r="A23" s="120"/>
      <c r="B23" s="121" t="s">
        <v>111</v>
      </c>
      <c r="C23" s="258"/>
      <c r="E23" s="113">
        <v>14.012526096033403</v>
      </c>
      <c r="F23" s="115">
        <v>6712</v>
      </c>
      <c r="G23" s="114">
        <v>6885</v>
      </c>
      <c r="H23" s="114">
        <v>6873</v>
      </c>
      <c r="I23" s="114">
        <v>6747</v>
      </c>
      <c r="J23" s="140">
        <v>6660</v>
      </c>
      <c r="K23" s="114">
        <v>52</v>
      </c>
      <c r="L23" s="116">
        <v>0.78078078078078073</v>
      </c>
    </row>
    <row r="24" spans="1:12" s="110" customFormat="1" ht="15" customHeight="1" x14ac:dyDescent="0.2">
      <c r="A24" s="120"/>
      <c r="B24" s="119"/>
      <c r="C24" s="258" t="s">
        <v>106</v>
      </c>
      <c r="E24" s="113">
        <v>60.220500595947556</v>
      </c>
      <c r="F24" s="115">
        <v>4042</v>
      </c>
      <c r="G24" s="114">
        <v>4110</v>
      </c>
      <c r="H24" s="114">
        <v>4104</v>
      </c>
      <c r="I24" s="114">
        <v>4014</v>
      </c>
      <c r="J24" s="140">
        <v>3940</v>
      </c>
      <c r="K24" s="114">
        <v>102</v>
      </c>
      <c r="L24" s="116">
        <v>2.5888324873096447</v>
      </c>
    </row>
    <row r="25" spans="1:12" s="110" customFormat="1" ht="15" customHeight="1" x14ac:dyDescent="0.2">
      <c r="A25" s="120"/>
      <c r="B25" s="119"/>
      <c r="C25" s="258" t="s">
        <v>107</v>
      </c>
      <c r="E25" s="113">
        <v>39.779499404052444</v>
      </c>
      <c r="F25" s="115">
        <v>2670</v>
      </c>
      <c r="G25" s="114">
        <v>2775</v>
      </c>
      <c r="H25" s="114">
        <v>2769</v>
      </c>
      <c r="I25" s="114">
        <v>2733</v>
      </c>
      <c r="J25" s="140">
        <v>2720</v>
      </c>
      <c r="K25" s="114">
        <v>-50</v>
      </c>
      <c r="L25" s="116">
        <v>-1.838235294117647</v>
      </c>
    </row>
    <row r="26" spans="1:12" s="110" customFormat="1" ht="15" customHeight="1" x14ac:dyDescent="0.2">
      <c r="A26" s="120"/>
      <c r="C26" s="121" t="s">
        <v>187</v>
      </c>
      <c r="D26" s="110" t="s">
        <v>188</v>
      </c>
      <c r="E26" s="113">
        <v>1.4780793319415448</v>
      </c>
      <c r="F26" s="115">
        <v>708</v>
      </c>
      <c r="G26" s="114">
        <v>746</v>
      </c>
      <c r="H26" s="114">
        <v>800</v>
      </c>
      <c r="I26" s="114">
        <v>676</v>
      </c>
      <c r="J26" s="140">
        <v>644</v>
      </c>
      <c r="K26" s="114">
        <v>64</v>
      </c>
      <c r="L26" s="116">
        <v>9.9378881987577632</v>
      </c>
    </row>
    <row r="27" spans="1:12" s="110" customFormat="1" ht="15" customHeight="1" x14ac:dyDescent="0.2">
      <c r="A27" s="120"/>
      <c r="B27" s="119"/>
      <c r="D27" s="259" t="s">
        <v>106</v>
      </c>
      <c r="E27" s="113">
        <v>57.344632768361585</v>
      </c>
      <c r="F27" s="115">
        <v>406</v>
      </c>
      <c r="G27" s="114">
        <v>413</v>
      </c>
      <c r="H27" s="114">
        <v>429</v>
      </c>
      <c r="I27" s="114">
        <v>357</v>
      </c>
      <c r="J27" s="140">
        <v>318</v>
      </c>
      <c r="K27" s="114">
        <v>88</v>
      </c>
      <c r="L27" s="116">
        <v>27.672955974842768</v>
      </c>
    </row>
    <row r="28" spans="1:12" s="110" customFormat="1" ht="15" customHeight="1" x14ac:dyDescent="0.2">
      <c r="A28" s="120"/>
      <c r="B28" s="119"/>
      <c r="D28" s="259" t="s">
        <v>107</v>
      </c>
      <c r="E28" s="113">
        <v>42.655367231638415</v>
      </c>
      <c r="F28" s="115">
        <v>302</v>
      </c>
      <c r="G28" s="114">
        <v>333</v>
      </c>
      <c r="H28" s="114">
        <v>371</v>
      </c>
      <c r="I28" s="114">
        <v>319</v>
      </c>
      <c r="J28" s="140">
        <v>326</v>
      </c>
      <c r="K28" s="114">
        <v>-24</v>
      </c>
      <c r="L28" s="116">
        <v>-7.3619631901840492</v>
      </c>
    </row>
    <row r="29" spans="1:12" s="110" customFormat="1" ht="24" customHeight="1" x14ac:dyDescent="0.2">
      <c r="A29" s="604" t="s">
        <v>189</v>
      </c>
      <c r="B29" s="605"/>
      <c r="C29" s="605"/>
      <c r="D29" s="606"/>
      <c r="E29" s="113">
        <v>93.304801670146134</v>
      </c>
      <c r="F29" s="115">
        <v>44693</v>
      </c>
      <c r="G29" s="114">
        <v>46457</v>
      </c>
      <c r="H29" s="114">
        <v>46775</v>
      </c>
      <c r="I29" s="114">
        <v>47164</v>
      </c>
      <c r="J29" s="140">
        <v>46699</v>
      </c>
      <c r="K29" s="114">
        <v>-2006</v>
      </c>
      <c r="L29" s="116">
        <v>-4.2955951947579178</v>
      </c>
    </row>
    <row r="30" spans="1:12" s="110" customFormat="1" ht="15" customHeight="1" x14ac:dyDescent="0.2">
      <c r="A30" s="120"/>
      <c r="B30" s="119"/>
      <c r="C30" s="258" t="s">
        <v>106</v>
      </c>
      <c r="E30" s="113">
        <v>40.731210704137112</v>
      </c>
      <c r="F30" s="115">
        <v>18204</v>
      </c>
      <c r="G30" s="114">
        <v>18828</v>
      </c>
      <c r="H30" s="114">
        <v>18908</v>
      </c>
      <c r="I30" s="114">
        <v>18896</v>
      </c>
      <c r="J30" s="140">
        <v>18650</v>
      </c>
      <c r="K30" s="114">
        <v>-446</v>
      </c>
      <c r="L30" s="116">
        <v>-2.39142091152815</v>
      </c>
    </row>
    <row r="31" spans="1:12" s="110" customFormat="1" ht="15" customHeight="1" x14ac:dyDescent="0.2">
      <c r="A31" s="120"/>
      <c r="B31" s="119"/>
      <c r="C31" s="258" t="s">
        <v>107</v>
      </c>
      <c r="E31" s="113">
        <v>59.268789295862888</v>
      </c>
      <c r="F31" s="115">
        <v>26489</v>
      </c>
      <c r="G31" s="114">
        <v>27629</v>
      </c>
      <c r="H31" s="114">
        <v>27867</v>
      </c>
      <c r="I31" s="114">
        <v>28268</v>
      </c>
      <c r="J31" s="140">
        <v>28049</v>
      </c>
      <c r="K31" s="114">
        <v>-1560</v>
      </c>
      <c r="L31" s="116">
        <v>-5.5616956041213594</v>
      </c>
    </row>
    <row r="32" spans="1:12" s="110" customFormat="1" ht="15" customHeight="1" x14ac:dyDescent="0.2">
      <c r="A32" s="120"/>
      <c r="B32" s="119" t="s">
        <v>117</v>
      </c>
      <c r="C32" s="258"/>
      <c r="E32" s="113">
        <v>6.5490605427974948</v>
      </c>
      <c r="F32" s="114">
        <v>3137</v>
      </c>
      <c r="G32" s="114">
        <v>3244</v>
      </c>
      <c r="H32" s="114">
        <v>3258</v>
      </c>
      <c r="I32" s="114">
        <v>3357</v>
      </c>
      <c r="J32" s="140">
        <v>3225</v>
      </c>
      <c r="K32" s="114">
        <v>-88</v>
      </c>
      <c r="L32" s="116">
        <v>-2.7286821705426356</v>
      </c>
    </row>
    <row r="33" spans="1:12" s="110" customFormat="1" ht="15" customHeight="1" x14ac:dyDescent="0.2">
      <c r="A33" s="120"/>
      <c r="B33" s="119"/>
      <c r="C33" s="258" t="s">
        <v>106</v>
      </c>
      <c r="E33" s="113">
        <v>48.422059292317499</v>
      </c>
      <c r="F33" s="114">
        <v>1519</v>
      </c>
      <c r="G33" s="114">
        <v>1576</v>
      </c>
      <c r="H33" s="114">
        <v>1561</v>
      </c>
      <c r="I33" s="114">
        <v>1603</v>
      </c>
      <c r="J33" s="140">
        <v>1509</v>
      </c>
      <c r="K33" s="114">
        <v>10</v>
      </c>
      <c r="L33" s="116">
        <v>0.66269052352551361</v>
      </c>
    </row>
    <row r="34" spans="1:12" s="110" customFormat="1" ht="15" customHeight="1" x14ac:dyDescent="0.2">
      <c r="A34" s="120"/>
      <c r="B34" s="119"/>
      <c r="C34" s="258" t="s">
        <v>107</v>
      </c>
      <c r="E34" s="113">
        <v>51.577940707682501</v>
      </c>
      <c r="F34" s="114">
        <v>1618</v>
      </c>
      <c r="G34" s="114">
        <v>1668</v>
      </c>
      <c r="H34" s="114">
        <v>1697</v>
      </c>
      <c r="I34" s="114">
        <v>1754</v>
      </c>
      <c r="J34" s="140">
        <v>1716</v>
      </c>
      <c r="K34" s="114">
        <v>-98</v>
      </c>
      <c r="L34" s="116">
        <v>-5.7109557109557105</v>
      </c>
    </row>
    <row r="35" spans="1:12" s="110" customFormat="1" ht="24" customHeight="1" x14ac:dyDescent="0.2">
      <c r="A35" s="604" t="s">
        <v>192</v>
      </c>
      <c r="B35" s="605"/>
      <c r="C35" s="605"/>
      <c r="D35" s="606"/>
      <c r="E35" s="113">
        <v>18.526096033402922</v>
      </c>
      <c r="F35" s="114">
        <v>8874</v>
      </c>
      <c r="G35" s="114">
        <v>9233</v>
      </c>
      <c r="H35" s="114">
        <v>9344</v>
      </c>
      <c r="I35" s="114">
        <v>9805</v>
      </c>
      <c r="J35" s="114">
        <v>9483</v>
      </c>
      <c r="K35" s="318">
        <v>-609</v>
      </c>
      <c r="L35" s="319">
        <v>-6.4220183486238529</v>
      </c>
    </row>
    <row r="36" spans="1:12" s="110" customFormat="1" ht="15" customHeight="1" x14ac:dyDescent="0.2">
      <c r="A36" s="120"/>
      <c r="B36" s="119"/>
      <c r="C36" s="258" t="s">
        <v>106</v>
      </c>
      <c r="E36" s="113">
        <v>44.399368942979493</v>
      </c>
      <c r="F36" s="114">
        <v>3940</v>
      </c>
      <c r="G36" s="114">
        <v>4079</v>
      </c>
      <c r="H36" s="114">
        <v>4070</v>
      </c>
      <c r="I36" s="114">
        <v>4282</v>
      </c>
      <c r="J36" s="114">
        <v>4103</v>
      </c>
      <c r="K36" s="318">
        <v>-163</v>
      </c>
      <c r="L36" s="116">
        <v>-3.9727029003168415</v>
      </c>
    </row>
    <row r="37" spans="1:12" s="110" customFormat="1" ht="15" customHeight="1" x14ac:dyDescent="0.2">
      <c r="A37" s="120"/>
      <c r="B37" s="119"/>
      <c r="C37" s="258" t="s">
        <v>107</v>
      </c>
      <c r="E37" s="113">
        <v>55.600631057020507</v>
      </c>
      <c r="F37" s="114">
        <v>4934</v>
      </c>
      <c r="G37" s="114">
        <v>5154</v>
      </c>
      <c r="H37" s="114">
        <v>5274</v>
      </c>
      <c r="I37" s="114">
        <v>5523</v>
      </c>
      <c r="J37" s="140">
        <v>5380</v>
      </c>
      <c r="K37" s="114">
        <v>-446</v>
      </c>
      <c r="L37" s="116">
        <v>-8.2899628252788098</v>
      </c>
    </row>
    <row r="38" spans="1:12" s="110" customFormat="1" ht="15" customHeight="1" x14ac:dyDescent="0.2">
      <c r="A38" s="120"/>
      <c r="B38" s="119" t="s">
        <v>328</v>
      </c>
      <c r="C38" s="258"/>
      <c r="E38" s="113">
        <v>56.7286012526096</v>
      </c>
      <c r="F38" s="114">
        <v>27173</v>
      </c>
      <c r="G38" s="114">
        <v>28006</v>
      </c>
      <c r="H38" s="114">
        <v>28097</v>
      </c>
      <c r="I38" s="114">
        <v>28056</v>
      </c>
      <c r="J38" s="140">
        <v>27819</v>
      </c>
      <c r="K38" s="114">
        <v>-646</v>
      </c>
      <c r="L38" s="116">
        <v>-2.3221539235774111</v>
      </c>
    </row>
    <row r="39" spans="1:12" s="110" customFormat="1" ht="15" customHeight="1" x14ac:dyDescent="0.2">
      <c r="A39" s="120"/>
      <c r="B39" s="119"/>
      <c r="C39" s="258" t="s">
        <v>106</v>
      </c>
      <c r="E39" s="113">
        <v>42.97648400986273</v>
      </c>
      <c r="F39" s="115">
        <v>11678</v>
      </c>
      <c r="G39" s="114">
        <v>12006</v>
      </c>
      <c r="H39" s="114">
        <v>12050</v>
      </c>
      <c r="I39" s="114">
        <v>11905</v>
      </c>
      <c r="J39" s="140">
        <v>11779</v>
      </c>
      <c r="K39" s="114">
        <v>-101</v>
      </c>
      <c r="L39" s="116">
        <v>-0.85745818830121401</v>
      </c>
    </row>
    <row r="40" spans="1:12" s="110" customFormat="1" ht="15" customHeight="1" x14ac:dyDescent="0.2">
      <c r="A40" s="120"/>
      <c r="B40" s="119"/>
      <c r="C40" s="258" t="s">
        <v>107</v>
      </c>
      <c r="E40" s="113">
        <v>57.02351599013727</v>
      </c>
      <c r="F40" s="115">
        <v>15495</v>
      </c>
      <c r="G40" s="114">
        <v>16000</v>
      </c>
      <c r="H40" s="114">
        <v>16047</v>
      </c>
      <c r="I40" s="114">
        <v>16151</v>
      </c>
      <c r="J40" s="140">
        <v>16040</v>
      </c>
      <c r="K40" s="114">
        <v>-545</v>
      </c>
      <c r="L40" s="116">
        <v>-3.3977556109725686</v>
      </c>
    </row>
    <row r="41" spans="1:12" s="110" customFormat="1" ht="15" customHeight="1" x14ac:dyDescent="0.2">
      <c r="A41" s="120"/>
      <c r="B41" s="320" t="s">
        <v>515</v>
      </c>
      <c r="C41" s="258"/>
      <c r="E41" s="113">
        <v>4.1753653444676413</v>
      </c>
      <c r="F41" s="115">
        <v>2000</v>
      </c>
      <c r="G41" s="114">
        <v>2010</v>
      </c>
      <c r="H41" s="114">
        <v>1985</v>
      </c>
      <c r="I41" s="114">
        <v>1966</v>
      </c>
      <c r="J41" s="140">
        <v>1887</v>
      </c>
      <c r="K41" s="114">
        <v>113</v>
      </c>
      <c r="L41" s="116">
        <v>5.9883412824589293</v>
      </c>
    </row>
    <row r="42" spans="1:12" s="110" customFormat="1" ht="15" customHeight="1" x14ac:dyDescent="0.2">
      <c r="A42" s="120"/>
      <c r="B42" s="119"/>
      <c r="C42" s="268" t="s">
        <v>106</v>
      </c>
      <c r="D42" s="182"/>
      <c r="E42" s="113">
        <v>45.4</v>
      </c>
      <c r="F42" s="115">
        <v>908</v>
      </c>
      <c r="G42" s="114">
        <v>908</v>
      </c>
      <c r="H42" s="114">
        <v>905</v>
      </c>
      <c r="I42" s="114">
        <v>906</v>
      </c>
      <c r="J42" s="140">
        <v>877</v>
      </c>
      <c r="K42" s="114">
        <v>31</v>
      </c>
      <c r="L42" s="116">
        <v>3.5347776510832385</v>
      </c>
    </row>
    <row r="43" spans="1:12" s="110" customFormat="1" ht="15" customHeight="1" x14ac:dyDescent="0.2">
      <c r="A43" s="120"/>
      <c r="B43" s="119"/>
      <c r="C43" s="268" t="s">
        <v>107</v>
      </c>
      <c r="D43" s="182"/>
      <c r="E43" s="113">
        <v>54.6</v>
      </c>
      <c r="F43" s="115">
        <v>1092</v>
      </c>
      <c r="G43" s="114">
        <v>1102</v>
      </c>
      <c r="H43" s="114">
        <v>1080</v>
      </c>
      <c r="I43" s="114">
        <v>1060</v>
      </c>
      <c r="J43" s="140">
        <v>1010</v>
      </c>
      <c r="K43" s="114">
        <v>82</v>
      </c>
      <c r="L43" s="116">
        <v>8.1188118811881189</v>
      </c>
    </row>
    <row r="44" spans="1:12" s="110" customFormat="1" ht="15" customHeight="1" x14ac:dyDescent="0.2">
      <c r="A44" s="120"/>
      <c r="B44" s="119" t="s">
        <v>205</v>
      </c>
      <c r="C44" s="268"/>
      <c r="D44" s="182"/>
      <c r="E44" s="113">
        <v>20.569937369519835</v>
      </c>
      <c r="F44" s="115">
        <v>9853</v>
      </c>
      <c r="G44" s="114">
        <v>10534</v>
      </c>
      <c r="H44" s="114">
        <v>10687</v>
      </c>
      <c r="I44" s="114">
        <v>10783</v>
      </c>
      <c r="J44" s="140">
        <v>10821</v>
      </c>
      <c r="K44" s="114">
        <v>-968</v>
      </c>
      <c r="L44" s="116">
        <v>-8.9455688014046757</v>
      </c>
    </row>
    <row r="45" spans="1:12" s="110" customFormat="1" ht="15" customHeight="1" x14ac:dyDescent="0.2">
      <c r="A45" s="120"/>
      <c r="B45" s="119"/>
      <c r="C45" s="268" t="s">
        <v>106</v>
      </c>
      <c r="D45" s="182"/>
      <c r="E45" s="113">
        <v>32.639805135491727</v>
      </c>
      <c r="F45" s="115">
        <v>3216</v>
      </c>
      <c r="G45" s="114">
        <v>3437</v>
      </c>
      <c r="H45" s="114">
        <v>3466</v>
      </c>
      <c r="I45" s="114">
        <v>3439</v>
      </c>
      <c r="J45" s="140">
        <v>3434</v>
      </c>
      <c r="K45" s="114">
        <v>-218</v>
      </c>
      <c r="L45" s="116">
        <v>-6.3482818870122308</v>
      </c>
    </row>
    <row r="46" spans="1:12" s="110" customFormat="1" ht="15" customHeight="1" x14ac:dyDescent="0.2">
      <c r="A46" s="123"/>
      <c r="B46" s="124"/>
      <c r="C46" s="260" t="s">
        <v>107</v>
      </c>
      <c r="D46" s="261"/>
      <c r="E46" s="125">
        <v>67.360194864508273</v>
      </c>
      <c r="F46" s="143">
        <v>6637</v>
      </c>
      <c r="G46" s="144">
        <v>7097</v>
      </c>
      <c r="H46" s="144">
        <v>7221</v>
      </c>
      <c r="I46" s="144">
        <v>7344</v>
      </c>
      <c r="J46" s="145">
        <v>7387</v>
      </c>
      <c r="K46" s="144">
        <v>-750</v>
      </c>
      <c r="L46" s="146">
        <v>-10.152971436307025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47900</v>
      </c>
      <c r="E11" s="114">
        <v>49783</v>
      </c>
      <c r="F11" s="114">
        <v>50113</v>
      </c>
      <c r="G11" s="114">
        <v>50610</v>
      </c>
      <c r="H11" s="140">
        <v>50010</v>
      </c>
      <c r="I11" s="115">
        <v>-2110</v>
      </c>
      <c r="J11" s="116">
        <v>-4.2191561687662471</v>
      </c>
    </row>
    <row r="12" spans="1:15" s="110" customFormat="1" ht="24.95" customHeight="1" x14ac:dyDescent="0.2">
      <c r="A12" s="193" t="s">
        <v>132</v>
      </c>
      <c r="B12" s="194" t="s">
        <v>133</v>
      </c>
      <c r="C12" s="113">
        <v>3.5219206680584549</v>
      </c>
      <c r="D12" s="115">
        <v>1687</v>
      </c>
      <c r="E12" s="114">
        <v>1651</v>
      </c>
      <c r="F12" s="114">
        <v>1679</v>
      </c>
      <c r="G12" s="114">
        <v>1670</v>
      </c>
      <c r="H12" s="140">
        <v>1597</v>
      </c>
      <c r="I12" s="115">
        <v>90</v>
      </c>
      <c r="J12" s="116">
        <v>5.6355666875391357</v>
      </c>
    </row>
    <row r="13" spans="1:15" s="110" customFormat="1" ht="24.95" customHeight="1" x14ac:dyDescent="0.2">
      <c r="A13" s="193" t="s">
        <v>134</v>
      </c>
      <c r="B13" s="199" t="s">
        <v>214</v>
      </c>
      <c r="C13" s="113">
        <v>0.79958246346555328</v>
      </c>
      <c r="D13" s="115">
        <v>383</v>
      </c>
      <c r="E13" s="114">
        <v>378</v>
      </c>
      <c r="F13" s="114">
        <v>384</v>
      </c>
      <c r="G13" s="114">
        <v>371</v>
      </c>
      <c r="H13" s="140">
        <v>368</v>
      </c>
      <c r="I13" s="115">
        <v>15</v>
      </c>
      <c r="J13" s="116">
        <v>4.0760869565217392</v>
      </c>
    </row>
    <row r="14" spans="1:15" s="287" customFormat="1" ht="24.95" customHeight="1" x14ac:dyDescent="0.2">
      <c r="A14" s="193" t="s">
        <v>215</v>
      </c>
      <c r="B14" s="199" t="s">
        <v>137</v>
      </c>
      <c r="C14" s="113">
        <v>10.678496868475992</v>
      </c>
      <c r="D14" s="115">
        <v>5115</v>
      </c>
      <c r="E14" s="114">
        <v>5181</v>
      </c>
      <c r="F14" s="114">
        <v>5311</v>
      </c>
      <c r="G14" s="114">
        <v>5415</v>
      </c>
      <c r="H14" s="140">
        <v>5476</v>
      </c>
      <c r="I14" s="115">
        <v>-361</v>
      </c>
      <c r="J14" s="116">
        <v>-6.5924032140248361</v>
      </c>
      <c r="K14" s="110"/>
      <c r="L14" s="110"/>
      <c r="M14" s="110"/>
      <c r="N14" s="110"/>
      <c r="O14" s="110"/>
    </row>
    <row r="15" spans="1:15" s="110" customFormat="1" ht="24.95" customHeight="1" x14ac:dyDescent="0.2">
      <c r="A15" s="193" t="s">
        <v>216</v>
      </c>
      <c r="B15" s="199" t="s">
        <v>217</v>
      </c>
      <c r="C15" s="113">
        <v>4.6993736951983296</v>
      </c>
      <c r="D15" s="115">
        <v>2251</v>
      </c>
      <c r="E15" s="114">
        <v>2268</v>
      </c>
      <c r="F15" s="114">
        <v>2315</v>
      </c>
      <c r="G15" s="114">
        <v>2368</v>
      </c>
      <c r="H15" s="140">
        <v>2385</v>
      </c>
      <c r="I15" s="115">
        <v>-134</v>
      </c>
      <c r="J15" s="116">
        <v>-5.6184486373165621</v>
      </c>
    </row>
    <row r="16" spans="1:15" s="287" customFormat="1" ht="24.95" customHeight="1" x14ac:dyDescent="0.2">
      <c r="A16" s="193" t="s">
        <v>218</v>
      </c>
      <c r="B16" s="199" t="s">
        <v>141</v>
      </c>
      <c r="C16" s="113">
        <v>4.3319415448851775</v>
      </c>
      <c r="D16" s="115">
        <v>2075</v>
      </c>
      <c r="E16" s="114">
        <v>2112</v>
      </c>
      <c r="F16" s="114">
        <v>2161</v>
      </c>
      <c r="G16" s="114">
        <v>2199</v>
      </c>
      <c r="H16" s="140">
        <v>2230</v>
      </c>
      <c r="I16" s="115">
        <v>-155</v>
      </c>
      <c r="J16" s="116">
        <v>-6.9506726457399104</v>
      </c>
      <c r="K16" s="110"/>
      <c r="L16" s="110"/>
      <c r="M16" s="110"/>
      <c r="N16" s="110"/>
      <c r="O16" s="110"/>
    </row>
    <row r="17" spans="1:15" s="110" customFormat="1" ht="24.95" customHeight="1" x14ac:dyDescent="0.2">
      <c r="A17" s="193" t="s">
        <v>142</v>
      </c>
      <c r="B17" s="199" t="s">
        <v>220</v>
      </c>
      <c r="C17" s="113">
        <v>1.6471816283924843</v>
      </c>
      <c r="D17" s="115">
        <v>789</v>
      </c>
      <c r="E17" s="114">
        <v>801</v>
      </c>
      <c r="F17" s="114">
        <v>835</v>
      </c>
      <c r="G17" s="114">
        <v>848</v>
      </c>
      <c r="H17" s="140">
        <v>861</v>
      </c>
      <c r="I17" s="115">
        <v>-72</v>
      </c>
      <c r="J17" s="116">
        <v>-8.3623693379790947</v>
      </c>
    </row>
    <row r="18" spans="1:15" s="287" customFormat="1" ht="24.95" customHeight="1" x14ac:dyDescent="0.2">
      <c r="A18" s="201" t="s">
        <v>144</v>
      </c>
      <c r="B18" s="202" t="s">
        <v>145</v>
      </c>
      <c r="C18" s="113">
        <v>5.9185803757828808</v>
      </c>
      <c r="D18" s="115">
        <v>2835</v>
      </c>
      <c r="E18" s="114">
        <v>2883</v>
      </c>
      <c r="F18" s="114">
        <v>2895</v>
      </c>
      <c r="G18" s="114">
        <v>2858</v>
      </c>
      <c r="H18" s="140">
        <v>2801</v>
      </c>
      <c r="I18" s="115">
        <v>34</v>
      </c>
      <c r="J18" s="116">
        <v>1.2138521956444126</v>
      </c>
      <c r="K18" s="110"/>
      <c r="L18" s="110"/>
      <c r="M18" s="110"/>
      <c r="N18" s="110"/>
      <c r="O18" s="110"/>
    </row>
    <row r="19" spans="1:15" s="110" customFormat="1" ht="24.95" customHeight="1" x14ac:dyDescent="0.2">
      <c r="A19" s="193" t="s">
        <v>146</v>
      </c>
      <c r="B19" s="199" t="s">
        <v>147</v>
      </c>
      <c r="C19" s="113">
        <v>20.968684759916492</v>
      </c>
      <c r="D19" s="115">
        <v>10044</v>
      </c>
      <c r="E19" s="114">
        <v>10321</v>
      </c>
      <c r="F19" s="114">
        <v>10258</v>
      </c>
      <c r="G19" s="114">
        <v>10479</v>
      </c>
      <c r="H19" s="140">
        <v>10412</v>
      </c>
      <c r="I19" s="115">
        <v>-368</v>
      </c>
      <c r="J19" s="116">
        <v>-3.5343834037648865</v>
      </c>
    </row>
    <row r="20" spans="1:15" s="287" customFormat="1" ht="24.95" customHeight="1" x14ac:dyDescent="0.2">
      <c r="A20" s="193" t="s">
        <v>148</v>
      </c>
      <c r="B20" s="199" t="s">
        <v>149</v>
      </c>
      <c r="C20" s="113">
        <v>5.5073068893528188</v>
      </c>
      <c r="D20" s="115">
        <v>2638</v>
      </c>
      <c r="E20" s="114">
        <v>2731</v>
      </c>
      <c r="F20" s="114">
        <v>2788</v>
      </c>
      <c r="G20" s="114">
        <v>2828</v>
      </c>
      <c r="H20" s="140">
        <v>2855</v>
      </c>
      <c r="I20" s="115">
        <v>-217</v>
      </c>
      <c r="J20" s="116">
        <v>-7.6007005253940454</v>
      </c>
      <c r="K20" s="110"/>
      <c r="L20" s="110"/>
      <c r="M20" s="110"/>
      <c r="N20" s="110"/>
      <c r="O20" s="110"/>
    </row>
    <row r="21" spans="1:15" s="110" customFormat="1" ht="24.95" customHeight="1" x14ac:dyDescent="0.2">
      <c r="A21" s="201" t="s">
        <v>150</v>
      </c>
      <c r="B21" s="202" t="s">
        <v>151</v>
      </c>
      <c r="C21" s="113">
        <v>13.108559498956158</v>
      </c>
      <c r="D21" s="115">
        <v>6279</v>
      </c>
      <c r="E21" s="114">
        <v>7184</v>
      </c>
      <c r="F21" s="114">
        <v>7297</v>
      </c>
      <c r="G21" s="114">
        <v>7429</v>
      </c>
      <c r="H21" s="140">
        <v>7204</v>
      </c>
      <c r="I21" s="115">
        <v>-925</v>
      </c>
      <c r="J21" s="116">
        <v>-12.840088839533593</v>
      </c>
    </row>
    <row r="22" spans="1:15" s="110" customFormat="1" ht="24.95" customHeight="1" x14ac:dyDescent="0.2">
      <c r="A22" s="201" t="s">
        <v>152</v>
      </c>
      <c r="B22" s="199" t="s">
        <v>153</v>
      </c>
      <c r="C22" s="113">
        <v>2.1983298538622131</v>
      </c>
      <c r="D22" s="115">
        <v>1053</v>
      </c>
      <c r="E22" s="114">
        <v>1172</v>
      </c>
      <c r="F22" s="114">
        <v>1165</v>
      </c>
      <c r="G22" s="114">
        <v>1177</v>
      </c>
      <c r="H22" s="140">
        <v>1199</v>
      </c>
      <c r="I22" s="115">
        <v>-146</v>
      </c>
      <c r="J22" s="116">
        <v>-12.176814011676397</v>
      </c>
    </row>
    <row r="23" spans="1:15" s="110" customFormat="1" ht="24.95" customHeight="1" x14ac:dyDescent="0.2">
      <c r="A23" s="193" t="s">
        <v>154</v>
      </c>
      <c r="B23" s="199" t="s">
        <v>155</v>
      </c>
      <c r="C23" s="113">
        <v>0.85386221294363251</v>
      </c>
      <c r="D23" s="115">
        <v>409</v>
      </c>
      <c r="E23" s="114">
        <v>406</v>
      </c>
      <c r="F23" s="114">
        <v>406</v>
      </c>
      <c r="G23" s="114">
        <v>402</v>
      </c>
      <c r="H23" s="140">
        <v>408</v>
      </c>
      <c r="I23" s="115">
        <v>1</v>
      </c>
      <c r="J23" s="116">
        <v>0.24509803921568626</v>
      </c>
    </row>
    <row r="24" spans="1:15" s="110" customFormat="1" ht="24.95" customHeight="1" x14ac:dyDescent="0.2">
      <c r="A24" s="193" t="s">
        <v>156</v>
      </c>
      <c r="B24" s="199" t="s">
        <v>221</v>
      </c>
      <c r="C24" s="113">
        <v>6.9352818371607512</v>
      </c>
      <c r="D24" s="115">
        <v>3322</v>
      </c>
      <c r="E24" s="114">
        <v>3410</v>
      </c>
      <c r="F24" s="114">
        <v>3409</v>
      </c>
      <c r="G24" s="114">
        <v>3431</v>
      </c>
      <c r="H24" s="140">
        <v>3399</v>
      </c>
      <c r="I24" s="115">
        <v>-77</v>
      </c>
      <c r="J24" s="116">
        <v>-2.2653721682847898</v>
      </c>
    </row>
    <row r="25" spans="1:15" s="110" customFormat="1" ht="24.95" customHeight="1" x14ac:dyDescent="0.2">
      <c r="A25" s="193" t="s">
        <v>222</v>
      </c>
      <c r="B25" s="204" t="s">
        <v>159</v>
      </c>
      <c r="C25" s="113">
        <v>6.8872651356993737</v>
      </c>
      <c r="D25" s="115">
        <v>3299</v>
      </c>
      <c r="E25" s="114">
        <v>3294</v>
      </c>
      <c r="F25" s="114">
        <v>3338</v>
      </c>
      <c r="G25" s="114">
        <v>3256</v>
      </c>
      <c r="H25" s="140">
        <v>3185</v>
      </c>
      <c r="I25" s="115">
        <v>114</v>
      </c>
      <c r="J25" s="116">
        <v>3.5792778649921506</v>
      </c>
    </row>
    <row r="26" spans="1:15" s="110" customFormat="1" ht="24.95" customHeight="1" x14ac:dyDescent="0.2">
      <c r="A26" s="201">
        <v>782.78300000000002</v>
      </c>
      <c r="B26" s="203" t="s">
        <v>160</v>
      </c>
      <c r="C26" s="113">
        <v>0.82881002087682676</v>
      </c>
      <c r="D26" s="115">
        <v>397</v>
      </c>
      <c r="E26" s="114">
        <v>403</v>
      </c>
      <c r="F26" s="114">
        <v>427</v>
      </c>
      <c r="G26" s="114">
        <v>454</v>
      </c>
      <c r="H26" s="140">
        <v>423</v>
      </c>
      <c r="I26" s="115">
        <v>-26</v>
      </c>
      <c r="J26" s="116">
        <v>-6.1465721040189125</v>
      </c>
    </row>
    <row r="27" spans="1:15" s="110" customFormat="1" ht="24.95" customHeight="1" x14ac:dyDescent="0.2">
      <c r="A27" s="193" t="s">
        <v>161</v>
      </c>
      <c r="B27" s="199" t="s">
        <v>162</v>
      </c>
      <c r="C27" s="113">
        <v>0.86221294363256784</v>
      </c>
      <c r="D27" s="115">
        <v>413</v>
      </c>
      <c r="E27" s="114">
        <v>436</v>
      </c>
      <c r="F27" s="114">
        <v>423</v>
      </c>
      <c r="G27" s="114">
        <v>424</v>
      </c>
      <c r="H27" s="140">
        <v>414</v>
      </c>
      <c r="I27" s="115">
        <v>-1</v>
      </c>
      <c r="J27" s="116">
        <v>-0.24154589371980675</v>
      </c>
    </row>
    <row r="28" spans="1:15" s="110" customFormat="1" ht="24.95" customHeight="1" x14ac:dyDescent="0.2">
      <c r="A28" s="193" t="s">
        <v>163</v>
      </c>
      <c r="B28" s="199" t="s">
        <v>164</v>
      </c>
      <c r="C28" s="113">
        <v>2.0167014613778704</v>
      </c>
      <c r="D28" s="115">
        <v>966</v>
      </c>
      <c r="E28" s="114">
        <v>982</v>
      </c>
      <c r="F28" s="114">
        <v>982</v>
      </c>
      <c r="G28" s="114">
        <v>989</v>
      </c>
      <c r="H28" s="140">
        <v>955</v>
      </c>
      <c r="I28" s="115">
        <v>11</v>
      </c>
      <c r="J28" s="116">
        <v>1.1518324607329844</v>
      </c>
    </row>
    <row r="29" spans="1:15" s="110" customFormat="1" ht="24.95" customHeight="1" x14ac:dyDescent="0.2">
      <c r="A29" s="193">
        <v>86</v>
      </c>
      <c r="B29" s="199" t="s">
        <v>165</v>
      </c>
      <c r="C29" s="113">
        <v>4.5177453027139878</v>
      </c>
      <c r="D29" s="115">
        <v>2164</v>
      </c>
      <c r="E29" s="114">
        <v>2154</v>
      </c>
      <c r="F29" s="114">
        <v>2142</v>
      </c>
      <c r="G29" s="114">
        <v>2186</v>
      </c>
      <c r="H29" s="140">
        <v>2195</v>
      </c>
      <c r="I29" s="115">
        <v>-31</v>
      </c>
      <c r="J29" s="116">
        <v>-1.4123006833712983</v>
      </c>
    </row>
    <row r="30" spans="1:15" s="110" customFormat="1" ht="24.95" customHeight="1" x14ac:dyDescent="0.2">
      <c r="A30" s="193">
        <v>87.88</v>
      </c>
      <c r="B30" s="204" t="s">
        <v>166</v>
      </c>
      <c r="C30" s="113">
        <v>4.5511482254697286</v>
      </c>
      <c r="D30" s="115">
        <v>2180</v>
      </c>
      <c r="E30" s="114">
        <v>2233</v>
      </c>
      <c r="F30" s="114">
        <v>2250</v>
      </c>
      <c r="G30" s="114">
        <v>2249</v>
      </c>
      <c r="H30" s="140">
        <v>2223</v>
      </c>
      <c r="I30" s="115">
        <v>-43</v>
      </c>
      <c r="J30" s="116">
        <v>-1.9343229869545659</v>
      </c>
    </row>
    <row r="31" spans="1:15" s="110" customFormat="1" ht="24.95" customHeight="1" x14ac:dyDescent="0.2">
      <c r="A31" s="193" t="s">
        <v>167</v>
      </c>
      <c r="B31" s="199" t="s">
        <v>168</v>
      </c>
      <c r="C31" s="113">
        <v>9.8455114822546967</v>
      </c>
      <c r="D31" s="115">
        <v>4716</v>
      </c>
      <c r="E31" s="114">
        <v>4964</v>
      </c>
      <c r="F31" s="114">
        <v>4959</v>
      </c>
      <c r="G31" s="114">
        <v>4992</v>
      </c>
      <c r="H31" s="140">
        <v>4896</v>
      </c>
      <c r="I31" s="115">
        <v>-180</v>
      </c>
      <c r="J31" s="116">
        <v>-3.6764705882352939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3.5219206680584549</v>
      </c>
      <c r="D34" s="115">
        <v>1687</v>
      </c>
      <c r="E34" s="114">
        <v>1651</v>
      </c>
      <c r="F34" s="114">
        <v>1679</v>
      </c>
      <c r="G34" s="114">
        <v>1670</v>
      </c>
      <c r="H34" s="140">
        <v>1597</v>
      </c>
      <c r="I34" s="115">
        <v>90</v>
      </c>
      <c r="J34" s="116">
        <v>5.6355666875391357</v>
      </c>
    </row>
    <row r="35" spans="1:10" s="110" customFormat="1" ht="24.95" customHeight="1" x14ac:dyDescent="0.2">
      <c r="A35" s="292" t="s">
        <v>171</v>
      </c>
      <c r="B35" s="293" t="s">
        <v>172</v>
      </c>
      <c r="C35" s="113">
        <v>17.396659707724424</v>
      </c>
      <c r="D35" s="115">
        <v>8333</v>
      </c>
      <c r="E35" s="114">
        <v>8442</v>
      </c>
      <c r="F35" s="114">
        <v>8590</v>
      </c>
      <c r="G35" s="114">
        <v>8644</v>
      </c>
      <c r="H35" s="140">
        <v>8645</v>
      </c>
      <c r="I35" s="115">
        <v>-312</v>
      </c>
      <c r="J35" s="116">
        <v>-3.6090225563909772</v>
      </c>
    </row>
    <row r="36" spans="1:10" s="110" customFormat="1" ht="24.95" customHeight="1" x14ac:dyDescent="0.2">
      <c r="A36" s="294" t="s">
        <v>173</v>
      </c>
      <c r="B36" s="295" t="s">
        <v>174</v>
      </c>
      <c r="C36" s="125">
        <v>79.081419624217119</v>
      </c>
      <c r="D36" s="143">
        <v>37880</v>
      </c>
      <c r="E36" s="144">
        <v>39690</v>
      </c>
      <c r="F36" s="144">
        <v>39844</v>
      </c>
      <c r="G36" s="144">
        <v>40296</v>
      </c>
      <c r="H36" s="145">
        <v>39768</v>
      </c>
      <c r="I36" s="143">
        <v>-1888</v>
      </c>
      <c r="J36" s="146">
        <v>-4.7475357071011866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47900</v>
      </c>
      <c r="F11" s="264">
        <v>49783</v>
      </c>
      <c r="G11" s="264">
        <v>50113</v>
      </c>
      <c r="H11" s="264">
        <v>50610</v>
      </c>
      <c r="I11" s="265">
        <v>50010</v>
      </c>
      <c r="J11" s="263">
        <v>-2110</v>
      </c>
      <c r="K11" s="266">
        <v>-4.2191561687662471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44.225469728601254</v>
      </c>
      <c r="E13" s="115">
        <v>21184</v>
      </c>
      <c r="F13" s="114">
        <v>21860</v>
      </c>
      <c r="G13" s="114">
        <v>21989</v>
      </c>
      <c r="H13" s="114">
        <v>22144</v>
      </c>
      <c r="I13" s="140">
        <v>21901</v>
      </c>
      <c r="J13" s="115">
        <v>-717</v>
      </c>
      <c r="K13" s="116">
        <v>-3.2738231130998585</v>
      </c>
    </row>
    <row r="14" spans="1:15" ht="15.95" customHeight="1" x14ac:dyDescent="0.2">
      <c r="A14" s="306" t="s">
        <v>230</v>
      </c>
      <c r="B14" s="307"/>
      <c r="C14" s="308"/>
      <c r="D14" s="113">
        <v>46.175365344467643</v>
      </c>
      <c r="E14" s="115">
        <v>22118</v>
      </c>
      <c r="F14" s="114">
        <v>23143</v>
      </c>
      <c r="G14" s="114">
        <v>23361</v>
      </c>
      <c r="H14" s="114">
        <v>23664</v>
      </c>
      <c r="I14" s="140">
        <v>23361</v>
      </c>
      <c r="J14" s="115">
        <v>-1243</v>
      </c>
      <c r="K14" s="116">
        <v>-5.3208338684131675</v>
      </c>
    </row>
    <row r="15" spans="1:15" ht="15.95" customHeight="1" x14ac:dyDescent="0.2">
      <c r="A15" s="306" t="s">
        <v>231</v>
      </c>
      <c r="B15" s="307"/>
      <c r="C15" s="308"/>
      <c r="D15" s="113">
        <v>4.2546972860125258</v>
      </c>
      <c r="E15" s="115">
        <v>2038</v>
      </c>
      <c r="F15" s="114">
        <v>2126</v>
      </c>
      <c r="G15" s="114">
        <v>2135</v>
      </c>
      <c r="H15" s="114">
        <v>2148</v>
      </c>
      <c r="I15" s="140">
        <v>2127</v>
      </c>
      <c r="J15" s="115">
        <v>-89</v>
      </c>
      <c r="K15" s="116">
        <v>-4.1842971321109541</v>
      </c>
    </row>
    <row r="16" spans="1:15" ht="15.95" customHeight="1" x14ac:dyDescent="0.2">
      <c r="A16" s="306" t="s">
        <v>232</v>
      </c>
      <c r="B16" s="307"/>
      <c r="C16" s="308"/>
      <c r="D16" s="113">
        <v>1.768267223382046</v>
      </c>
      <c r="E16" s="115">
        <v>847</v>
      </c>
      <c r="F16" s="114">
        <v>878</v>
      </c>
      <c r="G16" s="114">
        <v>853</v>
      </c>
      <c r="H16" s="114">
        <v>863</v>
      </c>
      <c r="I16" s="140">
        <v>858</v>
      </c>
      <c r="J16" s="115">
        <v>-11</v>
      </c>
      <c r="K16" s="116">
        <v>-1.2820512820512822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2.8643006263048019</v>
      </c>
      <c r="E18" s="115">
        <v>1372</v>
      </c>
      <c r="F18" s="114">
        <v>1366</v>
      </c>
      <c r="G18" s="114">
        <v>1352</v>
      </c>
      <c r="H18" s="114">
        <v>1325</v>
      </c>
      <c r="I18" s="140">
        <v>1292</v>
      </c>
      <c r="J18" s="115">
        <v>80</v>
      </c>
      <c r="K18" s="116">
        <v>6.1919504643962853</v>
      </c>
    </row>
    <row r="19" spans="1:11" ht="14.1" customHeight="1" x14ac:dyDescent="0.2">
      <c r="A19" s="306" t="s">
        <v>235</v>
      </c>
      <c r="B19" s="307" t="s">
        <v>236</v>
      </c>
      <c r="C19" s="308"/>
      <c r="D19" s="113">
        <v>2.4196242171189981</v>
      </c>
      <c r="E19" s="115">
        <v>1159</v>
      </c>
      <c r="F19" s="114">
        <v>1158</v>
      </c>
      <c r="G19" s="114">
        <v>1144</v>
      </c>
      <c r="H19" s="114">
        <v>1116</v>
      </c>
      <c r="I19" s="140">
        <v>1092</v>
      </c>
      <c r="J19" s="115">
        <v>67</v>
      </c>
      <c r="K19" s="116">
        <v>6.1355311355311359</v>
      </c>
    </row>
    <row r="20" spans="1:11" ht="14.1" customHeight="1" x14ac:dyDescent="0.2">
      <c r="A20" s="306">
        <v>12</v>
      </c>
      <c r="B20" s="307" t="s">
        <v>237</v>
      </c>
      <c r="C20" s="308"/>
      <c r="D20" s="113">
        <v>2.1210855949895615</v>
      </c>
      <c r="E20" s="115">
        <v>1016</v>
      </c>
      <c r="F20" s="114">
        <v>1023</v>
      </c>
      <c r="G20" s="114">
        <v>1038</v>
      </c>
      <c r="H20" s="114">
        <v>1028</v>
      </c>
      <c r="I20" s="140">
        <v>1015</v>
      </c>
      <c r="J20" s="115">
        <v>1</v>
      </c>
      <c r="K20" s="116">
        <v>9.8522167487684734E-2</v>
      </c>
    </row>
    <row r="21" spans="1:11" ht="14.1" customHeight="1" x14ac:dyDescent="0.2">
      <c r="A21" s="306">
        <v>21</v>
      </c>
      <c r="B21" s="307" t="s">
        <v>238</v>
      </c>
      <c r="C21" s="308"/>
      <c r="D21" s="113">
        <v>0.12734864300626306</v>
      </c>
      <c r="E21" s="115">
        <v>61</v>
      </c>
      <c r="F21" s="114">
        <v>65</v>
      </c>
      <c r="G21" s="114">
        <v>71</v>
      </c>
      <c r="H21" s="114">
        <v>70</v>
      </c>
      <c r="I21" s="140">
        <v>68</v>
      </c>
      <c r="J21" s="115">
        <v>-7</v>
      </c>
      <c r="K21" s="116">
        <v>-10.294117647058824</v>
      </c>
    </row>
    <row r="22" spans="1:11" ht="14.1" customHeight="1" x14ac:dyDescent="0.2">
      <c r="A22" s="306">
        <v>22</v>
      </c>
      <c r="B22" s="307" t="s">
        <v>239</v>
      </c>
      <c r="C22" s="308"/>
      <c r="D22" s="113">
        <v>1.5323590814196242</v>
      </c>
      <c r="E22" s="115">
        <v>734</v>
      </c>
      <c r="F22" s="114">
        <v>727</v>
      </c>
      <c r="G22" s="114">
        <v>756</v>
      </c>
      <c r="H22" s="114">
        <v>763</v>
      </c>
      <c r="I22" s="140">
        <v>754</v>
      </c>
      <c r="J22" s="115">
        <v>-20</v>
      </c>
      <c r="K22" s="116">
        <v>-2.6525198938992043</v>
      </c>
    </row>
    <row r="23" spans="1:11" ht="14.1" customHeight="1" x14ac:dyDescent="0.2">
      <c r="A23" s="306">
        <v>23</v>
      </c>
      <c r="B23" s="307" t="s">
        <v>240</v>
      </c>
      <c r="C23" s="308"/>
      <c r="D23" s="113">
        <v>0.4822546972860125</v>
      </c>
      <c r="E23" s="115">
        <v>231</v>
      </c>
      <c r="F23" s="114">
        <v>240</v>
      </c>
      <c r="G23" s="114">
        <v>236</v>
      </c>
      <c r="H23" s="114">
        <v>253</v>
      </c>
      <c r="I23" s="140">
        <v>248</v>
      </c>
      <c r="J23" s="115">
        <v>-17</v>
      </c>
      <c r="K23" s="116">
        <v>-6.854838709677419</v>
      </c>
    </row>
    <row r="24" spans="1:11" ht="14.1" customHeight="1" x14ac:dyDescent="0.2">
      <c r="A24" s="306">
        <v>24</v>
      </c>
      <c r="B24" s="307" t="s">
        <v>241</v>
      </c>
      <c r="C24" s="308"/>
      <c r="D24" s="113">
        <v>1.5636743215031315</v>
      </c>
      <c r="E24" s="115">
        <v>749</v>
      </c>
      <c r="F24" s="114">
        <v>772</v>
      </c>
      <c r="G24" s="114">
        <v>804</v>
      </c>
      <c r="H24" s="114">
        <v>831</v>
      </c>
      <c r="I24" s="140">
        <v>860</v>
      </c>
      <c r="J24" s="115">
        <v>-111</v>
      </c>
      <c r="K24" s="116">
        <v>-12.906976744186046</v>
      </c>
    </row>
    <row r="25" spans="1:11" ht="14.1" customHeight="1" x14ac:dyDescent="0.2">
      <c r="A25" s="306">
        <v>25</v>
      </c>
      <c r="B25" s="307" t="s">
        <v>242</v>
      </c>
      <c r="C25" s="308"/>
      <c r="D25" s="113">
        <v>1.5908141962421711</v>
      </c>
      <c r="E25" s="115">
        <v>762</v>
      </c>
      <c r="F25" s="114">
        <v>790</v>
      </c>
      <c r="G25" s="114">
        <v>790</v>
      </c>
      <c r="H25" s="114">
        <v>811</v>
      </c>
      <c r="I25" s="140">
        <v>779</v>
      </c>
      <c r="J25" s="115">
        <v>-17</v>
      </c>
      <c r="K25" s="116">
        <v>-2.1822849807445444</v>
      </c>
    </row>
    <row r="26" spans="1:11" ht="14.1" customHeight="1" x14ac:dyDescent="0.2">
      <c r="A26" s="306">
        <v>26</v>
      </c>
      <c r="B26" s="307" t="s">
        <v>243</v>
      </c>
      <c r="C26" s="308"/>
      <c r="D26" s="113">
        <v>1.0501043841336117</v>
      </c>
      <c r="E26" s="115">
        <v>503</v>
      </c>
      <c r="F26" s="114">
        <v>508</v>
      </c>
      <c r="G26" s="114">
        <v>507</v>
      </c>
      <c r="H26" s="114">
        <v>518</v>
      </c>
      <c r="I26" s="140">
        <v>509</v>
      </c>
      <c r="J26" s="115">
        <v>-6</v>
      </c>
      <c r="K26" s="116">
        <v>-1.1787819253438114</v>
      </c>
    </row>
    <row r="27" spans="1:11" ht="14.1" customHeight="1" x14ac:dyDescent="0.2">
      <c r="A27" s="306">
        <v>27</v>
      </c>
      <c r="B27" s="307" t="s">
        <v>244</v>
      </c>
      <c r="C27" s="308"/>
      <c r="D27" s="113">
        <v>0.3444676409185804</v>
      </c>
      <c r="E27" s="115">
        <v>165</v>
      </c>
      <c r="F27" s="114">
        <v>165</v>
      </c>
      <c r="G27" s="114">
        <v>160</v>
      </c>
      <c r="H27" s="114">
        <v>161</v>
      </c>
      <c r="I27" s="140">
        <v>162</v>
      </c>
      <c r="J27" s="115">
        <v>3</v>
      </c>
      <c r="K27" s="116">
        <v>1.8518518518518519</v>
      </c>
    </row>
    <row r="28" spans="1:11" ht="14.1" customHeight="1" x14ac:dyDescent="0.2">
      <c r="A28" s="306">
        <v>28</v>
      </c>
      <c r="B28" s="307" t="s">
        <v>245</v>
      </c>
      <c r="C28" s="308"/>
      <c r="D28" s="113">
        <v>0.68684759916492688</v>
      </c>
      <c r="E28" s="115">
        <v>329</v>
      </c>
      <c r="F28" s="114">
        <v>363</v>
      </c>
      <c r="G28" s="114">
        <v>358</v>
      </c>
      <c r="H28" s="114">
        <v>357</v>
      </c>
      <c r="I28" s="140">
        <v>385</v>
      </c>
      <c r="J28" s="115">
        <v>-56</v>
      </c>
      <c r="K28" s="116">
        <v>-14.545454545454545</v>
      </c>
    </row>
    <row r="29" spans="1:11" ht="14.1" customHeight="1" x14ac:dyDescent="0.2">
      <c r="A29" s="306">
        <v>29</v>
      </c>
      <c r="B29" s="307" t="s">
        <v>246</v>
      </c>
      <c r="C29" s="308"/>
      <c r="D29" s="113">
        <v>3.0584551148225469</v>
      </c>
      <c r="E29" s="115">
        <v>1465</v>
      </c>
      <c r="F29" s="114">
        <v>1583</v>
      </c>
      <c r="G29" s="114">
        <v>1592</v>
      </c>
      <c r="H29" s="114">
        <v>1619</v>
      </c>
      <c r="I29" s="140">
        <v>1603</v>
      </c>
      <c r="J29" s="115">
        <v>-138</v>
      </c>
      <c r="K29" s="116">
        <v>-8.6088583905177796</v>
      </c>
    </row>
    <row r="30" spans="1:11" ht="14.1" customHeight="1" x14ac:dyDescent="0.2">
      <c r="A30" s="306" t="s">
        <v>247</v>
      </c>
      <c r="B30" s="307" t="s">
        <v>248</v>
      </c>
      <c r="C30" s="308"/>
      <c r="D30" s="113">
        <v>0.85177453027139871</v>
      </c>
      <c r="E30" s="115">
        <v>408</v>
      </c>
      <c r="F30" s="114">
        <v>425</v>
      </c>
      <c r="G30" s="114">
        <v>433</v>
      </c>
      <c r="H30" s="114">
        <v>427</v>
      </c>
      <c r="I30" s="140">
        <v>428</v>
      </c>
      <c r="J30" s="115">
        <v>-20</v>
      </c>
      <c r="K30" s="116">
        <v>-4.6728971962616823</v>
      </c>
    </row>
    <row r="31" spans="1:11" ht="14.1" customHeight="1" x14ac:dyDescent="0.2">
      <c r="A31" s="306" t="s">
        <v>249</v>
      </c>
      <c r="B31" s="307" t="s">
        <v>250</v>
      </c>
      <c r="C31" s="308"/>
      <c r="D31" s="113">
        <v>2.1816283924843423</v>
      </c>
      <c r="E31" s="115">
        <v>1045</v>
      </c>
      <c r="F31" s="114">
        <v>1148</v>
      </c>
      <c r="G31" s="114">
        <v>1151</v>
      </c>
      <c r="H31" s="114">
        <v>1183</v>
      </c>
      <c r="I31" s="140">
        <v>1164</v>
      </c>
      <c r="J31" s="115">
        <v>-119</v>
      </c>
      <c r="K31" s="116">
        <v>-10.223367697594501</v>
      </c>
    </row>
    <row r="32" spans="1:11" ht="14.1" customHeight="1" x14ac:dyDescent="0.2">
      <c r="A32" s="306">
        <v>31</v>
      </c>
      <c r="B32" s="307" t="s">
        <v>251</v>
      </c>
      <c r="C32" s="308"/>
      <c r="D32" s="113">
        <v>0.15866388308977036</v>
      </c>
      <c r="E32" s="115">
        <v>76</v>
      </c>
      <c r="F32" s="114">
        <v>75</v>
      </c>
      <c r="G32" s="114">
        <v>86</v>
      </c>
      <c r="H32" s="114">
        <v>87</v>
      </c>
      <c r="I32" s="140">
        <v>84</v>
      </c>
      <c r="J32" s="115">
        <v>-8</v>
      </c>
      <c r="K32" s="116">
        <v>-9.5238095238095237</v>
      </c>
    </row>
    <row r="33" spans="1:11" ht="14.1" customHeight="1" x14ac:dyDescent="0.2">
      <c r="A33" s="306">
        <v>32</v>
      </c>
      <c r="B33" s="307" t="s">
        <v>252</v>
      </c>
      <c r="C33" s="308"/>
      <c r="D33" s="113">
        <v>1.2588726513569937</v>
      </c>
      <c r="E33" s="115">
        <v>603</v>
      </c>
      <c r="F33" s="114">
        <v>604</v>
      </c>
      <c r="G33" s="114">
        <v>637</v>
      </c>
      <c r="H33" s="114">
        <v>604</v>
      </c>
      <c r="I33" s="140">
        <v>606</v>
      </c>
      <c r="J33" s="115">
        <v>-3</v>
      </c>
      <c r="K33" s="116">
        <v>-0.49504950495049505</v>
      </c>
    </row>
    <row r="34" spans="1:11" ht="14.1" customHeight="1" x14ac:dyDescent="0.2">
      <c r="A34" s="306">
        <v>33</v>
      </c>
      <c r="B34" s="307" t="s">
        <v>253</v>
      </c>
      <c r="C34" s="308"/>
      <c r="D34" s="113">
        <v>0.615866388308977</v>
      </c>
      <c r="E34" s="115">
        <v>295</v>
      </c>
      <c r="F34" s="114">
        <v>303</v>
      </c>
      <c r="G34" s="114">
        <v>322</v>
      </c>
      <c r="H34" s="114">
        <v>334</v>
      </c>
      <c r="I34" s="140">
        <v>309</v>
      </c>
      <c r="J34" s="115">
        <v>-14</v>
      </c>
      <c r="K34" s="116">
        <v>-4.5307443365695796</v>
      </c>
    </row>
    <row r="35" spans="1:11" ht="14.1" customHeight="1" x14ac:dyDescent="0.2">
      <c r="A35" s="306">
        <v>34</v>
      </c>
      <c r="B35" s="307" t="s">
        <v>254</v>
      </c>
      <c r="C35" s="308"/>
      <c r="D35" s="113">
        <v>3.020876826722338</v>
      </c>
      <c r="E35" s="115">
        <v>1447</v>
      </c>
      <c r="F35" s="114">
        <v>1462</v>
      </c>
      <c r="G35" s="114">
        <v>1469</v>
      </c>
      <c r="H35" s="114">
        <v>1434</v>
      </c>
      <c r="I35" s="140">
        <v>1408</v>
      </c>
      <c r="J35" s="115">
        <v>39</v>
      </c>
      <c r="K35" s="116">
        <v>2.7698863636363638</v>
      </c>
    </row>
    <row r="36" spans="1:11" ht="14.1" customHeight="1" x14ac:dyDescent="0.2">
      <c r="A36" s="306">
        <v>41</v>
      </c>
      <c r="B36" s="307" t="s">
        <v>255</v>
      </c>
      <c r="C36" s="308"/>
      <c r="D36" s="113">
        <v>0.10855949895615867</v>
      </c>
      <c r="E36" s="115">
        <v>52</v>
      </c>
      <c r="F36" s="114">
        <v>55</v>
      </c>
      <c r="G36" s="114">
        <v>56</v>
      </c>
      <c r="H36" s="114">
        <v>56</v>
      </c>
      <c r="I36" s="140">
        <v>51</v>
      </c>
      <c r="J36" s="115">
        <v>1</v>
      </c>
      <c r="K36" s="116">
        <v>1.9607843137254901</v>
      </c>
    </row>
    <row r="37" spans="1:11" ht="14.1" customHeight="1" x14ac:dyDescent="0.2">
      <c r="A37" s="306">
        <v>42</v>
      </c>
      <c r="B37" s="307" t="s">
        <v>256</v>
      </c>
      <c r="C37" s="308"/>
      <c r="D37" s="113" t="s">
        <v>513</v>
      </c>
      <c r="E37" s="115" t="s">
        <v>513</v>
      </c>
      <c r="F37" s="114" t="s">
        <v>513</v>
      </c>
      <c r="G37" s="114" t="s">
        <v>513</v>
      </c>
      <c r="H37" s="114">
        <v>13</v>
      </c>
      <c r="I37" s="140">
        <v>14</v>
      </c>
      <c r="J37" s="115" t="s">
        <v>513</v>
      </c>
      <c r="K37" s="116" t="s">
        <v>513</v>
      </c>
    </row>
    <row r="38" spans="1:11" ht="14.1" customHeight="1" x14ac:dyDescent="0.2">
      <c r="A38" s="306">
        <v>43</v>
      </c>
      <c r="B38" s="307" t="s">
        <v>257</v>
      </c>
      <c r="C38" s="308"/>
      <c r="D38" s="113">
        <v>0.29436325678496866</v>
      </c>
      <c r="E38" s="115">
        <v>141</v>
      </c>
      <c r="F38" s="114">
        <v>135</v>
      </c>
      <c r="G38" s="114">
        <v>130</v>
      </c>
      <c r="H38" s="114">
        <v>125</v>
      </c>
      <c r="I38" s="140">
        <v>130</v>
      </c>
      <c r="J38" s="115">
        <v>11</v>
      </c>
      <c r="K38" s="116">
        <v>8.4615384615384617</v>
      </c>
    </row>
    <row r="39" spans="1:11" ht="14.1" customHeight="1" x14ac:dyDescent="0.2">
      <c r="A39" s="306">
        <v>51</v>
      </c>
      <c r="B39" s="307" t="s">
        <v>258</v>
      </c>
      <c r="C39" s="308"/>
      <c r="D39" s="113">
        <v>9.0647181628392488</v>
      </c>
      <c r="E39" s="115">
        <v>4342</v>
      </c>
      <c r="F39" s="114">
        <v>4532</v>
      </c>
      <c r="G39" s="114">
        <v>4570</v>
      </c>
      <c r="H39" s="114">
        <v>4606</v>
      </c>
      <c r="I39" s="140">
        <v>4646</v>
      </c>
      <c r="J39" s="115">
        <v>-304</v>
      </c>
      <c r="K39" s="116">
        <v>-6.5432630219543695</v>
      </c>
    </row>
    <row r="40" spans="1:11" ht="14.1" customHeight="1" x14ac:dyDescent="0.2">
      <c r="A40" s="306" t="s">
        <v>259</v>
      </c>
      <c r="B40" s="307" t="s">
        <v>260</v>
      </c>
      <c r="C40" s="308"/>
      <c r="D40" s="113">
        <v>8.8684759916492695</v>
      </c>
      <c r="E40" s="115">
        <v>4248</v>
      </c>
      <c r="F40" s="114">
        <v>4430</v>
      </c>
      <c r="G40" s="114">
        <v>4469</v>
      </c>
      <c r="H40" s="114">
        <v>4509</v>
      </c>
      <c r="I40" s="140">
        <v>4547</v>
      </c>
      <c r="J40" s="115">
        <v>-299</v>
      </c>
      <c r="K40" s="116">
        <v>-6.575764240158346</v>
      </c>
    </row>
    <row r="41" spans="1:11" ht="14.1" customHeight="1" x14ac:dyDescent="0.2">
      <c r="A41" s="306"/>
      <c r="B41" s="307" t="s">
        <v>261</v>
      </c>
      <c r="C41" s="308"/>
      <c r="D41" s="113">
        <v>5.2651356993736949</v>
      </c>
      <c r="E41" s="115">
        <v>2522</v>
      </c>
      <c r="F41" s="114">
        <v>2651</v>
      </c>
      <c r="G41" s="114">
        <v>2681</v>
      </c>
      <c r="H41" s="114">
        <v>2727</v>
      </c>
      <c r="I41" s="140">
        <v>2741</v>
      </c>
      <c r="J41" s="115">
        <v>-219</v>
      </c>
      <c r="K41" s="116">
        <v>-7.989784750091208</v>
      </c>
    </row>
    <row r="42" spans="1:11" ht="14.1" customHeight="1" x14ac:dyDescent="0.2">
      <c r="A42" s="306">
        <v>52</v>
      </c>
      <c r="B42" s="307" t="s">
        <v>262</v>
      </c>
      <c r="C42" s="308"/>
      <c r="D42" s="113">
        <v>5.8914405010438413</v>
      </c>
      <c r="E42" s="115">
        <v>2822</v>
      </c>
      <c r="F42" s="114">
        <v>2874</v>
      </c>
      <c r="G42" s="114">
        <v>2895</v>
      </c>
      <c r="H42" s="114">
        <v>2890</v>
      </c>
      <c r="I42" s="140">
        <v>2860</v>
      </c>
      <c r="J42" s="115">
        <v>-38</v>
      </c>
      <c r="K42" s="116">
        <v>-1.3286713286713288</v>
      </c>
    </row>
    <row r="43" spans="1:11" ht="14.1" customHeight="1" x14ac:dyDescent="0.2">
      <c r="A43" s="306" t="s">
        <v>263</v>
      </c>
      <c r="B43" s="307" t="s">
        <v>264</v>
      </c>
      <c r="C43" s="308"/>
      <c r="D43" s="113">
        <v>5.4885177453027136</v>
      </c>
      <c r="E43" s="115">
        <v>2629</v>
      </c>
      <c r="F43" s="114">
        <v>2681</v>
      </c>
      <c r="G43" s="114">
        <v>2690</v>
      </c>
      <c r="H43" s="114">
        <v>2703</v>
      </c>
      <c r="I43" s="140">
        <v>2690</v>
      </c>
      <c r="J43" s="115">
        <v>-61</v>
      </c>
      <c r="K43" s="116">
        <v>-2.2676579925650557</v>
      </c>
    </row>
    <row r="44" spans="1:11" ht="14.1" customHeight="1" x14ac:dyDescent="0.2">
      <c r="A44" s="306">
        <v>53</v>
      </c>
      <c r="B44" s="307" t="s">
        <v>265</v>
      </c>
      <c r="C44" s="308"/>
      <c r="D44" s="113">
        <v>1.2400835073068894</v>
      </c>
      <c r="E44" s="115">
        <v>594</v>
      </c>
      <c r="F44" s="114">
        <v>616</v>
      </c>
      <c r="G44" s="114">
        <v>630</v>
      </c>
      <c r="H44" s="114">
        <v>577</v>
      </c>
      <c r="I44" s="140">
        <v>548</v>
      </c>
      <c r="J44" s="115">
        <v>46</v>
      </c>
      <c r="K44" s="116">
        <v>8.3941605839416056</v>
      </c>
    </row>
    <row r="45" spans="1:11" ht="14.1" customHeight="1" x14ac:dyDescent="0.2">
      <c r="A45" s="306" t="s">
        <v>266</v>
      </c>
      <c r="B45" s="307" t="s">
        <v>267</v>
      </c>
      <c r="C45" s="308"/>
      <c r="D45" s="113">
        <v>1.210855949895616</v>
      </c>
      <c r="E45" s="115">
        <v>580</v>
      </c>
      <c r="F45" s="114">
        <v>600</v>
      </c>
      <c r="G45" s="114">
        <v>616</v>
      </c>
      <c r="H45" s="114">
        <v>563</v>
      </c>
      <c r="I45" s="140">
        <v>533</v>
      </c>
      <c r="J45" s="115">
        <v>47</v>
      </c>
      <c r="K45" s="116">
        <v>8.8180112570356481</v>
      </c>
    </row>
    <row r="46" spans="1:11" ht="14.1" customHeight="1" x14ac:dyDescent="0.2">
      <c r="A46" s="306">
        <v>54</v>
      </c>
      <c r="B46" s="307" t="s">
        <v>268</v>
      </c>
      <c r="C46" s="308"/>
      <c r="D46" s="113">
        <v>12.582463465553236</v>
      </c>
      <c r="E46" s="115">
        <v>6027</v>
      </c>
      <c r="F46" s="114">
        <v>6089</v>
      </c>
      <c r="G46" s="114">
        <v>6118</v>
      </c>
      <c r="H46" s="114">
        <v>6136</v>
      </c>
      <c r="I46" s="140">
        <v>6179</v>
      </c>
      <c r="J46" s="115">
        <v>-152</v>
      </c>
      <c r="K46" s="116">
        <v>-2.4599449749150346</v>
      </c>
    </row>
    <row r="47" spans="1:11" ht="14.1" customHeight="1" x14ac:dyDescent="0.2">
      <c r="A47" s="306">
        <v>61</v>
      </c>
      <c r="B47" s="307" t="s">
        <v>269</v>
      </c>
      <c r="C47" s="308"/>
      <c r="D47" s="113">
        <v>0.59498956158663885</v>
      </c>
      <c r="E47" s="115">
        <v>285</v>
      </c>
      <c r="F47" s="114">
        <v>293</v>
      </c>
      <c r="G47" s="114">
        <v>302</v>
      </c>
      <c r="H47" s="114">
        <v>317</v>
      </c>
      <c r="I47" s="140">
        <v>316</v>
      </c>
      <c r="J47" s="115">
        <v>-31</v>
      </c>
      <c r="K47" s="116">
        <v>-9.8101265822784818</v>
      </c>
    </row>
    <row r="48" spans="1:11" ht="14.1" customHeight="1" x14ac:dyDescent="0.2">
      <c r="A48" s="306">
        <v>62</v>
      </c>
      <c r="B48" s="307" t="s">
        <v>270</v>
      </c>
      <c r="C48" s="308"/>
      <c r="D48" s="113">
        <v>12.033402922755741</v>
      </c>
      <c r="E48" s="115">
        <v>5764</v>
      </c>
      <c r="F48" s="114">
        <v>5946</v>
      </c>
      <c r="G48" s="114">
        <v>5905</v>
      </c>
      <c r="H48" s="114">
        <v>6108</v>
      </c>
      <c r="I48" s="140">
        <v>5980</v>
      </c>
      <c r="J48" s="115">
        <v>-216</v>
      </c>
      <c r="K48" s="116">
        <v>-3.612040133779264</v>
      </c>
    </row>
    <row r="49" spans="1:11" ht="14.1" customHeight="1" x14ac:dyDescent="0.2">
      <c r="A49" s="306">
        <v>63</v>
      </c>
      <c r="B49" s="307" t="s">
        <v>271</v>
      </c>
      <c r="C49" s="308"/>
      <c r="D49" s="113">
        <v>11.208768267223382</v>
      </c>
      <c r="E49" s="115">
        <v>5369</v>
      </c>
      <c r="F49" s="114">
        <v>6228</v>
      </c>
      <c r="G49" s="114">
        <v>6367</v>
      </c>
      <c r="H49" s="114">
        <v>6492</v>
      </c>
      <c r="I49" s="140">
        <v>6200</v>
      </c>
      <c r="J49" s="115">
        <v>-831</v>
      </c>
      <c r="K49" s="116">
        <v>-13.403225806451612</v>
      </c>
    </row>
    <row r="50" spans="1:11" ht="14.1" customHeight="1" x14ac:dyDescent="0.2">
      <c r="A50" s="306" t="s">
        <v>272</v>
      </c>
      <c r="B50" s="307" t="s">
        <v>273</v>
      </c>
      <c r="C50" s="308"/>
      <c r="D50" s="113">
        <v>0.33611691022964507</v>
      </c>
      <c r="E50" s="115">
        <v>161</v>
      </c>
      <c r="F50" s="114">
        <v>159</v>
      </c>
      <c r="G50" s="114">
        <v>164</v>
      </c>
      <c r="H50" s="114">
        <v>160</v>
      </c>
      <c r="I50" s="140">
        <v>168</v>
      </c>
      <c r="J50" s="115">
        <v>-7</v>
      </c>
      <c r="K50" s="116">
        <v>-4.166666666666667</v>
      </c>
    </row>
    <row r="51" spans="1:11" ht="14.1" customHeight="1" x14ac:dyDescent="0.2">
      <c r="A51" s="306" t="s">
        <v>274</v>
      </c>
      <c r="B51" s="307" t="s">
        <v>275</v>
      </c>
      <c r="C51" s="308"/>
      <c r="D51" s="113">
        <v>10.640918580375782</v>
      </c>
      <c r="E51" s="115">
        <v>5097</v>
      </c>
      <c r="F51" s="114">
        <v>5937</v>
      </c>
      <c r="G51" s="114">
        <v>6080</v>
      </c>
      <c r="H51" s="114">
        <v>6212</v>
      </c>
      <c r="I51" s="140">
        <v>5914</v>
      </c>
      <c r="J51" s="115">
        <v>-817</v>
      </c>
      <c r="K51" s="116">
        <v>-13.814677037538045</v>
      </c>
    </row>
    <row r="52" spans="1:11" ht="14.1" customHeight="1" x14ac:dyDescent="0.2">
      <c r="A52" s="306">
        <v>71</v>
      </c>
      <c r="B52" s="307" t="s">
        <v>276</v>
      </c>
      <c r="C52" s="308"/>
      <c r="D52" s="113">
        <v>10.695198329853863</v>
      </c>
      <c r="E52" s="115">
        <v>5123</v>
      </c>
      <c r="F52" s="114">
        <v>5164</v>
      </c>
      <c r="G52" s="114">
        <v>5185</v>
      </c>
      <c r="H52" s="114">
        <v>5228</v>
      </c>
      <c r="I52" s="140">
        <v>5239</v>
      </c>
      <c r="J52" s="115">
        <v>-116</v>
      </c>
      <c r="K52" s="116">
        <v>-2.2141630082076733</v>
      </c>
    </row>
    <row r="53" spans="1:11" ht="14.1" customHeight="1" x14ac:dyDescent="0.2">
      <c r="A53" s="306" t="s">
        <v>277</v>
      </c>
      <c r="B53" s="307" t="s">
        <v>278</v>
      </c>
      <c r="C53" s="308"/>
      <c r="D53" s="113">
        <v>1.0521920668058455</v>
      </c>
      <c r="E53" s="115">
        <v>504</v>
      </c>
      <c r="F53" s="114">
        <v>526</v>
      </c>
      <c r="G53" s="114">
        <v>529</v>
      </c>
      <c r="H53" s="114">
        <v>522</v>
      </c>
      <c r="I53" s="140">
        <v>518</v>
      </c>
      <c r="J53" s="115">
        <v>-14</v>
      </c>
      <c r="K53" s="116">
        <v>-2.7027027027027026</v>
      </c>
    </row>
    <row r="54" spans="1:11" ht="14.1" customHeight="1" x14ac:dyDescent="0.2">
      <c r="A54" s="306" t="s">
        <v>279</v>
      </c>
      <c r="B54" s="307" t="s">
        <v>280</v>
      </c>
      <c r="C54" s="308"/>
      <c r="D54" s="113">
        <v>9.4133611691022967</v>
      </c>
      <c r="E54" s="115">
        <v>4509</v>
      </c>
      <c r="F54" s="114">
        <v>4528</v>
      </c>
      <c r="G54" s="114">
        <v>4543</v>
      </c>
      <c r="H54" s="114">
        <v>4597</v>
      </c>
      <c r="I54" s="140">
        <v>4606</v>
      </c>
      <c r="J54" s="115">
        <v>-97</v>
      </c>
      <c r="K54" s="116">
        <v>-2.1059487624837168</v>
      </c>
    </row>
    <row r="55" spans="1:11" ht="14.1" customHeight="1" x14ac:dyDescent="0.2">
      <c r="A55" s="306">
        <v>72</v>
      </c>
      <c r="B55" s="307" t="s">
        <v>281</v>
      </c>
      <c r="C55" s="308"/>
      <c r="D55" s="113">
        <v>1.2192066805845512</v>
      </c>
      <c r="E55" s="115">
        <v>584</v>
      </c>
      <c r="F55" s="114">
        <v>588</v>
      </c>
      <c r="G55" s="114">
        <v>594</v>
      </c>
      <c r="H55" s="114">
        <v>602</v>
      </c>
      <c r="I55" s="140">
        <v>594</v>
      </c>
      <c r="J55" s="115">
        <v>-10</v>
      </c>
      <c r="K55" s="116">
        <v>-1.6835016835016836</v>
      </c>
    </row>
    <row r="56" spans="1:11" ht="14.1" customHeight="1" x14ac:dyDescent="0.2">
      <c r="A56" s="306" t="s">
        <v>282</v>
      </c>
      <c r="B56" s="307" t="s">
        <v>283</v>
      </c>
      <c r="C56" s="308"/>
      <c r="D56" s="113">
        <v>0.22546972860125261</v>
      </c>
      <c r="E56" s="115">
        <v>108</v>
      </c>
      <c r="F56" s="114">
        <v>105</v>
      </c>
      <c r="G56" s="114">
        <v>107</v>
      </c>
      <c r="H56" s="114">
        <v>110</v>
      </c>
      <c r="I56" s="140">
        <v>109</v>
      </c>
      <c r="J56" s="115">
        <v>-1</v>
      </c>
      <c r="K56" s="116">
        <v>-0.91743119266055051</v>
      </c>
    </row>
    <row r="57" spans="1:11" ht="14.1" customHeight="1" x14ac:dyDescent="0.2">
      <c r="A57" s="306" t="s">
        <v>284</v>
      </c>
      <c r="B57" s="307" t="s">
        <v>285</v>
      </c>
      <c r="C57" s="308"/>
      <c r="D57" s="113">
        <v>0.69519832985386221</v>
      </c>
      <c r="E57" s="115">
        <v>333</v>
      </c>
      <c r="F57" s="114">
        <v>343</v>
      </c>
      <c r="G57" s="114">
        <v>344</v>
      </c>
      <c r="H57" s="114">
        <v>349</v>
      </c>
      <c r="I57" s="140">
        <v>342</v>
      </c>
      <c r="J57" s="115">
        <v>-9</v>
      </c>
      <c r="K57" s="116">
        <v>-2.6315789473684212</v>
      </c>
    </row>
    <row r="58" spans="1:11" ht="14.1" customHeight="1" x14ac:dyDescent="0.2">
      <c r="A58" s="306">
        <v>73</v>
      </c>
      <c r="B58" s="307" t="s">
        <v>286</v>
      </c>
      <c r="C58" s="308"/>
      <c r="D58" s="113">
        <v>0.57620041753653439</v>
      </c>
      <c r="E58" s="115">
        <v>276</v>
      </c>
      <c r="F58" s="114">
        <v>272</v>
      </c>
      <c r="G58" s="114">
        <v>269</v>
      </c>
      <c r="H58" s="114">
        <v>275</v>
      </c>
      <c r="I58" s="140">
        <v>275</v>
      </c>
      <c r="J58" s="115">
        <v>1</v>
      </c>
      <c r="K58" s="116">
        <v>0.36363636363636365</v>
      </c>
    </row>
    <row r="59" spans="1:11" ht="14.1" customHeight="1" x14ac:dyDescent="0.2">
      <c r="A59" s="306" t="s">
        <v>287</v>
      </c>
      <c r="B59" s="307" t="s">
        <v>288</v>
      </c>
      <c r="C59" s="308"/>
      <c r="D59" s="113">
        <v>0.41753653444676408</v>
      </c>
      <c r="E59" s="115">
        <v>200</v>
      </c>
      <c r="F59" s="114">
        <v>202</v>
      </c>
      <c r="G59" s="114">
        <v>197</v>
      </c>
      <c r="H59" s="114">
        <v>197</v>
      </c>
      <c r="I59" s="140">
        <v>202</v>
      </c>
      <c r="J59" s="115">
        <v>-2</v>
      </c>
      <c r="K59" s="116">
        <v>-0.99009900990099009</v>
      </c>
    </row>
    <row r="60" spans="1:11" ht="14.1" customHeight="1" x14ac:dyDescent="0.2">
      <c r="A60" s="306">
        <v>81</v>
      </c>
      <c r="B60" s="307" t="s">
        <v>289</v>
      </c>
      <c r="C60" s="308"/>
      <c r="D60" s="113">
        <v>2.9331941544885178</v>
      </c>
      <c r="E60" s="115">
        <v>1405</v>
      </c>
      <c r="F60" s="114">
        <v>1457</v>
      </c>
      <c r="G60" s="114">
        <v>1461</v>
      </c>
      <c r="H60" s="114">
        <v>1476</v>
      </c>
      <c r="I60" s="140">
        <v>1448</v>
      </c>
      <c r="J60" s="115">
        <v>-43</v>
      </c>
      <c r="K60" s="116">
        <v>-2.9696132596685083</v>
      </c>
    </row>
    <row r="61" spans="1:11" ht="14.1" customHeight="1" x14ac:dyDescent="0.2">
      <c r="A61" s="306" t="s">
        <v>290</v>
      </c>
      <c r="B61" s="307" t="s">
        <v>291</v>
      </c>
      <c r="C61" s="308"/>
      <c r="D61" s="113">
        <v>1.2546972860125261</v>
      </c>
      <c r="E61" s="115">
        <v>601</v>
      </c>
      <c r="F61" s="114">
        <v>631</v>
      </c>
      <c r="G61" s="114">
        <v>639</v>
      </c>
      <c r="H61" s="114">
        <v>651</v>
      </c>
      <c r="I61" s="140">
        <v>651</v>
      </c>
      <c r="J61" s="115">
        <v>-50</v>
      </c>
      <c r="K61" s="116">
        <v>-7.6804915514592933</v>
      </c>
    </row>
    <row r="62" spans="1:11" ht="14.1" customHeight="1" x14ac:dyDescent="0.2">
      <c r="A62" s="306" t="s">
        <v>292</v>
      </c>
      <c r="B62" s="307" t="s">
        <v>293</v>
      </c>
      <c r="C62" s="308"/>
      <c r="D62" s="113">
        <v>0.77661795407098122</v>
      </c>
      <c r="E62" s="115">
        <v>372</v>
      </c>
      <c r="F62" s="114">
        <v>396</v>
      </c>
      <c r="G62" s="114">
        <v>394</v>
      </c>
      <c r="H62" s="114">
        <v>389</v>
      </c>
      <c r="I62" s="140">
        <v>374</v>
      </c>
      <c r="J62" s="115">
        <v>-2</v>
      </c>
      <c r="K62" s="116">
        <v>-0.53475935828877008</v>
      </c>
    </row>
    <row r="63" spans="1:11" ht="14.1" customHeight="1" x14ac:dyDescent="0.2">
      <c r="A63" s="306"/>
      <c r="B63" s="307" t="s">
        <v>294</v>
      </c>
      <c r="C63" s="308"/>
      <c r="D63" s="113">
        <v>0.73695198329853862</v>
      </c>
      <c r="E63" s="115">
        <v>353</v>
      </c>
      <c r="F63" s="114">
        <v>375</v>
      </c>
      <c r="G63" s="114">
        <v>373</v>
      </c>
      <c r="H63" s="114">
        <v>368</v>
      </c>
      <c r="I63" s="140">
        <v>354</v>
      </c>
      <c r="J63" s="115">
        <v>-1</v>
      </c>
      <c r="K63" s="116">
        <v>-0.2824858757062147</v>
      </c>
    </row>
    <row r="64" spans="1:11" ht="14.1" customHeight="1" x14ac:dyDescent="0.2">
      <c r="A64" s="306" t="s">
        <v>295</v>
      </c>
      <c r="B64" s="307" t="s">
        <v>296</v>
      </c>
      <c r="C64" s="308"/>
      <c r="D64" s="113">
        <v>7.724425887265135E-2</v>
      </c>
      <c r="E64" s="115">
        <v>37</v>
      </c>
      <c r="F64" s="114">
        <v>33</v>
      </c>
      <c r="G64" s="114">
        <v>31</v>
      </c>
      <c r="H64" s="114">
        <v>30</v>
      </c>
      <c r="I64" s="140">
        <v>31</v>
      </c>
      <c r="J64" s="115">
        <v>6</v>
      </c>
      <c r="K64" s="116">
        <v>19.35483870967742</v>
      </c>
    </row>
    <row r="65" spans="1:11" ht="14.1" customHeight="1" x14ac:dyDescent="0.2">
      <c r="A65" s="306" t="s">
        <v>297</v>
      </c>
      <c r="B65" s="307" t="s">
        <v>298</v>
      </c>
      <c r="C65" s="308"/>
      <c r="D65" s="113">
        <v>0.58663883089770352</v>
      </c>
      <c r="E65" s="115">
        <v>281</v>
      </c>
      <c r="F65" s="114">
        <v>283</v>
      </c>
      <c r="G65" s="114">
        <v>284</v>
      </c>
      <c r="H65" s="114">
        <v>292</v>
      </c>
      <c r="I65" s="140">
        <v>281</v>
      </c>
      <c r="J65" s="115">
        <v>0</v>
      </c>
      <c r="K65" s="116">
        <v>0</v>
      </c>
    </row>
    <row r="66" spans="1:11" ht="14.1" customHeight="1" x14ac:dyDescent="0.2">
      <c r="A66" s="306">
        <v>82</v>
      </c>
      <c r="B66" s="307" t="s">
        <v>299</v>
      </c>
      <c r="C66" s="308"/>
      <c r="D66" s="113">
        <v>1.9832985386221293</v>
      </c>
      <c r="E66" s="115">
        <v>950</v>
      </c>
      <c r="F66" s="114">
        <v>1010</v>
      </c>
      <c r="G66" s="114">
        <v>1017</v>
      </c>
      <c r="H66" s="114">
        <v>1038</v>
      </c>
      <c r="I66" s="140">
        <v>1029</v>
      </c>
      <c r="J66" s="115">
        <v>-79</v>
      </c>
      <c r="K66" s="116">
        <v>-7.6773566569484935</v>
      </c>
    </row>
    <row r="67" spans="1:11" ht="14.1" customHeight="1" x14ac:dyDescent="0.2">
      <c r="A67" s="306" t="s">
        <v>300</v>
      </c>
      <c r="B67" s="307" t="s">
        <v>301</v>
      </c>
      <c r="C67" s="308"/>
      <c r="D67" s="113">
        <v>0.91022964509394577</v>
      </c>
      <c r="E67" s="115">
        <v>436</v>
      </c>
      <c r="F67" s="114">
        <v>446</v>
      </c>
      <c r="G67" s="114">
        <v>462</v>
      </c>
      <c r="H67" s="114">
        <v>477</v>
      </c>
      <c r="I67" s="140">
        <v>469</v>
      </c>
      <c r="J67" s="115">
        <v>-33</v>
      </c>
      <c r="K67" s="116">
        <v>-7.0362473347547976</v>
      </c>
    </row>
    <row r="68" spans="1:11" ht="14.1" customHeight="1" x14ac:dyDescent="0.2">
      <c r="A68" s="306" t="s">
        <v>302</v>
      </c>
      <c r="B68" s="307" t="s">
        <v>303</v>
      </c>
      <c r="C68" s="308"/>
      <c r="D68" s="113">
        <v>0.7306889352818372</v>
      </c>
      <c r="E68" s="115">
        <v>350</v>
      </c>
      <c r="F68" s="114">
        <v>399</v>
      </c>
      <c r="G68" s="114">
        <v>392</v>
      </c>
      <c r="H68" s="114">
        <v>397</v>
      </c>
      <c r="I68" s="140">
        <v>398</v>
      </c>
      <c r="J68" s="115">
        <v>-48</v>
      </c>
      <c r="K68" s="116">
        <v>-12.060301507537689</v>
      </c>
    </row>
    <row r="69" spans="1:11" ht="14.1" customHeight="1" x14ac:dyDescent="0.2">
      <c r="A69" s="306">
        <v>83</v>
      </c>
      <c r="B69" s="307" t="s">
        <v>304</v>
      </c>
      <c r="C69" s="308"/>
      <c r="D69" s="113">
        <v>3.1941544885177451</v>
      </c>
      <c r="E69" s="115">
        <v>1530</v>
      </c>
      <c r="F69" s="114">
        <v>1515</v>
      </c>
      <c r="G69" s="114">
        <v>1483</v>
      </c>
      <c r="H69" s="114">
        <v>1519</v>
      </c>
      <c r="I69" s="140">
        <v>1509</v>
      </c>
      <c r="J69" s="115">
        <v>21</v>
      </c>
      <c r="K69" s="116">
        <v>1.3916500994035785</v>
      </c>
    </row>
    <row r="70" spans="1:11" ht="14.1" customHeight="1" x14ac:dyDescent="0.2">
      <c r="A70" s="306" t="s">
        <v>305</v>
      </c>
      <c r="B70" s="307" t="s">
        <v>306</v>
      </c>
      <c r="C70" s="308"/>
      <c r="D70" s="113">
        <v>1.8434237995824634</v>
      </c>
      <c r="E70" s="115">
        <v>883</v>
      </c>
      <c r="F70" s="114">
        <v>881</v>
      </c>
      <c r="G70" s="114">
        <v>851</v>
      </c>
      <c r="H70" s="114">
        <v>884</v>
      </c>
      <c r="I70" s="140">
        <v>874</v>
      </c>
      <c r="J70" s="115">
        <v>9</v>
      </c>
      <c r="K70" s="116">
        <v>1.0297482837528604</v>
      </c>
    </row>
    <row r="71" spans="1:11" ht="14.1" customHeight="1" x14ac:dyDescent="0.2">
      <c r="A71" s="306"/>
      <c r="B71" s="307" t="s">
        <v>307</v>
      </c>
      <c r="C71" s="308"/>
      <c r="D71" s="113">
        <v>0.92901878914405012</v>
      </c>
      <c r="E71" s="115">
        <v>445</v>
      </c>
      <c r="F71" s="114">
        <v>448</v>
      </c>
      <c r="G71" s="114">
        <v>431</v>
      </c>
      <c r="H71" s="114">
        <v>456</v>
      </c>
      <c r="I71" s="140">
        <v>446</v>
      </c>
      <c r="J71" s="115">
        <v>-1</v>
      </c>
      <c r="K71" s="116">
        <v>-0.22421524663677131</v>
      </c>
    </row>
    <row r="72" spans="1:11" ht="14.1" customHeight="1" x14ac:dyDescent="0.2">
      <c r="A72" s="306">
        <v>84</v>
      </c>
      <c r="B72" s="307" t="s">
        <v>308</v>
      </c>
      <c r="C72" s="308"/>
      <c r="D72" s="113">
        <v>1.2881002087682671</v>
      </c>
      <c r="E72" s="115">
        <v>617</v>
      </c>
      <c r="F72" s="114">
        <v>664</v>
      </c>
      <c r="G72" s="114">
        <v>670</v>
      </c>
      <c r="H72" s="114">
        <v>678</v>
      </c>
      <c r="I72" s="140">
        <v>649</v>
      </c>
      <c r="J72" s="115">
        <v>-32</v>
      </c>
      <c r="K72" s="116">
        <v>-4.9306625577812015</v>
      </c>
    </row>
    <row r="73" spans="1:11" ht="14.1" customHeight="1" x14ac:dyDescent="0.2">
      <c r="A73" s="306" t="s">
        <v>309</v>
      </c>
      <c r="B73" s="307" t="s">
        <v>310</v>
      </c>
      <c r="C73" s="308"/>
      <c r="D73" s="113">
        <v>0.11273486430062631</v>
      </c>
      <c r="E73" s="115">
        <v>54</v>
      </c>
      <c r="F73" s="114">
        <v>58</v>
      </c>
      <c r="G73" s="114">
        <v>52</v>
      </c>
      <c r="H73" s="114">
        <v>51</v>
      </c>
      <c r="I73" s="140">
        <v>53</v>
      </c>
      <c r="J73" s="115">
        <v>1</v>
      </c>
      <c r="K73" s="116">
        <v>1.8867924528301887</v>
      </c>
    </row>
    <row r="74" spans="1:11" ht="14.1" customHeight="1" x14ac:dyDescent="0.2">
      <c r="A74" s="306" t="s">
        <v>311</v>
      </c>
      <c r="B74" s="307" t="s">
        <v>312</v>
      </c>
      <c r="C74" s="308"/>
      <c r="D74" s="113">
        <v>3.5490605427974949E-2</v>
      </c>
      <c r="E74" s="115">
        <v>17</v>
      </c>
      <c r="F74" s="114">
        <v>17</v>
      </c>
      <c r="G74" s="114">
        <v>15</v>
      </c>
      <c r="H74" s="114">
        <v>17</v>
      </c>
      <c r="I74" s="140">
        <v>18</v>
      </c>
      <c r="J74" s="115">
        <v>-1</v>
      </c>
      <c r="K74" s="116">
        <v>-5.5555555555555554</v>
      </c>
    </row>
    <row r="75" spans="1:11" ht="14.1" customHeight="1" x14ac:dyDescent="0.2">
      <c r="A75" s="306" t="s">
        <v>313</v>
      </c>
      <c r="B75" s="307" t="s">
        <v>314</v>
      </c>
      <c r="C75" s="308"/>
      <c r="D75" s="113">
        <v>7.3068893528183715E-2</v>
      </c>
      <c r="E75" s="115">
        <v>35</v>
      </c>
      <c r="F75" s="114">
        <v>52</v>
      </c>
      <c r="G75" s="114">
        <v>41</v>
      </c>
      <c r="H75" s="114">
        <v>43</v>
      </c>
      <c r="I75" s="140">
        <v>31</v>
      </c>
      <c r="J75" s="115">
        <v>4</v>
      </c>
      <c r="K75" s="116">
        <v>12.903225806451612</v>
      </c>
    </row>
    <row r="76" spans="1:11" ht="14.1" customHeight="1" x14ac:dyDescent="0.2">
      <c r="A76" s="306">
        <v>91</v>
      </c>
      <c r="B76" s="307" t="s">
        <v>315</v>
      </c>
      <c r="C76" s="308"/>
      <c r="D76" s="113">
        <v>0.22546972860125261</v>
      </c>
      <c r="E76" s="115">
        <v>108</v>
      </c>
      <c r="F76" s="114">
        <v>103</v>
      </c>
      <c r="G76" s="114">
        <v>93</v>
      </c>
      <c r="H76" s="114">
        <v>88</v>
      </c>
      <c r="I76" s="140">
        <v>87</v>
      </c>
      <c r="J76" s="115">
        <v>21</v>
      </c>
      <c r="K76" s="116">
        <v>24.137931034482758</v>
      </c>
    </row>
    <row r="77" spans="1:11" ht="14.1" customHeight="1" x14ac:dyDescent="0.2">
      <c r="A77" s="306">
        <v>92</v>
      </c>
      <c r="B77" s="307" t="s">
        <v>316</v>
      </c>
      <c r="C77" s="308"/>
      <c r="D77" s="113">
        <v>0.24217118997912318</v>
      </c>
      <c r="E77" s="115">
        <v>116</v>
      </c>
      <c r="F77" s="114">
        <v>109</v>
      </c>
      <c r="G77" s="114">
        <v>102</v>
      </c>
      <c r="H77" s="114">
        <v>99</v>
      </c>
      <c r="I77" s="140">
        <v>107</v>
      </c>
      <c r="J77" s="115">
        <v>9</v>
      </c>
      <c r="K77" s="116">
        <v>8.4112149532710276</v>
      </c>
    </row>
    <row r="78" spans="1:11" ht="14.1" customHeight="1" x14ac:dyDescent="0.2">
      <c r="A78" s="306">
        <v>93</v>
      </c>
      <c r="B78" s="307" t="s">
        <v>317</v>
      </c>
      <c r="C78" s="308"/>
      <c r="D78" s="113">
        <v>0.11482254697286012</v>
      </c>
      <c r="E78" s="115">
        <v>55</v>
      </c>
      <c r="F78" s="114">
        <v>59</v>
      </c>
      <c r="G78" s="114">
        <v>63</v>
      </c>
      <c r="H78" s="114">
        <v>67</v>
      </c>
      <c r="I78" s="140">
        <v>68</v>
      </c>
      <c r="J78" s="115">
        <v>-13</v>
      </c>
      <c r="K78" s="116">
        <v>-19.117647058823529</v>
      </c>
    </row>
    <row r="79" spans="1:11" ht="14.1" customHeight="1" x14ac:dyDescent="0.2">
      <c r="A79" s="306">
        <v>94</v>
      </c>
      <c r="B79" s="307" t="s">
        <v>318</v>
      </c>
      <c r="C79" s="308"/>
      <c r="D79" s="113">
        <v>0.41544885177453028</v>
      </c>
      <c r="E79" s="115">
        <v>199</v>
      </c>
      <c r="F79" s="114">
        <v>234</v>
      </c>
      <c r="G79" s="114">
        <v>230</v>
      </c>
      <c r="H79" s="114">
        <v>231</v>
      </c>
      <c r="I79" s="140">
        <v>233</v>
      </c>
      <c r="J79" s="115">
        <v>-34</v>
      </c>
      <c r="K79" s="116">
        <v>-14.592274678111588</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333</v>
      </c>
      <c r="C81" s="312"/>
      <c r="D81" s="125">
        <v>3.5762004175365343</v>
      </c>
      <c r="E81" s="143">
        <v>1713</v>
      </c>
      <c r="F81" s="144">
        <v>1776</v>
      </c>
      <c r="G81" s="144">
        <v>1775</v>
      </c>
      <c r="H81" s="144">
        <v>1791</v>
      </c>
      <c r="I81" s="145">
        <v>1763</v>
      </c>
      <c r="J81" s="143">
        <v>-50</v>
      </c>
      <c r="K81" s="146">
        <v>-2.8360748723766309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10377</v>
      </c>
      <c r="G12" s="536">
        <v>7293</v>
      </c>
      <c r="H12" s="536">
        <v>14521</v>
      </c>
      <c r="I12" s="536">
        <v>8650</v>
      </c>
      <c r="J12" s="537">
        <v>10902</v>
      </c>
      <c r="K12" s="538">
        <v>-525</v>
      </c>
      <c r="L12" s="349">
        <v>-4.8156301596037423</v>
      </c>
    </row>
    <row r="13" spans="1:17" s="110" customFormat="1" ht="15" customHeight="1" x14ac:dyDescent="0.2">
      <c r="A13" s="350" t="s">
        <v>344</v>
      </c>
      <c r="B13" s="351" t="s">
        <v>345</v>
      </c>
      <c r="C13" s="347"/>
      <c r="D13" s="347"/>
      <c r="E13" s="348"/>
      <c r="F13" s="536">
        <v>6123</v>
      </c>
      <c r="G13" s="536">
        <v>3851</v>
      </c>
      <c r="H13" s="536">
        <v>8451</v>
      </c>
      <c r="I13" s="536">
        <v>5172</v>
      </c>
      <c r="J13" s="537">
        <v>6611</v>
      </c>
      <c r="K13" s="538">
        <v>-488</v>
      </c>
      <c r="L13" s="349">
        <v>-7.3816366661624562</v>
      </c>
    </row>
    <row r="14" spans="1:17" s="110" customFormat="1" ht="22.5" customHeight="1" x14ac:dyDescent="0.2">
      <c r="A14" s="350"/>
      <c r="B14" s="351" t="s">
        <v>346</v>
      </c>
      <c r="C14" s="347"/>
      <c r="D14" s="347"/>
      <c r="E14" s="348"/>
      <c r="F14" s="536">
        <v>4254</v>
      </c>
      <c r="G14" s="536">
        <v>3442</v>
      </c>
      <c r="H14" s="536">
        <v>6070</v>
      </c>
      <c r="I14" s="536">
        <v>3478</v>
      </c>
      <c r="J14" s="537">
        <v>4291</v>
      </c>
      <c r="K14" s="538">
        <v>-37</v>
      </c>
      <c r="L14" s="349">
        <v>-0.86226986716383125</v>
      </c>
    </row>
    <row r="15" spans="1:17" s="110" customFormat="1" ht="15" customHeight="1" x14ac:dyDescent="0.2">
      <c r="A15" s="350" t="s">
        <v>347</v>
      </c>
      <c r="B15" s="351" t="s">
        <v>108</v>
      </c>
      <c r="C15" s="347"/>
      <c r="D15" s="347"/>
      <c r="E15" s="348"/>
      <c r="F15" s="536">
        <v>2546</v>
      </c>
      <c r="G15" s="536">
        <v>1748</v>
      </c>
      <c r="H15" s="536">
        <v>6836</v>
      </c>
      <c r="I15" s="536">
        <v>2204</v>
      </c>
      <c r="J15" s="537">
        <v>2719</v>
      </c>
      <c r="K15" s="538">
        <v>-173</v>
      </c>
      <c r="L15" s="349">
        <v>-6.3626333210739245</v>
      </c>
    </row>
    <row r="16" spans="1:17" s="110" customFormat="1" ht="15" customHeight="1" x14ac:dyDescent="0.2">
      <c r="A16" s="350"/>
      <c r="B16" s="351" t="s">
        <v>109</v>
      </c>
      <c r="C16" s="347"/>
      <c r="D16" s="347"/>
      <c r="E16" s="348"/>
      <c r="F16" s="536">
        <v>6770</v>
      </c>
      <c r="G16" s="536">
        <v>4872</v>
      </c>
      <c r="H16" s="536">
        <v>6756</v>
      </c>
      <c r="I16" s="536">
        <v>5699</v>
      </c>
      <c r="J16" s="537">
        <v>7026</v>
      </c>
      <c r="K16" s="538">
        <v>-256</v>
      </c>
      <c r="L16" s="349">
        <v>-3.6436094506120127</v>
      </c>
    </row>
    <row r="17" spans="1:12" s="110" customFormat="1" ht="15" customHeight="1" x14ac:dyDescent="0.2">
      <c r="A17" s="350"/>
      <c r="B17" s="351" t="s">
        <v>110</v>
      </c>
      <c r="C17" s="347"/>
      <c r="D17" s="347"/>
      <c r="E17" s="348"/>
      <c r="F17" s="536">
        <v>928</v>
      </c>
      <c r="G17" s="536">
        <v>597</v>
      </c>
      <c r="H17" s="536">
        <v>809</v>
      </c>
      <c r="I17" s="536">
        <v>636</v>
      </c>
      <c r="J17" s="537">
        <v>1029</v>
      </c>
      <c r="K17" s="538">
        <v>-101</v>
      </c>
      <c r="L17" s="349">
        <v>-9.8153547133138979</v>
      </c>
    </row>
    <row r="18" spans="1:12" s="110" customFormat="1" ht="15" customHeight="1" x14ac:dyDescent="0.2">
      <c r="A18" s="350"/>
      <c r="B18" s="351" t="s">
        <v>111</v>
      </c>
      <c r="C18" s="347"/>
      <c r="D18" s="347"/>
      <c r="E18" s="348"/>
      <c r="F18" s="536">
        <v>133</v>
      </c>
      <c r="G18" s="536">
        <v>76</v>
      </c>
      <c r="H18" s="536">
        <v>120</v>
      </c>
      <c r="I18" s="536">
        <v>111</v>
      </c>
      <c r="J18" s="537">
        <v>128</v>
      </c>
      <c r="K18" s="538">
        <v>5</v>
      </c>
      <c r="L18" s="349">
        <v>3.90625</v>
      </c>
    </row>
    <row r="19" spans="1:12" s="110" customFormat="1" ht="15" customHeight="1" x14ac:dyDescent="0.2">
      <c r="A19" s="118" t="s">
        <v>113</v>
      </c>
      <c r="B19" s="119" t="s">
        <v>181</v>
      </c>
      <c r="C19" s="347"/>
      <c r="D19" s="347"/>
      <c r="E19" s="348"/>
      <c r="F19" s="536">
        <v>7447</v>
      </c>
      <c r="G19" s="536">
        <v>4877</v>
      </c>
      <c r="H19" s="536">
        <v>11297</v>
      </c>
      <c r="I19" s="536">
        <v>6123</v>
      </c>
      <c r="J19" s="537">
        <v>7884</v>
      </c>
      <c r="K19" s="538">
        <v>-437</v>
      </c>
      <c r="L19" s="349">
        <v>-5.5428716387620494</v>
      </c>
    </row>
    <row r="20" spans="1:12" s="110" customFormat="1" ht="15" customHeight="1" x14ac:dyDescent="0.2">
      <c r="A20" s="118"/>
      <c r="B20" s="119" t="s">
        <v>182</v>
      </c>
      <c r="C20" s="347"/>
      <c r="D20" s="347"/>
      <c r="E20" s="348"/>
      <c r="F20" s="536">
        <v>2930</v>
      </c>
      <c r="G20" s="536">
        <v>2416</v>
      </c>
      <c r="H20" s="536">
        <v>3224</v>
      </c>
      <c r="I20" s="536">
        <v>2527</v>
      </c>
      <c r="J20" s="537">
        <v>3018</v>
      </c>
      <c r="K20" s="538">
        <v>-88</v>
      </c>
      <c r="L20" s="349">
        <v>-2.9158383035122597</v>
      </c>
    </row>
    <row r="21" spans="1:12" s="110" customFormat="1" ht="15" customHeight="1" x14ac:dyDescent="0.2">
      <c r="A21" s="118" t="s">
        <v>113</v>
      </c>
      <c r="B21" s="119" t="s">
        <v>116</v>
      </c>
      <c r="C21" s="347"/>
      <c r="D21" s="347"/>
      <c r="E21" s="348"/>
      <c r="F21" s="536">
        <v>8094</v>
      </c>
      <c r="G21" s="536">
        <v>5633</v>
      </c>
      <c r="H21" s="536">
        <v>12065</v>
      </c>
      <c r="I21" s="536">
        <v>6734</v>
      </c>
      <c r="J21" s="537">
        <v>8793</v>
      </c>
      <c r="K21" s="538">
        <v>-699</v>
      </c>
      <c r="L21" s="349">
        <v>-7.9495052882975097</v>
      </c>
    </row>
    <row r="22" spans="1:12" s="110" customFormat="1" ht="15" customHeight="1" x14ac:dyDescent="0.2">
      <c r="A22" s="118"/>
      <c r="B22" s="119" t="s">
        <v>117</v>
      </c>
      <c r="C22" s="347"/>
      <c r="D22" s="347"/>
      <c r="E22" s="348"/>
      <c r="F22" s="536">
        <v>2274</v>
      </c>
      <c r="G22" s="536">
        <v>1652</v>
      </c>
      <c r="H22" s="536">
        <v>2426</v>
      </c>
      <c r="I22" s="536">
        <v>1908</v>
      </c>
      <c r="J22" s="537">
        <v>2097</v>
      </c>
      <c r="K22" s="538">
        <v>177</v>
      </c>
      <c r="L22" s="349">
        <v>8.4406294706723894</v>
      </c>
    </row>
    <row r="23" spans="1:12" s="110" customFormat="1" ht="15" customHeight="1" x14ac:dyDescent="0.2">
      <c r="A23" s="352" t="s">
        <v>347</v>
      </c>
      <c r="B23" s="353" t="s">
        <v>193</v>
      </c>
      <c r="C23" s="354"/>
      <c r="D23" s="354"/>
      <c r="E23" s="355"/>
      <c r="F23" s="539">
        <v>218</v>
      </c>
      <c r="G23" s="539">
        <v>341</v>
      </c>
      <c r="H23" s="539">
        <v>3341</v>
      </c>
      <c r="I23" s="539">
        <v>201</v>
      </c>
      <c r="J23" s="540">
        <v>259</v>
      </c>
      <c r="K23" s="541">
        <v>-41</v>
      </c>
      <c r="L23" s="356">
        <v>-15.83011583011583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36.9</v>
      </c>
      <c r="H25" s="542">
        <v>38.6</v>
      </c>
      <c r="I25" s="542">
        <v>37.4</v>
      </c>
      <c r="J25" s="542">
        <v>32.799999999999997</v>
      </c>
      <c r="K25" s="543" t="s">
        <v>349</v>
      </c>
      <c r="L25" s="364">
        <v>0.90000000000000568</v>
      </c>
    </row>
    <row r="26" spans="1:12" s="110" customFormat="1" ht="15" customHeight="1" x14ac:dyDescent="0.2">
      <c r="A26" s="365" t="s">
        <v>105</v>
      </c>
      <c r="B26" s="366" t="s">
        <v>345</v>
      </c>
      <c r="C26" s="362"/>
      <c r="D26" s="362"/>
      <c r="E26" s="363"/>
      <c r="F26" s="542">
        <v>32.200000000000003</v>
      </c>
      <c r="G26" s="542">
        <v>33.799999999999997</v>
      </c>
      <c r="H26" s="542">
        <v>34.6</v>
      </c>
      <c r="I26" s="542">
        <v>34.799999999999997</v>
      </c>
      <c r="J26" s="544">
        <v>30.7</v>
      </c>
      <c r="K26" s="543" t="s">
        <v>349</v>
      </c>
      <c r="L26" s="364">
        <v>1.5000000000000036</v>
      </c>
    </row>
    <row r="27" spans="1:12" s="110" customFormat="1" ht="15" customHeight="1" x14ac:dyDescent="0.2">
      <c r="A27" s="365"/>
      <c r="B27" s="366" t="s">
        <v>346</v>
      </c>
      <c r="C27" s="362"/>
      <c r="D27" s="362"/>
      <c r="E27" s="363"/>
      <c r="F27" s="542">
        <v>35.799999999999997</v>
      </c>
      <c r="G27" s="542">
        <v>40.5</v>
      </c>
      <c r="H27" s="542">
        <v>44</v>
      </c>
      <c r="I27" s="542">
        <v>41.4</v>
      </c>
      <c r="J27" s="542">
        <v>36</v>
      </c>
      <c r="K27" s="543" t="s">
        <v>349</v>
      </c>
      <c r="L27" s="364">
        <v>-0.20000000000000284</v>
      </c>
    </row>
    <row r="28" spans="1:12" s="110" customFormat="1" ht="15" customHeight="1" x14ac:dyDescent="0.2">
      <c r="A28" s="365" t="s">
        <v>113</v>
      </c>
      <c r="B28" s="366" t="s">
        <v>108</v>
      </c>
      <c r="C28" s="362"/>
      <c r="D28" s="362"/>
      <c r="E28" s="363"/>
      <c r="F28" s="542">
        <v>44.1</v>
      </c>
      <c r="G28" s="542">
        <v>46.9</v>
      </c>
      <c r="H28" s="542">
        <v>47.5</v>
      </c>
      <c r="I28" s="542">
        <v>49.7</v>
      </c>
      <c r="J28" s="542">
        <v>43.2</v>
      </c>
      <c r="K28" s="543" t="s">
        <v>349</v>
      </c>
      <c r="L28" s="364">
        <v>0.89999999999999858</v>
      </c>
    </row>
    <row r="29" spans="1:12" s="110" customFormat="1" ht="11.25" x14ac:dyDescent="0.2">
      <c r="A29" s="365"/>
      <c r="B29" s="366" t="s">
        <v>109</v>
      </c>
      <c r="C29" s="362"/>
      <c r="D29" s="362"/>
      <c r="E29" s="363"/>
      <c r="F29" s="542">
        <v>31.5</v>
      </c>
      <c r="G29" s="542">
        <v>35.299999999999997</v>
      </c>
      <c r="H29" s="542">
        <v>35.9</v>
      </c>
      <c r="I29" s="542">
        <v>33.9</v>
      </c>
      <c r="J29" s="544">
        <v>30.1</v>
      </c>
      <c r="K29" s="543" t="s">
        <v>349</v>
      </c>
      <c r="L29" s="364">
        <v>1.3999999999999986</v>
      </c>
    </row>
    <row r="30" spans="1:12" s="110" customFormat="1" ht="15" customHeight="1" x14ac:dyDescent="0.2">
      <c r="A30" s="365"/>
      <c r="B30" s="366" t="s">
        <v>110</v>
      </c>
      <c r="C30" s="362"/>
      <c r="D30" s="362"/>
      <c r="E30" s="363"/>
      <c r="F30" s="542">
        <v>24.3</v>
      </c>
      <c r="G30" s="542">
        <v>27.6</v>
      </c>
      <c r="H30" s="542">
        <v>28.4</v>
      </c>
      <c r="I30" s="542">
        <v>30.9</v>
      </c>
      <c r="J30" s="542">
        <v>27.5</v>
      </c>
      <c r="K30" s="543" t="s">
        <v>349</v>
      </c>
      <c r="L30" s="364">
        <v>-3.1999999999999993</v>
      </c>
    </row>
    <row r="31" spans="1:12" s="110" customFormat="1" ht="15" customHeight="1" x14ac:dyDescent="0.2">
      <c r="A31" s="365"/>
      <c r="B31" s="366" t="s">
        <v>111</v>
      </c>
      <c r="C31" s="362"/>
      <c r="D31" s="362"/>
      <c r="E31" s="363"/>
      <c r="F31" s="542">
        <v>35.299999999999997</v>
      </c>
      <c r="G31" s="542">
        <v>27.6</v>
      </c>
      <c r="H31" s="542">
        <v>31.7</v>
      </c>
      <c r="I31" s="542">
        <v>27.9</v>
      </c>
      <c r="J31" s="542">
        <v>28.9</v>
      </c>
      <c r="K31" s="543" t="s">
        <v>349</v>
      </c>
      <c r="L31" s="364">
        <v>6.3999999999999986</v>
      </c>
    </row>
    <row r="32" spans="1:12" s="110" customFormat="1" ht="15" customHeight="1" x14ac:dyDescent="0.2">
      <c r="A32" s="367" t="s">
        <v>113</v>
      </c>
      <c r="B32" s="368" t="s">
        <v>181</v>
      </c>
      <c r="C32" s="362"/>
      <c r="D32" s="362"/>
      <c r="E32" s="363"/>
      <c r="F32" s="542">
        <v>32.1</v>
      </c>
      <c r="G32" s="542">
        <v>35.299999999999997</v>
      </c>
      <c r="H32" s="542">
        <v>35.6</v>
      </c>
      <c r="I32" s="542">
        <v>34.9</v>
      </c>
      <c r="J32" s="544">
        <v>30.5</v>
      </c>
      <c r="K32" s="543" t="s">
        <v>349</v>
      </c>
      <c r="L32" s="364">
        <v>1.6000000000000014</v>
      </c>
    </row>
    <row r="33" spans="1:12" s="110" customFormat="1" ht="15" customHeight="1" x14ac:dyDescent="0.2">
      <c r="A33" s="367"/>
      <c r="B33" s="368" t="s">
        <v>182</v>
      </c>
      <c r="C33" s="362"/>
      <c r="D33" s="362"/>
      <c r="E33" s="363"/>
      <c r="F33" s="542">
        <v>37.700000000000003</v>
      </c>
      <c r="G33" s="542">
        <v>39.9</v>
      </c>
      <c r="H33" s="542">
        <v>45.6</v>
      </c>
      <c r="I33" s="542">
        <v>43.3</v>
      </c>
      <c r="J33" s="542">
        <v>38.5</v>
      </c>
      <c r="K33" s="543" t="s">
        <v>349</v>
      </c>
      <c r="L33" s="364">
        <v>-0.79999999999999716</v>
      </c>
    </row>
    <row r="34" spans="1:12" s="369" customFormat="1" ht="15" customHeight="1" x14ac:dyDescent="0.2">
      <c r="A34" s="367" t="s">
        <v>113</v>
      </c>
      <c r="B34" s="368" t="s">
        <v>116</v>
      </c>
      <c r="C34" s="362"/>
      <c r="D34" s="362"/>
      <c r="E34" s="363"/>
      <c r="F34" s="542">
        <v>29.2</v>
      </c>
      <c r="G34" s="542">
        <v>32.799999999999997</v>
      </c>
      <c r="H34" s="542">
        <v>36.200000000000003</v>
      </c>
      <c r="I34" s="542">
        <v>35.299999999999997</v>
      </c>
      <c r="J34" s="542">
        <v>30.1</v>
      </c>
      <c r="K34" s="543" t="s">
        <v>349</v>
      </c>
      <c r="L34" s="364">
        <v>-0.90000000000000213</v>
      </c>
    </row>
    <row r="35" spans="1:12" s="369" customFormat="1" ht="11.25" x14ac:dyDescent="0.2">
      <c r="A35" s="370"/>
      <c r="B35" s="371" t="s">
        <v>117</v>
      </c>
      <c r="C35" s="372"/>
      <c r="D35" s="372"/>
      <c r="E35" s="373"/>
      <c r="F35" s="545">
        <v>49.3</v>
      </c>
      <c r="G35" s="545">
        <v>50.3</v>
      </c>
      <c r="H35" s="545">
        <v>47.6</v>
      </c>
      <c r="I35" s="545">
        <v>44.8</v>
      </c>
      <c r="J35" s="546">
        <v>44</v>
      </c>
      <c r="K35" s="547" t="s">
        <v>349</v>
      </c>
      <c r="L35" s="374">
        <v>5.2999999999999972</v>
      </c>
    </row>
    <row r="36" spans="1:12" s="369" customFormat="1" ht="15.95" customHeight="1" x14ac:dyDescent="0.2">
      <c r="A36" s="375" t="s">
        <v>350</v>
      </c>
      <c r="B36" s="376"/>
      <c r="C36" s="377"/>
      <c r="D36" s="376"/>
      <c r="E36" s="378"/>
      <c r="F36" s="548">
        <v>10046</v>
      </c>
      <c r="G36" s="548">
        <v>6836</v>
      </c>
      <c r="H36" s="548">
        <v>10437</v>
      </c>
      <c r="I36" s="548">
        <v>8388</v>
      </c>
      <c r="J36" s="548">
        <v>10507</v>
      </c>
      <c r="K36" s="549">
        <v>-461</v>
      </c>
      <c r="L36" s="380">
        <v>-4.3875511563719423</v>
      </c>
    </row>
    <row r="37" spans="1:12" s="369" customFormat="1" ht="15.95" customHeight="1" x14ac:dyDescent="0.2">
      <c r="A37" s="381"/>
      <c r="B37" s="382" t="s">
        <v>113</v>
      </c>
      <c r="C37" s="382" t="s">
        <v>351</v>
      </c>
      <c r="D37" s="382"/>
      <c r="E37" s="383"/>
      <c r="F37" s="548">
        <v>3386</v>
      </c>
      <c r="G37" s="548">
        <v>2522</v>
      </c>
      <c r="H37" s="548">
        <v>4028</v>
      </c>
      <c r="I37" s="548">
        <v>3138</v>
      </c>
      <c r="J37" s="548">
        <v>3448</v>
      </c>
      <c r="K37" s="549">
        <v>-62</v>
      </c>
      <c r="L37" s="380">
        <v>-1.7981438515081207</v>
      </c>
    </row>
    <row r="38" spans="1:12" s="369" customFormat="1" ht="15.95" customHeight="1" x14ac:dyDescent="0.2">
      <c r="A38" s="381"/>
      <c r="B38" s="384" t="s">
        <v>105</v>
      </c>
      <c r="C38" s="384" t="s">
        <v>106</v>
      </c>
      <c r="D38" s="385"/>
      <c r="E38" s="383"/>
      <c r="F38" s="548">
        <v>5926</v>
      </c>
      <c r="G38" s="548">
        <v>3673</v>
      </c>
      <c r="H38" s="548">
        <v>5974</v>
      </c>
      <c r="I38" s="548">
        <v>5070</v>
      </c>
      <c r="J38" s="550">
        <v>6388</v>
      </c>
      <c r="K38" s="549">
        <v>-462</v>
      </c>
      <c r="L38" s="380">
        <v>-7.2323105823418912</v>
      </c>
    </row>
    <row r="39" spans="1:12" s="369" customFormat="1" ht="15.95" customHeight="1" x14ac:dyDescent="0.2">
      <c r="A39" s="381"/>
      <c r="B39" s="385"/>
      <c r="C39" s="382" t="s">
        <v>352</v>
      </c>
      <c r="D39" s="385"/>
      <c r="E39" s="383"/>
      <c r="F39" s="548">
        <v>1910</v>
      </c>
      <c r="G39" s="548">
        <v>1242</v>
      </c>
      <c r="H39" s="548">
        <v>2066</v>
      </c>
      <c r="I39" s="548">
        <v>1765</v>
      </c>
      <c r="J39" s="548">
        <v>1964</v>
      </c>
      <c r="K39" s="549">
        <v>-54</v>
      </c>
      <c r="L39" s="380">
        <v>-2.7494908350305498</v>
      </c>
    </row>
    <row r="40" spans="1:12" s="369" customFormat="1" ht="15.95" customHeight="1" x14ac:dyDescent="0.2">
      <c r="A40" s="381"/>
      <c r="B40" s="384"/>
      <c r="C40" s="384" t="s">
        <v>107</v>
      </c>
      <c r="D40" s="385"/>
      <c r="E40" s="383"/>
      <c r="F40" s="548">
        <v>4120</v>
      </c>
      <c r="G40" s="548">
        <v>3163</v>
      </c>
      <c r="H40" s="548">
        <v>4463</v>
      </c>
      <c r="I40" s="548">
        <v>3318</v>
      </c>
      <c r="J40" s="548">
        <v>4119</v>
      </c>
      <c r="K40" s="549">
        <v>1</v>
      </c>
      <c r="L40" s="380">
        <v>2.4277737314882253E-2</v>
      </c>
    </row>
    <row r="41" spans="1:12" s="369" customFormat="1" ht="24" customHeight="1" x14ac:dyDescent="0.2">
      <c r="A41" s="381"/>
      <c r="B41" s="385"/>
      <c r="C41" s="382" t="s">
        <v>352</v>
      </c>
      <c r="D41" s="385"/>
      <c r="E41" s="383"/>
      <c r="F41" s="548">
        <v>1476</v>
      </c>
      <c r="G41" s="548">
        <v>1280</v>
      </c>
      <c r="H41" s="548">
        <v>1962</v>
      </c>
      <c r="I41" s="548">
        <v>1373</v>
      </c>
      <c r="J41" s="550">
        <v>1484</v>
      </c>
      <c r="K41" s="549">
        <v>-8</v>
      </c>
      <c r="L41" s="380">
        <v>-0.53908355795148244</v>
      </c>
    </row>
    <row r="42" spans="1:12" s="110" customFormat="1" ht="15" customHeight="1" x14ac:dyDescent="0.2">
      <c r="A42" s="381"/>
      <c r="B42" s="384" t="s">
        <v>113</v>
      </c>
      <c r="C42" s="384" t="s">
        <v>353</v>
      </c>
      <c r="D42" s="385"/>
      <c r="E42" s="383"/>
      <c r="F42" s="548">
        <v>2272</v>
      </c>
      <c r="G42" s="548">
        <v>1369</v>
      </c>
      <c r="H42" s="548">
        <v>3003</v>
      </c>
      <c r="I42" s="548">
        <v>2018</v>
      </c>
      <c r="J42" s="548">
        <v>2381</v>
      </c>
      <c r="K42" s="549">
        <v>-109</v>
      </c>
      <c r="L42" s="380">
        <v>-4.5779084418311635</v>
      </c>
    </row>
    <row r="43" spans="1:12" s="110" customFormat="1" ht="15" customHeight="1" x14ac:dyDescent="0.2">
      <c r="A43" s="381"/>
      <c r="B43" s="385"/>
      <c r="C43" s="382" t="s">
        <v>352</v>
      </c>
      <c r="D43" s="385"/>
      <c r="E43" s="383"/>
      <c r="F43" s="548">
        <v>1002</v>
      </c>
      <c r="G43" s="548">
        <v>642</v>
      </c>
      <c r="H43" s="548">
        <v>1426</v>
      </c>
      <c r="I43" s="548">
        <v>1003</v>
      </c>
      <c r="J43" s="548">
        <v>1029</v>
      </c>
      <c r="K43" s="549">
        <v>-27</v>
      </c>
      <c r="L43" s="380">
        <v>-2.6239067055393588</v>
      </c>
    </row>
    <row r="44" spans="1:12" s="110" customFormat="1" ht="15" customHeight="1" x14ac:dyDescent="0.2">
      <c r="A44" s="381"/>
      <c r="B44" s="384"/>
      <c r="C44" s="366" t="s">
        <v>109</v>
      </c>
      <c r="D44" s="385"/>
      <c r="E44" s="383"/>
      <c r="F44" s="548">
        <v>6715</v>
      </c>
      <c r="G44" s="548">
        <v>4794</v>
      </c>
      <c r="H44" s="548">
        <v>6511</v>
      </c>
      <c r="I44" s="548">
        <v>5625</v>
      </c>
      <c r="J44" s="550">
        <v>6969</v>
      </c>
      <c r="K44" s="549">
        <v>-254</v>
      </c>
      <c r="L44" s="380">
        <v>-3.6447122973166883</v>
      </c>
    </row>
    <row r="45" spans="1:12" s="110" customFormat="1" ht="15" customHeight="1" x14ac:dyDescent="0.2">
      <c r="A45" s="381"/>
      <c r="B45" s="385"/>
      <c r="C45" s="382" t="s">
        <v>352</v>
      </c>
      <c r="D45" s="385"/>
      <c r="E45" s="383"/>
      <c r="F45" s="548">
        <v>2112</v>
      </c>
      <c r="G45" s="548">
        <v>1694</v>
      </c>
      <c r="H45" s="548">
        <v>2336</v>
      </c>
      <c r="I45" s="548">
        <v>1908</v>
      </c>
      <c r="J45" s="548">
        <v>2099</v>
      </c>
      <c r="K45" s="549">
        <v>13</v>
      </c>
      <c r="L45" s="380">
        <v>0.61934254406860412</v>
      </c>
    </row>
    <row r="46" spans="1:12" s="110" customFormat="1" ht="15" customHeight="1" x14ac:dyDescent="0.2">
      <c r="A46" s="381"/>
      <c r="B46" s="384"/>
      <c r="C46" s="366" t="s">
        <v>110</v>
      </c>
      <c r="D46" s="385"/>
      <c r="E46" s="383"/>
      <c r="F46" s="548">
        <v>926</v>
      </c>
      <c r="G46" s="548">
        <v>597</v>
      </c>
      <c r="H46" s="548">
        <v>803</v>
      </c>
      <c r="I46" s="548">
        <v>634</v>
      </c>
      <c r="J46" s="548">
        <v>1029</v>
      </c>
      <c r="K46" s="549">
        <v>-103</v>
      </c>
      <c r="L46" s="380">
        <v>-10.009718172983479</v>
      </c>
    </row>
    <row r="47" spans="1:12" s="110" customFormat="1" ht="15" customHeight="1" x14ac:dyDescent="0.2">
      <c r="A47" s="381"/>
      <c r="B47" s="385"/>
      <c r="C47" s="382" t="s">
        <v>352</v>
      </c>
      <c r="D47" s="385"/>
      <c r="E47" s="383"/>
      <c r="F47" s="548">
        <v>225</v>
      </c>
      <c r="G47" s="548">
        <v>165</v>
      </c>
      <c r="H47" s="548">
        <v>228</v>
      </c>
      <c r="I47" s="548">
        <v>196</v>
      </c>
      <c r="J47" s="550">
        <v>283</v>
      </c>
      <c r="K47" s="549">
        <v>-58</v>
      </c>
      <c r="L47" s="380">
        <v>-20.49469964664311</v>
      </c>
    </row>
    <row r="48" spans="1:12" s="110" customFormat="1" ht="15" customHeight="1" x14ac:dyDescent="0.2">
      <c r="A48" s="381"/>
      <c r="B48" s="385"/>
      <c r="C48" s="366" t="s">
        <v>111</v>
      </c>
      <c r="D48" s="386"/>
      <c r="E48" s="387"/>
      <c r="F48" s="548">
        <v>133</v>
      </c>
      <c r="G48" s="548">
        <v>76</v>
      </c>
      <c r="H48" s="548">
        <v>120</v>
      </c>
      <c r="I48" s="548">
        <v>111</v>
      </c>
      <c r="J48" s="548">
        <v>128</v>
      </c>
      <c r="K48" s="549">
        <v>5</v>
      </c>
      <c r="L48" s="380">
        <v>3.90625</v>
      </c>
    </row>
    <row r="49" spans="1:12" s="110" customFormat="1" ht="15" customHeight="1" x14ac:dyDescent="0.2">
      <c r="A49" s="381"/>
      <c r="B49" s="385"/>
      <c r="C49" s="382" t="s">
        <v>352</v>
      </c>
      <c r="D49" s="385"/>
      <c r="E49" s="383"/>
      <c r="F49" s="548">
        <v>47</v>
      </c>
      <c r="G49" s="548">
        <v>21</v>
      </c>
      <c r="H49" s="548">
        <v>38</v>
      </c>
      <c r="I49" s="548">
        <v>31</v>
      </c>
      <c r="J49" s="548">
        <v>37</v>
      </c>
      <c r="K49" s="549">
        <v>10</v>
      </c>
      <c r="L49" s="380">
        <v>27.027027027027028</v>
      </c>
    </row>
    <row r="50" spans="1:12" s="110" customFormat="1" ht="15" customHeight="1" x14ac:dyDescent="0.2">
      <c r="A50" s="381"/>
      <c r="B50" s="384" t="s">
        <v>113</v>
      </c>
      <c r="C50" s="382" t="s">
        <v>181</v>
      </c>
      <c r="D50" s="385"/>
      <c r="E50" s="383"/>
      <c r="F50" s="548">
        <v>7137</v>
      </c>
      <c r="G50" s="548">
        <v>4445</v>
      </c>
      <c r="H50" s="548">
        <v>7334</v>
      </c>
      <c r="I50" s="548">
        <v>5887</v>
      </c>
      <c r="J50" s="550">
        <v>7511</v>
      </c>
      <c r="K50" s="549">
        <v>-374</v>
      </c>
      <c r="L50" s="380">
        <v>-4.9793636000532553</v>
      </c>
    </row>
    <row r="51" spans="1:12" s="110" customFormat="1" ht="15" customHeight="1" x14ac:dyDescent="0.2">
      <c r="A51" s="381"/>
      <c r="B51" s="385"/>
      <c r="C51" s="382" t="s">
        <v>352</v>
      </c>
      <c r="D51" s="385"/>
      <c r="E51" s="383"/>
      <c r="F51" s="548">
        <v>2289</v>
      </c>
      <c r="G51" s="548">
        <v>1567</v>
      </c>
      <c r="H51" s="548">
        <v>2613</v>
      </c>
      <c r="I51" s="548">
        <v>2055</v>
      </c>
      <c r="J51" s="548">
        <v>2294</v>
      </c>
      <c r="K51" s="549">
        <v>-5</v>
      </c>
      <c r="L51" s="380">
        <v>-0.21795989537925023</v>
      </c>
    </row>
    <row r="52" spans="1:12" s="110" customFormat="1" ht="15" customHeight="1" x14ac:dyDescent="0.2">
      <c r="A52" s="381"/>
      <c r="B52" s="384"/>
      <c r="C52" s="382" t="s">
        <v>182</v>
      </c>
      <c r="D52" s="385"/>
      <c r="E52" s="383"/>
      <c r="F52" s="548">
        <v>2909</v>
      </c>
      <c r="G52" s="548">
        <v>2391</v>
      </c>
      <c r="H52" s="548">
        <v>3103</v>
      </c>
      <c r="I52" s="548">
        <v>2501</v>
      </c>
      <c r="J52" s="548">
        <v>2996</v>
      </c>
      <c r="K52" s="549">
        <v>-87</v>
      </c>
      <c r="L52" s="380">
        <v>-2.9038718291054741</v>
      </c>
    </row>
    <row r="53" spans="1:12" s="269" customFormat="1" ht="11.25" customHeight="1" x14ac:dyDescent="0.2">
      <c r="A53" s="381"/>
      <c r="B53" s="385"/>
      <c r="C53" s="382" t="s">
        <v>352</v>
      </c>
      <c r="D53" s="385"/>
      <c r="E53" s="383"/>
      <c r="F53" s="548">
        <v>1097</v>
      </c>
      <c r="G53" s="548">
        <v>955</v>
      </c>
      <c r="H53" s="548">
        <v>1415</v>
      </c>
      <c r="I53" s="548">
        <v>1083</v>
      </c>
      <c r="J53" s="550">
        <v>1154</v>
      </c>
      <c r="K53" s="549">
        <v>-57</v>
      </c>
      <c r="L53" s="380">
        <v>-4.9393414211438476</v>
      </c>
    </row>
    <row r="54" spans="1:12" s="151" customFormat="1" ht="12.75" customHeight="1" x14ac:dyDescent="0.2">
      <c r="A54" s="381"/>
      <c r="B54" s="384" t="s">
        <v>113</v>
      </c>
      <c r="C54" s="384" t="s">
        <v>116</v>
      </c>
      <c r="D54" s="385"/>
      <c r="E54" s="383"/>
      <c r="F54" s="548">
        <v>7789</v>
      </c>
      <c r="G54" s="548">
        <v>5236</v>
      </c>
      <c r="H54" s="548">
        <v>8276</v>
      </c>
      <c r="I54" s="548">
        <v>6496</v>
      </c>
      <c r="J54" s="548">
        <v>8444</v>
      </c>
      <c r="K54" s="549">
        <v>-655</v>
      </c>
      <c r="L54" s="380">
        <v>-7.7569872098531505</v>
      </c>
    </row>
    <row r="55" spans="1:12" ht="11.25" x14ac:dyDescent="0.2">
      <c r="A55" s="381"/>
      <c r="B55" s="385"/>
      <c r="C55" s="382" t="s">
        <v>352</v>
      </c>
      <c r="D55" s="385"/>
      <c r="E55" s="383"/>
      <c r="F55" s="548">
        <v>2276</v>
      </c>
      <c r="G55" s="548">
        <v>1716</v>
      </c>
      <c r="H55" s="548">
        <v>2997</v>
      </c>
      <c r="I55" s="548">
        <v>2293</v>
      </c>
      <c r="J55" s="548">
        <v>2540</v>
      </c>
      <c r="K55" s="549">
        <v>-264</v>
      </c>
      <c r="L55" s="380">
        <v>-10.393700787401574</v>
      </c>
    </row>
    <row r="56" spans="1:12" ht="14.25" customHeight="1" x14ac:dyDescent="0.2">
      <c r="A56" s="381"/>
      <c r="B56" s="385"/>
      <c r="C56" s="384" t="s">
        <v>117</v>
      </c>
      <c r="D56" s="385"/>
      <c r="E56" s="383"/>
      <c r="F56" s="548">
        <v>2248</v>
      </c>
      <c r="G56" s="548">
        <v>1593</v>
      </c>
      <c r="H56" s="548">
        <v>2146</v>
      </c>
      <c r="I56" s="548">
        <v>1884</v>
      </c>
      <c r="J56" s="548">
        <v>2051</v>
      </c>
      <c r="K56" s="549">
        <v>197</v>
      </c>
      <c r="L56" s="380">
        <v>9.6050706972208673</v>
      </c>
    </row>
    <row r="57" spans="1:12" ht="18.75" customHeight="1" x14ac:dyDescent="0.2">
      <c r="A57" s="388"/>
      <c r="B57" s="389"/>
      <c r="C57" s="390" t="s">
        <v>352</v>
      </c>
      <c r="D57" s="389"/>
      <c r="E57" s="391"/>
      <c r="F57" s="551">
        <v>1108</v>
      </c>
      <c r="G57" s="552">
        <v>802</v>
      </c>
      <c r="H57" s="552">
        <v>1021</v>
      </c>
      <c r="I57" s="552">
        <v>844</v>
      </c>
      <c r="J57" s="552">
        <v>903</v>
      </c>
      <c r="K57" s="553">
        <f t="shared" ref="K57" si="0">IF(OR(F57=".",J57=".")=TRUE,".",IF(OR(F57="*",J57="*")=TRUE,"*",IF(AND(F57="-",J57="-")=TRUE,"-",IF(AND(ISNUMBER(J57),ISNUMBER(F57))=TRUE,IF(F57-J57=0,0,F57-J57),IF(ISNUMBER(F57)=TRUE,F57,-J57)))))</f>
        <v>205</v>
      </c>
      <c r="L57" s="392">
        <f t="shared" ref="L57" si="1">IF(K57 =".",".",IF(K57 ="*","*",IF(K57="-","-",IF(K57=0,0,IF(OR(J57="-",J57=".",F57="-",F57=".")=TRUE,"X",IF(J57=0,"0,0",IF(ABS(K57*100/J57)&gt;250,".X",(K57*100/J57))))))))</f>
        <v>22.702104097452935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10377</v>
      </c>
      <c r="E11" s="114">
        <v>7293</v>
      </c>
      <c r="F11" s="114">
        <v>14521</v>
      </c>
      <c r="G11" s="114">
        <v>8650</v>
      </c>
      <c r="H11" s="140">
        <v>10902</v>
      </c>
      <c r="I11" s="115">
        <v>-525</v>
      </c>
      <c r="J11" s="116">
        <v>-4.8156301596037423</v>
      </c>
    </row>
    <row r="12" spans="1:15" s="110" customFormat="1" ht="24.95" customHeight="1" x14ac:dyDescent="0.2">
      <c r="A12" s="193" t="s">
        <v>132</v>
      </c>
      <c r="B12" s="194" t="s">
        <v>133</v>
      </c>
      <c r="C12" s="113">
        <v>3.0741061963958756</v>
      </c>
      <c r="D12" s="115">
        <v>319</v>
      </c>
      <c r="E12" s="114">
        <v>263</v>
      </c>
      <c r="F12" s="114">
        <v>477</v>
      </c>
      <c r="G12" s="114">
        <v>176</v>
      </c>
      <c r="H12" s="140">
        <v>233</v>
      </c>
      <c r="I12" s="115">
        <v>86</v>
      </c>
      <c r="J12" s="116">
        <v>36.909871244635191</v>
      </c>
    </row>
    <row r="13" spans="1:15" s="110" customFormat="1" ht="24.95" customHeight="1" x14ac:dyDescent="0.2">
      <c r="A13" s="193" t="s">
        <v>134</v>
      </c>
      <c r="B13" s="199" t="s">
        <v>214</v>
      </c>
      <c r="C13" s="113">
        <v>1.0214898332851499</v>
      </c>
      <c r="D13" s="115">
        <v>106</v>
      </c>
      <c r="E13" s="114">
        <v>77</v>
      </c>
      <c r="F13" s="114">
        <v>111</v>
      </c>
      <c r="G13" s="114">
        <v>82</v>
      </c>
      <c r="H13" s="140">
        <v>87</v>
      </c>
      <c r="I13" s="115">
        <v>19</v>
      </c>
      <c r="J13" s="116">
        <v>21.839080459770116</v>
      </c>
    </row>
    <row r="14" spans="1:15" s="287" customFormat="1" ht="24.95" customHeight="1" x14ac:dyDescent="0.2">
      <c r="A14" s="193" t="s">
        <v>215</v>
      </c>
      <c r="B14" s="199" t="s">
        <v>137</v>
      </c>
      <c r="C14" s="113">
        <v>15.871639202081527</v>
      </c>
      <c r="D14" s="115">
        <v>1647</v>
      </c>
      <c r="E14" s="114">
        <v>1011</v>
      </c>
      <c r="F14" s="114">
        <v>2810</v>
      </c>
      <c r="G14" s="114">
        <v>1394</v>
      </c>
      <c r="H14" s="140">
        <v>2099</v>
      </c>
      <c r="I14" s="115">
        <v>-452</v>
      </c>
      <c r="J14" s="116">
        <v>-21.534063839923775</v>
      </c>
      <c r="K14" s="110"/>
      <c r="L14" s="110"/>
      <c r="M14" s="110"/>
      <c r="N14" s="110"/>
      <c r="O14" s="110"/>
    </row>
    <row r="15" spans="1:15" s="110" customFormat="1" ht="24.95" customHeight="1" x14ac:dyDescent="0.2">
      <c r="A15" s="193" t="s">
        <v>216</v>
      </c>
      <c r="B15" s="199" t="s">
        <v>217</v>
      </c>
      <c r="C15" s="113">
        <v>4.3268767466512479</v>
      </c>
      <c r="D15" s="115">
        <v>449</v>
      </c>
      <c r="E15" s="114">
        <v>334</v>
      </c>
      <c r="F15" s="114">
        <v>890</v>
      </c>
      <c r="G15" s="114">
        <v>379</v>
      </c>
      <c r="H15" s="140">
        <v>513</v>
      </c>
      <c r="I15" s="115">
        <v>-64</v>
      </c>
      <c r="J15" s="116">
        <v>-12.475633528265107</v>
      </c>
    </row>
    <row r="16" spans="1:15" s="287" customFormat="1" ht="24.95" customHeight="1" x14ac:dyDescent="0.2">
      <c r="A16" s="193" t="s">
        <v>218</v>
      </c>
      <c r="B16" s="199" t="s">
        <v>141</v>
      </c>
      <c r="C16" s="113">
        <v>8.3550159005492919</v>
      </c>
      <c r="D16" s="115">
        <v>867</v>
      </c>
      <c r="E16" s="114">
        <v>438</v>
      </c>
      <c r="F16" s="114">
        <v>1410</v>
      </c>
      <c r="G16" s="114">
        <v>677</v>
      </c>
      <c r="H16" s="140">
        <v>1180</v>
      </c>
      <c r="I16" s="115">
        <v>-313</v>
      </c>
      <c r="J16" s="116">
        <v>-26.525423728813561</v>
      </c>
      <c r="K16" s="110"/>
      <c r="L16" s="110"/>
      <c r="M16" s="110"/>
      <c r="N16" s="110"/>
      <c r="O16" s="110"/>
    </row>
    <row r="17" spans="1:15" s="110" customFormat="1" ht="24.95" customHeight="1" x14ac:dyDescent="0.2">
      <c r="A17" s="193" t="s">
        <v>142</v>
      </c>
      <c r="B17" s="199" t="s">
        <v>220</v>
      </c>
      <c r="C17" s="113">
        <v>3.1897465548809869</v>
      </c>
      <c r="D17" s="115">
        <v>331</v>
      </c>
      <c r="E17" s="114">
        <v>239</v>
      </c>
      <c r="F17" s="114">
        <v>510</v>
      </c>
      <c r="G17" s="114">
        <v>338</v>
      </c>
      <c r="H17" s="140">
        <v>406</v>
      </c>
      <c r="I17" s="115">
        <v>-75</v>
      </c>
      <c r="J17" s="116">
        <v>-18.472906403940886</v>
      </c>
    </row>
    <row r="18" spans="1:15" s="287" customFormat="1" ht="24.95" customHeight="1" x14ac:dyDescent="0.2">
      <c r="A18" s="201" t="s">
        <v>144</v>
      </c>
      <c r="B18" s="202" t="s">
        <v>145</v>
      </c>
      <c r="C18" s="113">
        <v>10.677459766791944</v>
      </c>
      <c r="D18" s="115">
        <v>1108</v>
      </c>
      <c r="E18" s="114">
        <v>586</v>
      </c>
      <c r="F18" s="114">
        <v>1412</v>
      </c>
      <c r="G18" s="114">
        <v>810</v>
      </c>
      <c r="H18" s="140">
        <v>1028</v>
      </c>
      <c r="I18" s="115">
        <v>80</v>
      </c>
      <c r="J18" s="116">
        <v>7.782101167315175</v>
      </c>
      <c r="K18" s="110"/>
      <c r="L18" s="110"/>
      <c r="M18" s="110"/>
      <c r="N18" s="110"/>
      <c r="O18" s="110"/>
    </row>
    <row r="19" spans="1:15" s="110" customFormat="1" ht="24.95" customHeight="1" x14ac:dyDescent="0.2">
      <c r="A19" s="193" t="s">
        <v>146</v>
      </c>
      <c r="B19" s="199" t="s">
        <v>147</v>
      </c>
      <c r="C19" s="113">
        <v>14.734509010311266</v>
      </c>
      <c r="D19" s="115">
        <v>1529</v>
      </c>
      <c r="E19" s="114">
        <v>1275</v>
      </c>
      <c r="F19" s="114">
        <v>2179</v>
      </c>
      <c r="G19" s="114">
        <v>1239</v>
      </c>
      <c r="H19" s="140">
        <v>1648</v>
      </c>
      <c r="I19" s="115">
        <v>-119</v>
      </c>
      <c r="J19" s="116">
        <v>-7.2208737864077666</v>
      </c>
    </row>
    <row r="20" spans="1:15" s="287" customFormat="1" ht="24.95" customHeight="1" x14ac:dyDescent="0.2">
      <c r="A20" s="193" t="s">
        <v>148</v>
      </c>
      <c r="B20" s="199" t="s">
        <v>149</v>
      </c>
      <c r="C20" s="113">
        <v>5.4447335453406573</v>
      </c>
      <c r="D20" s="115">
        <v>565</v>
      </c>
      <c r="E20" s="114">
        <v>402</v>
      </c>
      <c r="F20" s="114">
        <v>739</v>
      </c>
      <c r="G20" s="114">
        <v>589</v>
      </c>
      <c r="H20" s="140">
        <v>717</v>
      </c>
      <c r="I20" s="115">
        <v>-152</v>
      </c>
      <c r="J20" s="116">
        <v>-21.199442119944212</v>
      </c>
      <c r="K20" s="110"/>
      <c r="L20" s="110"/>
      <c r="M20" s="110"/>
      <c r="N20" s="110"/>
      <c r="O20" s="110"/>
    </row>
    <row r="21" spans="1:15" s="110" customFormat="1" ht="24.95" customHeight="1" x14ac:dyDescent="0.2">
      <c r="A21" s="201" t="s">
        <v>150</v>
      </c>
      <c r="B21" s="202" t="s">
        <v>151</v>
      </c>
      <c r="C21" s="113">
        <v>4.2015996916257103</v>
      </c>
      <c r="D21" s="115">
        <v>436</v>
      </c>
      <c r="E21" s="114">
        <v>292</v>
      </c>
      <c r="F21" s="114">
        <v>443</v>
      </c>
      <c r="G21" s="114">
        <v>417</v>
      </c>
      <c r="H21" s="140">
        <v>424</v>
      </c>
      <c r="I21" s="115">
        <v>12</v>
      </c>
      <c r="J21" s="116">
        <v>2.8301886792452828</v>
      </c>
    </row>
    <row r="22" spans="1:15" s="110" customFormat="1" ht="24.95" customHeight="1" x14ac:dyDescent="0.2">
      <c r="A22" s="201" t="s">
        <v>152</v>
      </c>
      <c r="B22" s="199" t="s">
        <v>153</v>
      </c>
      <c r="C22" s="113">
        <v>2.1104365423532814</v>
      </c>
      <c r="D22" s="115">
        <v>219</v>
      </c>
      <c r="E22" s="114">
        <v>172</v>
      </c>
      <c r="F22" s="114">
        <v>322</v>
      </c>
      <c r="G22" s="114">
        <v>167</v>
      </c>
      <c r="H22" s="140">
        <v>195</v>
      </c>
      <c r="I22" s="115">
        <v>24</v>
      </c>
      <c r="J22" s="116">
        <v>12.307692307692308</v>
      </c>
    </row>
    <row r="23" spans="1:15" s="110" customFormat="1" ht="24.95" customHeight="1" x14ac:dyDescent="0.2">
      <c r="A23" s="193" t="s">
        <v>154</v>
      </c>
      <c r="B23" s="199" t="s">
        <v>155</v>
      </c>
      <c r="C23" s="113">
        <v>1.1178567986894092</v>
      </c>
      <c r="D23" s="115">
        <v>116</v>
      </c>
      <c r="E23" s="114">
        <v>61</v>
      </c>
      <c r="F23" s="114">
        <v>141</v>
      </c>
      <c r="G23" s="114">
        <v>58</v>
      </c>
      <c r="H23" s="140">
        <v>131</v>
      </c>
      <c r="I23" s="115">
        <v>-15</v>
      </c>
      <c r="J23" s="116">
        <v>-11.450381679389313</v>
      </c>
    </row>
    <row r="24" spans="1:15" s="110" customFormat="1" ht="24.95" customHeight="1" x14ac:dyDescent="0.2">
      <c r="A24" s="193" t="s">
        <v>156</v>
      </c>
      <c r="B24" s="199" t="s">
        <v>221</v>
      </c>
      <c r="C24" s="113">
        <v>4.8954418425363784</v>
      </c>
      <c r="D24" s="115">
        <v>508</v>
      </c>
      <c r="E24" s="114">
        <v>280</v>
      </c>
      <c r="F24" s="114">
        <v>689</v>
      </c>
      <c r="G24" s="114">
        <v>386</v>
      </c>
      <c r="H24" s="140">
        <v>568</v>
      </c>
      <c r="I24" s="115">
        <v>-60</v>
      </c>
      <c r="J24" s="116">
        <v>-10.56338028169014</v>
      </c>
    </row>
    <row r="25" spans="1:15" s="110" customFormat="1" ht="24.95" customHeight="1" x14ac:dyDescent="0.2">
      <c r="A25" s="193" t="s">
        <v>222</v>
      </c>
      <c r="B25" s="204" t="s">
        <v>159</v>
      </c>
      <c r="C25" s="113">
        <v>3.9317721884937842</v>
      </c>
      <c r="D25" s="115">
        <v>408</v>
      </c>
      <c r="E25" s="114">
        <v>227</v>
      </c>
      <c r="F25" s="114">
        <v>475</v>
      </c>
      <c r="G25" s="114">
        <v>373</v>
      </c>
      <c r="H25" s="140">
        <v>406</v>
      </c>
      <c r="I25" s="115">
        <v>2</v>
      </c>
      <c r="J25" s="116">
        <v>0.49261083743842365</v>
      </c>
    </row>
    <row r="26" spans="1:15" s="110" customFormat="1" ht="24.95" customHeight="1" x14ac:dyDescent="0.2">
      <c r="A26" s="201">
        <v>782.78300000000002</v>
      </c>
      <c r="B26" s="203" t="s">
        <v>160</v>
      </c>
      <c r="C26" s="113">
        <v>13.385371494651633</v>
      </c>
      <c r="D26" s="115">
        <v>1389</v>
      </c>
      <c r="E26" s="114">
        <v>828</v>
      </c>
      <c r="F26" s="114">
        <v>1459</v>
      </c>
      <c r="G26" s="114">
        <v>1358</v>
      </c>
      <c r="H26" s="140">
        <v>1432</v>
      </c>
      <c r="I26" s="115">
        <v>-43</v>
      </c>
      <c r="J26" s="116">
        <v>-3.0027932960893855</v>
      </c>
    </row>
    <row r="27" spans="1:15" s="110" customFormat="1" ht="24.95" customHeight="1" x14ac:dyDescent="0.2">
      <c r="A27" s="193" t="s">
        <v>161</v>
      </c>
      <c r="B27" s="199" t="s">
        <v>162</v>
      </c>
      <c r="C27" s="113">
        <v>1.1853136744723909</v>
      </c>
      <c r="D27" s="115">
        <v>123</v>
      </c>
      <c r="E27" s="114">
        <v>107</v>
      </c>
      <c r="F27" s="114">
        <v>292</v>
      </c>
      <c r="G27" s="114">
        <v>123</v>
      </c>
      <c r="H27" s="140">
        <v>116</v>
      </c>
      <c r="I27" s="115">
        <v>7</v>
      </c>
      <c r="J27" s="116">
        <v>6.0344827586206895</v>
      </c>
    </row>
    <row r="28" spans="1:15" s="110" customFormat="1" ht="24.95" customHeight="1" x14ac:dyDescent="0.2">
      <c r="A28" s="193" t="s">
        <v>163</v>
      </c>
      <c r="B28" s="199" t="s">
        <v>164</v>
      </c>
      <c r="C28" s="113">
        <v>1.7153319841958177</v>
      </c>
      <c r="D28" s="115">
        <v>178</v>
      </c>
      <c r="E28" s="114">
        <v>181</v>
      </c>
      <c r="F28" s="114">
        <v>525</v>
      </c>
      <c r="G28" s="114">
        <v>148</v>
      </c>
      <c r="H28" s="140">
        <v>179</v>
      </c>
      <c r="I28" s="115">
        <v>-1</v>
      </c>
      <c r="J28" s="116">
        <v>-0.55865921787709494</v>
      </c>
    </row>
    <row r="29" spans="1:15" s="110" customFormat="1" ht="24.95" customHeight="1" x14ac:dyDescent="0.2">
      <c r="A29" s="193">
        <v>86</v>
      </c>
      <c r="B29" s="199" t="s">
        <v>165</v>
      </c>
      <c r="C29" s="113">
        <v>4.8568950563746744</v>
      </c>
      <c r="D29" s="115">
        <v>504</v>
      </c>
      <c r="E29" s="114">
        <v>538</v>
      </c>
      <c r="F29" s="114">
        <v>727</v>
      </c>
      <c r="G29" s="114">
        <v>511</v>
      </c>
      <c r="H29" s="140">
        <v>712</v>
      </c>
      <c r="I29" s="115">
        <v>-208</v>
      </c>
      <c r="J29" s="116">
        <v>-29.213483146067414</v>
      </c>
    </row>
    <row r="30" spans="1:15" s="110" customFormat="1" ht="24.95" customHeight="1" x14ac:dyDescent="0.2">
      <c r="A30" s="193">
        <v>87.88</v>
      </c>
      <c r="B30" s="204" t="s">
        <v>166</v>
      </c>
      <c r="C30" s="113">
        <v>8.5959333140599394</v>
      </c>
      <c r="D30" s="115">
        <v>892</v>
      </c>
      <c r="E30" s="114">
        <v>750</v>
      </c>
      <c r="F30" s="114">
        <v>1325</v>
      </c>
      <c r="G30" s="114">
        <v>585</v>
      </c>
      <c r="H30" s="140">
        <v>627</v>
      </c>
      <c r="I30" s="115">
        <v>265</v>
      </c>
      <c r="J30" s="116">
        <v>42.264752791068581</v>
      </c>
    </row>
    <row r="31" spans="1:15" s="110" customFormat="1" ht="24.95" customHeight="1" x14ac:dyDescent="0.2">
      <c r="A31" s="193" t="s">
        <v>167</v>
      </c>
      <c r="B31" s="199" t="s">
        <v>168</v>
      </c>
      <c r="C31" s="113">
        <v>3.1704731618001349</v>
      </c>
      <c r="D31" s="115">
        <v>329</v>
      </c>
      <c r="E31" s="114">
        <v>243</v>
      </c>
      <c r="F31" s="114">
        <v>395</v>
      </c>
      <c r="G31" s="114">
        <v>234</v>
      </c>
      <c r="H31" s="140">
        <v>297</v>
      </c>
      <c r="I31" s="115">
        <v>32</v>
      </c>
      <c r="J31" s="116">
        <v>10.774410774410775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3.0741061963958756</v>
      </c>
      <c r="D34" s="115">
        <v>319</v>
      </c>
      <c r="E34" s="114">
        <v>263</v>
      </c>
      <c r="F34" s="114">
        <v>477</v>
      </c>
      <c r="G34" s="114">
        <v>176</v>
      </c>
      <c r="H34" s="140">
        <v>233</v>
      </c>
      <c r="I34" s="115">
        <v>86</v>
      </c>
      <c r="J34" s="116">
        <v>36.909871244635191</v>
      </c>
    </row>
    <row r="35" spans="1:10" s="110" customFormat="1" ht="24.95" customHeight="1" x14ac:dyDescent="0.2">
      <c r="A35" s="292" t="s">
        <v>171</v>
      </c>
      <c r="B35" s="293" t="s">
        <v>172</v>
      </c>
      <c r="C35" s="113">
        <v>27.570588802158621</v>
      </c>
      <c r="D35" s="115">
        <v>2861</v>
      </c>
      <c r="E35" s="114">
        <v>1674</v>
      </c>
      <c r="F35" s="114">
        <v>4333</v>
      </c>
      <c r="G35" s="114">
        <v>2286</v>
      </c>
      <c r="H35" s="140">
        <v>3214</v>
      </c>
      <c r="I35" s="115">
        <v>-353</v>
      </c>
      <c r="J35" s="116">
        <v>-10.983198506533913</v>
      </c>
    </row>
    <row r="36" spans="1:10" s="110" customFormat="1" ht="24.95" customHeight="1" x14ac:dyDescent="0.2">
      <c r="A36" s="294" t="s">
        <v>173</v>
      </c>
      <c r="B36" s="295" t="s">
        <v>174</v>
      </c>
      <c r="C36" s="125">
        <v>69.345668304905075</v>
      </c>
      <c r="D36" s="143">
        <v>7196</v>
      </c>
      <c r="E36" s="144">
        <v>5356</v>
      </c>
      <c r="F36" s="144">
        <v>9711</v>
      </c>
      <c r="G36" s="144">
        <v>6188</v>
      </c>
      <c r="H36" s="145">
        <v>7452</v>
      </c>
      <c r="I36" s="143">
        <v>-256</v>
      </c>
      <c r="J36" s="146">
        <v>-3.435319377348363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10377</v>
      </c>
      <c r="F11" s="264">
        <v>7293</v>
      </c>
      <c r="G11" s="264">
        <v>14521</v>
      </c>
      <c r="H11" s="264">
        <v>8650</v>
      </c>
      <c r="I11" s="265">
        <v>10902</v>
      </c>
      <c r="J11" s="263">
        <v>-525</v>
      </c>
      <c r="K11" s="266">
        <v>-4.8156301596037423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30.663968391635347</v>
      </c>
      <c r="E13" s="115">
        <v>3182</v>
      </c>
      <c r="F13" s="114">
        <v>2329</v>
      </c>
      <c r="G13" s="114">
        <v>3566</v>
      </c>
      <c r="H13" s="114">
        <v>2822</v>
      </c>
      <c r="I13" s="140">
        <v>3076</v>
      </c>
      <c r="J13" s="115">
        <v>106</v>
      </c>
      <c r="K13" s="116">
        <v>3.4460338101430428</v>
      </c>
    </row>
    <row r="14" spans="1:15" ht="15.95" customHeight="1" x14ac:dyDescent="0.2">
      <c r="A14" s="306" t="s">
        <v>230</v>
      </c>
      <c r="B14" s="307"/>
      <c r="C14" s="308"/>
      <c r="D14" s="113">
        <v>55.035173942372552</v>
      </c>
      <c r="E14" s="115">
        <v>5711</v>
      </c>
      <c r="F14" s="114">
        <v>3833</v>
      </c>
      <c r="G14" s="114">
        <v>9218</v>
      </c>
      <c r="H14" s="114">
        <v>4681</v>
      </c>
      <c r="I14" s="140">
        <v>6297</v>
      </c>
      <c r="J14" s="115">
        <v>-586</v>
      </c>
      <c r="K14" s="116">
        <v>-9.3060187390821021</v>
      </c>
    </row>
    <row r="15" spans="1:15" ht="15.95" customHeight="1" x14ac:dyDescent="0.2">
      <c r="A15" s="306" t="s">
        <v>231</v>
      </c>
      <c r="B15" s="307"/>
      <c r="C15" s="308"/>
      <c r="D15" s="113">
        <v>7.1118820468343449</v>
      </c>
      <c r="E15" s="115">
        <v>738</v>
      </c>
      <c r="F15" s="114">
        <v>512</v>
      </c>
      <c r="G15" s="114">
        <v>803</v>
      </c>
      <c r="H15" s="114">
        <v>586</v>
      </c>
      <c r="I15" s="140">
        <v>838</v>
      </c>
      <c r="J15" s="115">
        <v>-100</v>
      </c>
      <c r="K15" s="116">
        <v>-11.933174224343675</v>
      </c>
    </row>
    <row r="16" spans="1:15" ht="15.95" customHeight="1" x14ac:dyDescent="0.2">
      <c r="A16" s="306" t="s">
        <v>232</v>
      </c>
      <c r="B16" s="307"/>
      <c r="C16" s="308"/>
      <c r="D16" s="113">
        <v>6.7842343644598628</v>
      </c>
      <c r="E16" s="115">
        <v>704</v>
      </c>
      <c r="F16" s="114">
        <v>559</v>
      </c>
      <c r="G16" s="114">
        <v>733</v>
      </c>
      <c r="H16" s="114">
        <v>529</v>
      </c>
      <c r="I16" s="140">
        <v>645</v>
      </c>
      <c r="J16" s="115">
        <v>59</v>
      </c>
      <c r="K16" s="116">
        <v>9.1472868217054266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3.0355594102341716</v>
      </c>
      <c r="E18" s="115">
        <v>315</v>
      </c>
      <c r="F18" s="114">
        <v>287</v>
      </c>
      <c r="G18" s="114">
        <v>448</v>
      </c>
      <c r="H18" s="114">
        <v>120</v>
      </c>
      <c r="I18" s="140">
        <v>206</v>
      </c>
      <c r="J18" s="115">
        <v>109</v>
      </c>
      <c r="K18" s="116">
        <v>52.912621359223301</v>
      </c>
    </row>
    <row r="19" spans="1:11" ht="14.1" customHeight="1" x14ac:dyDescent="0.2">
      <c r="A19" s="306" t="s">
        <v>235</v>
      </c>
      <c r="B19" s="307" t="s">
        <v>236</v>
      </c>
      <c r="C19" s="308"/>
      <c r="D19" s="113">
        <v>2.8139153898043752</v>
      </c>
      <c r="E19" s="115">
        <v>292</v>
      </c>
      <c r="F19" s="114">
        <v>267</v>
      </c>
      <c r="G19" s="114">
        <v>409</v>
      </c>
      <c r="H19" s="114">
        <v>99</v>
      </c>
      <c r="I19" s="140">
        <v>165</v>
      </c>
      <c r="J19" s="115">
        <v>127</v>
      </c>
      <c r="K19" s="116">
        <v>76.969696969696969</v>
      </c>
    </row>
    <row r="20" spans="1:11" ht="14.1" customHeight="1" x14ac:dyDescent="0.2">
      <c r="A20" s="306">
        <v>12</v>
      </c>
      <c r="B20" s="307" t="s">
        <v>237</v>
      </c>
      <c r="C20" s="308"/>
      <c r="D20" s="113">
        <v>2.1875301146766888</v>
      </c>
      <c r="E20" s="115">
        <v>227</v>
      </c>
      <c r="F20" s="114">
        <v>116</v>
      </c>
      <c r="G20" s="114">
        <v>209</v>
      </c>
      <c r="H20" s="114">
        <v>206</v>
      </c>
      <c r="I20" s="140">
        <v>247</v>
      </c>
      <c r="J20" s="115">
        <v>-20</v>
      </c>
      <c r="K20" s="116">
        <v>-8.097165991902834</v>
      </c>
    </row>
    <row r="21" spans="1:11" ht="14.1" customHeight="1" x14ac:dyDescent="0.2">
      <c r="A21" s="306">
        <v>21</v>
      </c>
      <c r="B21" s="307" t="s">
        <v>238</v>
      </c>
      <c r="C21" s="308"/>
      <c r="D21" s="113">
        <v>0.4143779512383155</v>
      </c>
      <c r="E21" s="115">
        <v>43</v>
      </c>
      <c r="F21" s="114">
        <v>23</v>
      </c>
      <c r="G21" s="114">
        <v>47</v>
      </c>
      <c r="H21" s="114">
        <v>54</v>
      </c>
      <c r="I21" s="140">
        <v>33</v>
      </c>
      <c r="J21" s="115">
        <v>10</v>
      </c>
      <c r="K21" s="116">
        <v>30.303030303030305</v>
      </c>
    </row>
    <row r="22" spans="1:11" ht="14.1" customHeight="1" x14ac:dyDescent="0.2">
      <c r="A22" s="306">
        <v>22</v>
      </c>
      <c r="B22" s="307" t="s">
        <v>239</v>
      </c>
      <c r="C22" s="308"/>
      <c r="D22" s="113">
        <v>3.6137612026597283</v>
      </c>
      <c r="E22" s="115">
        <v>375</v>
      </c>
      <c r="F22" s="114">
        <v>206</v>
      </c>
      <c r="G22" s="114">
        <v>550</v>
      </c>
      <c r="H22" s="114">
        <v>287</v>
      </c>
      <c r="I22" s="140">
        <v>347</v>
      </c>
      <c r="J22" s="115">
        <v>28</v>
      </c>
      <c r="K22" s="116">
        <v>8.0691642651296824</v>
      </c>
    </row>
    <row r="23" spans="1:11" ht="14.1" customHeight="1" x14ac:dyDescent="0.2">
      <c r="A23" s="306">
        <v>23</v>
      </c>
      <c r="B23" s="307" t="s">
        <v>240</v>
      </c>
      <c r="C23" s="308"/>
      <c r="D23" s="113">
        <v>0.51074491664257493</v>
      </c>
      <c r="E23" s="115">
        <v>53</v>
      </c>
      <c r="F23" s="114">
        <v>47</v>
      </c>
      <c r="G23" s="114">
        <v>165</v>
      </c>
      <c r="H23" s="114">
        <v>56</v>
      </c>
      <c r="I23" s="140">
        <v>129</v>
      </c>
      <c r="J23" s="115">
        <v>-76</v>
      </c>
      <c r="K23" s="116">
        <v>-58.914728682170541</v>
      </c>
    </row>
    <row r="24" spans="1:11" ht="14.1" customHeight="1" x14ac:dyDescent="0.2">
      <c r="A24" s="306">
        <v>24</v>
      </c>
      <c r="B24" s="307" t="s">
        <v>241</v>
      </c>
      <c r="C24" s="308"/>
      <c r="D24" s="113">
        <v>5.9169316758215285</v>
      </c>
      <c r="E24" s="115">
        <v>614</v>
      </c>
      <c r="F24" s="114">
        <v>273</v>
      </c>
      <c r="G24" s="114">
        <v>811</v>
      </c>
      <c r="H24" s="114">
        <v>538</v>
      </c>
      <c r="I24" s="140">
        <v>831</v>
      </c>
      <c r="J24" s="115">
        <v>-217</v>
      </c>
      <c r="K24" s="116">
        <v>-26.113116726835138</v>
      </c>
    </row>
    <row r="25" spans="1:11" ht="14.1" customHeight="1" x14ac:dyDescent="0.2">
      <c r="A25" s="306">
        <v>25</v>
      </c>
      <c r="B25" s="307" t="s">
        <v>242</v>
      </c>
      <c r="C25" s="308"/>
      <c r="D25" s="113">
        <v>6.4084031993832511</v>
      </c>
      <c r="E25" s="115">
        <v>665</v>
      </c>
      <c r="F25" s="114">
        <v>296</v>
      </c>
      <c r="G25" s="114">
        <v>699</v>
      </c>
      <c r="H25" s="114">
        <v>354</v>
      </c>
      <c r="I25" s="140">
        <v>649</v>
      </c>
      <c r="J25" s="115">
        <v>16</v>
      </c>
      <c r="K25" s="116">
        <v>2.4653312788906008</v>
      </c>
    </row>
    <row r="26" spans="1:11" ht="14.1" customHeight="1" x14ac:dyDescent="0.2">
      <c r="A26" s="306">
        <v>26</v>
      </c>
      <c r="B26" s="307" t="s">
        <v>243</v>
      </c>
      <c r="C26" s="308"/>
      <c r="D26" s="113">
        <v>5.2519996145321386</v>
      </c>
      <c r="E26" s="115">
        <v>545</v>
      </c>
      <c r="F26" s="114">
        <v>283</v>
      </c>
      <c r="G26" s="114">
        <v>764</v>
      </c>
      <c r="H26" s="114">
        <v>345</v>
      </c>
      <c r="I26" s="140">
        <v>461</v>
      </c>
      <c r="J26" s="115">
        <v>84</v>
      </c>
      <c r="K26" s="116">
        <v>18.221258134490238</v>
      </c>
    </row>
    <row r="27" spans="1:11" ht="14.1" customHeight="1" x14ac:dyDescent="0.2">
      <c r="A27" s="306">
        <v>27</v>
      </c>
      <c r="B27" s="307" t="s">
        <v>244</v>
      </c>
      <c r="C27" s="308"/>
      <c r="D27" s="113">
        <v>1.7442420738170954</v>
      </c>
      <c r="E27" s="115">
        <v>181</v>
      </c>
      <c r="F27" s="114">
        <v>102</v>
      </c>
      <c r="G27" s="114">
        <v>251</v>
      </c>
      <c r="H27" s="114">
        <v>137</v>
      </c>
      <c r="I27" s="140">
        <v>204</v>
      </c>
      <c r="J27" s="115">
        <v>-23</v>
      </c>
      <c r="K27" s="116">
        <v>-11.274509803921569</v>
      </c>
    </row>
    <row r="28" spans="1:11" ht="14.1" customHeight="1" x14ac:dyDescent="0.2">
      <c r="A28" s="306">
        <v>28</v>
      </c>
      <c r="B28" s="307" t="s">
        <v>245</v>
      </c>
      <c r="C28" s="308"/>
      <c r="D28" s="113">
        <v>0.54929170280427875</v>
      </c>
      <c r="E28" s="115">
        <v>57</v>
      </c>
      <c r="F28" s="114">
        <v>39</v>
      </c>
      <c r="G28" s="114">
        <v>82</v>
      </c>
      <c r="H28" s="114">
        <v>65</v>
      </c>
      <c r="I28" s="140">
        <v>74</v>
      </c>
      <c r="J28" s="115">
        <v>-17</v>
      </c>
      <c r="K28" s="116">
        <v>-22.972972972972972</v>
      </c>
    </row>
    <row r="29" spans="1:11" ht="14.1" customHeight="1" x14ac:dyDescent="0.2">
      <c r="A29" s="306">
        <v>29</v>
      </c>
      <c r="B29" s="307" t="s">
        <v>246</v>
      </c>
      <c r="C29" s="308"/>
      <c r="D29" s="113">
        <v>3.0259227136937459</v>
      </c>
      <c r="E29" s="115">
        <v>314</v>
      </c>
      <c r="F29" s="114">
        <v>236</v>
      </c>
      <c r="G29" s="114">
        <v>464</v>
      </c>
      <c r="H29" s="114">
        <v>290</v>
      </c>
      <c r="I29" s="140">
        <v>379</v>
      </c>
      <c r="J29" s="115">
        <v>-65</v>
      </c>
      <c r="K29" s="116">
        <v>-17.150395778364118</v>
      </c>
    </row>
    <row r="30" spans="1:11" ht="14.1" customHeight="1" x14ac:dyDescent="0.2">
      <c r="A30" s="306" t="s">
        <v>247</v>
      </c>
      <c r="B30" s="307" t="s">
        <v>248</v>
      </c>
      <c r="C30" s="308"/>
      <c r="D30" s="113">
        <v>1.7346053772766696</v>
      </c>
      <c r="E30" s="115">
        <v>180</v>
      </c>
      <c r="F30" s="114">
        <v>122</v>
      </c>
      <c r="G30" s="114">
        <v>315</v>
      </c>
      <c r="H30" s="114">
        <v>150</v>
      </c>
      <c r="I30" s="140">
        <v>214</v>
      </c>
      <c r="J30" s="115">
        <v>-34</v>
      </c>
      <c r="K30" s="116">
        <v>-15.88785046728972</v>
      </c>
    </row>
    <row r="31" spans="1:11" ht="14.1" customHeight="1" x14ac:dyDescent="0.2">
      <c r="A31" s="306" t="s">
        <v>249</v>
      </c>
      <c r="B31" s="307" t="s">
        <v>250</v>
      </c>
      <c r="C31" s="308"/>
      <c r="D31" s="113" t="s">
        <v>513</v>
      </c>
      <c r="E31" s="115" t="s">
        <v>513</v>
      </c>
      <c r="F31" s="114">
        <v>114</v>
      </c>
      <c r="G31" s="114">
        <v>149</v>
      </c>
      <c r="H31" s="114">
        <v>140</v>
      </c>
      <c r="I31" s="140" t="s">
        <v>513</v>
      </c>
      <c r="J31" s="115" t="s">
        <v>513</v>
      </c>
      <c r="K31" s="116" t="s">
        <v>513</v>
      </c>
    </row>
    <row r="32" spans="1:11" ht="14.1" customHeight="1" x14ac:dyDescent="0.2">
      <c r="A32" s="306">
        <v>31</v>
      </c>
      <c r="B32" s="307" t="s">
        <v>251</v>
      </c>
      <c r="C32" s="308"/>
      <c r="D32" s="113">
        <v>0.7420256336127975</v>
      </c>
      <c r="E32" s="115">
        <v>77</v>
      </c>
      <c r="F32" s="114">
        <v>59</v>
      </c>
      <c r="G32" s="114">
        <v>92</v>
      </c>
      <c r="H32" s="114">
        <v>43</v>
      </c>
      <c r="I32" s="140">
        <v>65</v>
      </c>
      <c r="J32" s="115">
        <v>12</v>
      </c>
      <c r="K32" s="116">
        <v>18.46153846153846</v>
      </c>
    </row>
    <row r="33" spans="1:11" ht="14.1" customHeight="1" x14ac:dyDescent="0.2">
      <c r="A33" s="306">
        <v>32</v>
      </c>
      <c r="B33" s="307" t="s">
        <v>252</v>
      </c>
      <c r="C33" s="308"/>
      <c r="D33" s="113">
        <v>3.0933795894767275</v>
      </c>
      <c r="E33" s="115">
        <v>321</v>
      </c>
      <c r="F33" s="114">
        <v>203</v>
      </c>
      <c r="G33" s="114">
        <v>454</v>
      </c>
      <c r="H33" s="114">
        <v>334</v>
      </c>
      <c r="I33" s="140">
        <v>349</v>
      </c>
      <c r="J33" s="115">
        <v>-28</v>
      </c>
      <c r="K33" s="116">
        <v>-8.0229226361031518</v>
      </c>
    </row>
    <row r="34" spans="1:11" ht="14.1" customHeight="1" x14ac:dyDescent="0.2">
      <c r="A34" s="306">
        <v>33</v>
      </c>
      <c r="B34" s="307" t="s">
        <v>253</v>
      </c>
      <c r="C34" s="308"/>
      <c r="D34" s="113">
        <v>1.8020622530596511</v>
      </c>
      <c r="E34" s="115">
        <v>187</v>
      </c>
      <c r="F34" s="114">
        <v>105</v>
      </c>
      <c r="G34" s="114">
        <v>285</v>
      </c>
      <c r="H34" s="114">
        <v>123</v>
      </c>
      <c r="I34" s="140">
        <v>173</v>
      </c>
      <c r="J34" s="115">
        <v>14</v>
      </c>
      <c r="K34" s="116">
        <v>8.0924855491329488</v>
      </c>
    </row>
    <row r="35" spans="1:11" ht="14.1" customHeight="1" x14ac:dyDescent="0.2">
      <c r="A35" s="306">
        <v>34</v>
      </c>
      <c r="B35" s="307" t="s">
        <v>254</v>
      </c>
      <c r="C35" s="308"/>
      <c r="D35" s="113">
        <v>1.8695191288426327</v>
      </c>
      <c r="E35" s="115">
        <v>194</v>
      </c>
      <c r="F35" s="114">
        <v>145</v>
      </c>
      <c r="G35" s="114">
        <v>289</v>
      </c>
      <c r="H35" s="114">
        <v>155</v>
      </c>
      <c r="I35" s="140">
        <v>289</v>
      </c>
      <c r="J35" s="115">
        <v>-95</v>
      </c>
      <c r="K35" s="116">
        <v>-32.871972318339097</v>
      </c>
    </row>
    <row r="36" spans="1:11" ht="14.1" customHeight="1" x14ac:dyDescent="0.2">
      <c r="A36" s="306">
        <v>41</v>
      </c>
      <c r="B36" s="307" t="s">
        <v>255</v>
      </c>
      <c r="C36" s="308"/>
      <c r="D36" s="113">
        <v>0.43365134431916741</v>
      </c>
      <c r="E36" s="115">
        <v>45</v>
      </c>
      <c r="F36" s="114">
        <v>42</v>
      </c>
      <c r="G36" s="114">
        <v>69</v>
      </c>
      <c r="H36" s="114">
        <v>72</v>
      </c>
      <c r="I36" s="140">
        <v>72</v>
      </c>
      <c r="J36" s="115">
        <v>-27</v>
      </c>
      <c r="K36" s="116">
        <v>-37.5</v>
      </c>
    </row>
    <row r="37" spans="1:11" ht="14.1" customHeight="1" x14ac:dyDescent="0.2">
      <c r="A37" s="306">
        <v>42</v>
      </c>
      <c r="B37" s="307" t="s">
        <v>256</v>
      </c>
      <c r="C37" s="308"/>
      <c r="D37" s="113">
        <v>7.7093572323407536E-2</v>
      </c>
      <c r="E37" s="115">
        <v>8</v>
      </c>
      <c r="F37" s="114">
        <v>7</v>
      </c>
      <c r="G37" s="114" t="s">
        <v>513</v>
      </c>
      <c r="H37" s="114">
        <v>6</v>
      </c>
      <c r="I37" s="140">
        <v>16</v>
      </c>
      <c r="J37" s="115">
        <v>-8</v>
      </c>
      <c r="K37" s="116">
        <v>-50</v>
      </c>
    </row>
    <row r="38" spans="1:11" ht="14.1" customHeight="1" x14ac:dyDescent="0.2">
      <c r="A38" s="306">
        <v>43</v>
      </c>
      <c r="B38" s="307" t="s">
        <v>257</v>
      </c>
      <c r="C38" s="308"/>
      <c r="D38" s="113">
        <v>1.320227426038354</v>
      </c>
      <c r="E38" s="115">
        <v>137</v>
      </c>
      <c r="F38" s="114">
        <v>101</v>
      </c>
      <c r="G38" s="114">
        <v>307</v>
      </c>
      <c r="H38" s="114">
        <v>120</v>
      </c>
      <c r="I38" s="140">
        <v>137</v>
      </c>
      <c r="J38" s="115">
        <v>0</v>
      </c>
      <c r="K38" s="116">
        <v>0</v>
      </c>
    </row>
    <row r="39" spans="1:11" ht="14.1" customHeight="1" x14ac:dyDescent="0.2">
      <c r="A39" s="306">
        <v>51</v>
      </c>
      <c r="B39" s="307" t="s">
        <v>258</v>
      </c>
      <c r="C39" s="308"/>
      <c r="D39" s="113">
        <v>9.8583405608557388</v>
      </c>
      <c r="E39" s="115">
        <v>1023</v>
      </c>
      <c r="F39" s="114">
        <v>694</v>
      </c>
      <c r="G39" s="114">
        <v>1229</v>
      </c>
      <c r="H39" s="114">
        <v>1025</v>
      </c>
      <c r="I39" s="140">
        <v>1073</v>
      </c>
      <c r="J39" s="115">
        <v>-50</v>
      </c>
      <c r="K39" s="116">
        <v>-4.6598322460391426</v>
      </c>
    </row>
    <row r="40" spans="1:11" ht="14.1" customHeight="1" x14ac:dyDescent="0.2">
      <c r="A40" s="306" t="s">
        <v>259</v>
      </c>
      <c r="B40" s="307" t="s">
        <v>260</v>
      </c>
      <c r="C40" s="308"/>
      <c r="D40" s="113">
        <v>9.376505733834442</v>
      </c>
      <c r="E40" s="115">
        <v>973</v>
      </c>
      <c r="F40" s="114">
        <v>673</v>
      </c>
      <c r="G40" s="114">
        <v>1164</v>
      </c>
      <c r="H40" s="114">
        <v>996</v>
      </c>
      <c r="I40" s="140">
        <v>1012</v>
      </c>
      <c r="J40" s="115">
        <v>-39</v>
      </c>
      <c r="K40" s="116">
        <v>-3.8537549407114624</v>
      </c>
    </row>
    <row r="41" spans="1:11" ht="14.1" customHeight="1" x14ac:dyDescent="0.2">
      <c r="A41" s="306"/>
      <c r="B41" s="307" t="s">
        <v>261</v>
      </c>
      <c r="C41" s="308"/>
      <c r="D41" s="113">
        <v>8.8946709068131451</v>
      </c>
      <c r="E41" s="115">
        <v>923</v>
      </c>
      <c r="F41" s="114">
        <v>620</v>
      </c>
      <c r="G41" s="114">
        <v>1092</v>
      </c>
      <c r="H41" s="114">
        <v>942</v>
      </c>
      <c r="I41" s="140">
        <v>933</v>
      </c>
      <c r="J41" s="115">
        <v>-10</v>
      </c>
      <c r="K41" s="116">
        <v>-1.0718113612004287</v>
      </c>
    </row>
    <row r="42" spans="1:11" ht="14.1" customHeight="1" x14ac:dyDescent="0.2">
      <c r="A42" s="306">
        <v>52</v>
      </c>
      <c r="B42" s="307" t="s">
        <v>262</v>
      </c>
      <c r="C42" s="308"/>
      <c r="D42" s="113">
        <v>5.4736436349619346</v>
      </c>
      <c r="E42" s="115">
        <v>568</v>
      </c>
      <c r="F42" s="114">
        <v>429</v>
      </c>
      <c r="G42" s="114">
        <v>646</v>
      </c>
      <c r="H42" s="114">
        <v>587</v>
      </c>
      <c r="I42" s="140">
        <v>589</v>
      </c>
      <c r="J42" s="115">
        <v>-21</v>
      </c>
      <c r="K42" s="116">
        <v>-3.5653650254668929</v>
      </c>
    </row>
    <row r="43" spans="1:11" ht="14.1" customHeight="1" x14ac:dyDescent="0.2">
      <c r="A43" s="306" t="s">
        <v>263</v>
      </c>
      <c r="B43" s="307" t="s">
        <v>264</v>
      </c>
      <c r="C43" s="308"/>
      <c r="D43" s="113">
        <v>4.7605280909704151</v>
      </c>
      <c r="E43" s="115">
        <v>494</v>
      </c>
      <c r="F43" s="114">
        <v>391</v>
      </c>
      <c r="G43" s="114">
        <v>594</v>
      </c>
      <c r="H43" s="114">
        <v>500</v>
      </c>
      <c r="I43" s="140">
        <v>521</v>
      </c>
      <c r="J43" s="115">
        <v>-27</v>
      </c>
      <c r="K43" s="116">
        <v>-5.182341650671785</v>
      </c>
    </row>
    <row r="44" spans="1:11" ht="14.1" customHeight="1" x14ac:dyDescent="0.2">
      <c r="A44" s="306">
        <v>53</v>
      </c>
      <c r="B44" s="307" t="s">
        <v>265</v>
      </c>
      <c r="C44" s="308"/>
      <c r="D44" s="113">
        <v>0.6552953647489641</v>
      </c>
      <c r="E44" s="115">
        <v>68</v>
      </c>
      <c r="F44" s="114">
        <v>53</v>
      </c>
      <c r="G44" s="114">
        <v>90</v>
      </c>
      <c r="H44" s="114">
        <v>102</v>
      </c>
      <c r="I44" s="140">
        <v>56</v>
      </c>
      <c r="J44" s="115">
        <v>12</v>
      </c>
      <c r="K44" s="116">
        <v>21.428571428571427</v>
      </c>
    </row>
    <row r="45" spans="1:11" ht="14.1" customHeight="1" x14ac:dyDescent="0.2">
      <c r="A45" s="306" t="s">
        <v>266</v>
      </c>
      <c r="B45" s="307" t="s">
        <v>267</v>
      </c>
      <c r="C45" s="308"/>
      <c r="D45" s="113">
        <v>0.62638527512768627</v>
      </c>
      <c r="E45" s="115">
        <v>65</v>
      </c>
      <c r="F45" s="114">
        <v>50</v>
      </c>
      <c r="G45" s="114">
        <v>89</v>
      </c>
      <c r="H45" s="114">
        <v>99</v>
      </c>
      <c r="I45" s="140">
        <v>53</v>
      </c>
      <c r="J45" s="115">
        <v>12</v>
      </c>
      <c r="K45" s="116">
        <v>22.641509433962263</v>
      </c>
    </row>
    <row r="46" spans="1:11" ht="14.1" customHeight="1" x14ac:dyDescent="0.2">
      <c r="A46" s="306">
        <v>54</v>
      </c>
      <c r="B46" s="307" t="s">
        <v>268</v>
      </c>
      <c r="C46" s="308"/>
      <c r="D46" s="113">
        <v>2.6211814589958564</v>
      </c>
      <c r="E46" s="115">
        <v>272</v>
      </c>
      <c r="F46" s="114">
        <v>181</v>
      </c>
      <c r="G46" s="114">
        <v>297</v>
      </c>
      <c r="H46" s="114">
        <v>239</v>
      </c>
      <c r="I46" s="140">
        <v>315</v>
      </c>
      <c r="J46" s="115">
        <v>-43</v>
      </c>
      <c r="K46" s="116">
        <v>-13.65079365079365</v>
      </c>
    </row>
    <row r="47" spans="1:11" ht="14.1" customHeight="1" x14ac:dyDescent="0.2">
      <c r="A47" s="306">
        <v>61</v>
      </c>
      <c r="B47" s="307" t="s">
        <v>269</v>
      </c>
      <c r="C47" s="308"/>
      <c r="D47" s="113">
        <v>2.4477209212681892</v>
      </c>
      <c r="E47" s="115">
        <v>254</v>
      </c>
      <c r="F47" s="114">
        <v>148</v>
      </c>
      <c r="G47" s="114">
        <v>411</v>
      </c>
      <c r="H47" s="114">
        <v>226</v>
      </c>
      <c r="I47" s="140">
        <v>310</v>
      </c>
      <c r="J47" s="115">
        <v>-56</v>
      </c>
      <c r="K47" s="116">
        <v>-18.06451612903226</v>
      </c>
    </row>
    <row r="48" spans="1:11" ht="14.1" customHeight="1" x14ac:dyDescent="0.2">
      <c r="A48" s="306">
        <v>62</v>
      </c>
      <c r="B48" s="307" t="s">
        <v>270</v>
      </c>
      <c r="C48" s="308"/>
      <c r="D48" s="113">
        <v>6.1289389997108987</v>
      </c>
      <c r="E48" s="115">
        <v>636</v>
      </c>
      <c r="F48" s="114">
        <v>707</v>
      </c>
      <c r="G48" s="114">
        <v>986</v>
      </c>
      <c r="H48" s="114">
        <v>591</v>
      </c>
      <c r="I48" s="140">
        <v>753</v>
      </c>
      <c r="J48" s="115">
        <v>-117</v>
      </c>
      <c r="K48" s="116">
        <v>-15.53784860557769</v>
      </c>
    </row>
    <row r="49" spans="1:11" ht="14.1" customHeight="1" x14ac:dyDescent="0.2">
      <c r="A49" s="306">
        <v>63</v>
      </c>
      <c r="B49" s="307" t="s">
        <v>271</v>
      </c>
      <c r="C49" s="308"/>
      <c r="D49" s="113">
        <v>2.6019080659150045</v>
      </c>
      <c r="E49" s="115">
        <v>270</v>
      </c>
      <c r="F49" s="114">
        <v>202</v>
      </c>
      <c r="G49" s="114">
        <v>320</v>
      </c>
      <c r="H49" s="114">
        <v>268</v>
      </c>
      <c r="I49" s="140">
        <v>294</v>
      </c>
      <c r="J49" s="115">
        <v>-24</v>
      </c>
      <c r="K49" s="116">
        <v>-8.1632653061224492</v>
      </c>
    </row>
    <row r="50" spans="1:11" ht="14.1" customHeight="1" x14ac:dyDescent="0.2">
      <c r="A50" s="306" t="s">
        <v>272</v>
      </c>
      <c r="B50" s="307" t="s">
        <v>273</v>
      </c>
      <c r="C50" s="308"/>
      <c r="D50" s="113">
        <v>0.30837428929363014</v>
      </c>
      <c r="E50" s="115">
        <v>32</v>
      </c>
      <c r="F50" s="114">
        <v>19</v>
      </c>
      <c r="G50" s="114">
        <v>50</v>
      </c>
      <c r="H50" s="114">
        <v>38</v>
      </c>
      <c r="I50" s="140">
        <v>36</v>
      </c>
      <c r="J50" s="115">
        <v>-4</v>
      </c>
      <c r="K50" s="116">
        <v>-11.111111111111111</v>
      </c>
    </row>
    <row r="51" spans="1:11" ht="14.1" customHeight="1" x14ac:dyDescent="0.2">
      <c r="A51" s="306" t="s">
        <v>274</v>
      </c>
      <c r="B51" s="307" t="s">
        <v>275</v>
      </c>
      <c r="C51" s="308"/>
      <c r="D51" s="113">
        <v>2.1007998458128552</v>
      </c>
      <c r="E51" s="115">
        <v>218</v>
      </c>
      <c r="F51" s="114">
        <v>170</v>
      </c>
      <c r="G51" s="114">
        <v>229</v>
      </c>
      <c r="H51" s="114">
        <v>214</v>
      </c>
      <c r="I51" s="140">
        <v>239</v>
      </c>
      <c r="J51" s="115">
        <v>-21</v>
      </c>
      <c r="K51" s="116">
        <v>-8.7866108786610884</v>
      </c>
    </row>
    <row r="52" spans="1:11" ht="14.1" customHeight="1" x14ac:dyDescent="0.2">
      <c r="A52" s="306">
        <v>71</v>
      </c>
      <c r="B52" s="307" t="s">
        <v>276</v>
      </c>
      <c r="C52" s="308"/>
      <c r="D52" s="113">
        <v>8.277922328225884</v>
      </c>
      <c r="E52" s="115">
        <v>859</v>
      </c>
      <c r="F52" s="114">
        <v>496</v>
      </c>
      <c r="G52" s="114">
        <v>1207</v>
      </c>
      <c r="H52" s="114">
        <v>645</v>
      </c>
      <c r="I52" s="140">
        <v>970</v>
      </c>
      <c r="J52" s="115">
        <v>-111</v>
      </c>
      <c r="K52" s="116">
        <v>-11.443298969072165</v>
      </c>
    </row>
    <row r="53" spans="1:11" ht="14.1" customHeight="1" x14ac:dyDescent="0.2">
      <c r="A53" s="306" t="s">
        <v>277</v>
      </c>
      <c r="B53" s="307" t="s">
        <v>278</v>
      </c>
      <c r="C53" s="308"/>
      <c r="D53" s="113">
        <v>3.2379300375831166</v>
      </c>
      <c r="E53" s="115">
        <v>336</v>
      </c>
      <c r="F53" s="114">
        <v>193</v>
      </c>
      <c r="G53" s="114">
        <v>595</v>
      </c>
      <c r="H53" s="114">
        <v>248</v>
      </c>
      <c r="I53" s="140">
        <v>364</v>
      </c>
      <c r="J53" s="115">
        <v>-28</v>
      </c>
      <c r="K53" s="116">
        <v>-7.6923076923076925</v>
      </c>
    </row>
    <row r="54" spans="1:11" ht="14.1" customHeight="1" x14ac:dyDescent="0.2">
      <c r="A54" s="306" t="s">
        <v>279</v>
      </c>
      <c r="B54" s="307" t="s">
        <v>280</v>
      </c>
      <c r="C54" s="308"/>
      <c r="D54" s="113">
        <v>4.3365134431916736</v>
      </c>
      <c r="E54" s="115">
        <v>450</v>
      </c>
      <c r="F54" s="114">
        <v>264</v>
      </c>
      <c r="G54" s="114">
        <v>568</v>
      </c>
      <c r="H54" s="114">
        <v>346</v>
      </c>
      <c r="I54" s="140">
        <v>526</v>
      </c>
      <c r="J54" s="115">
        <v>-76</v>
      </c>
      <c r="K54" s="116">
        <v>-14.448669201520913</v>
      </c>
    </row>
    <row r="55" spans="1:11" ht="14.1" customHeight="1" x14ac:dyDescent="0.2">
      <c r="A55" s="306">
        <v>72</v>
      </c>
      <c r="B55" s="307" t="s">
        <v>281</v>
      </c>
      <c r="C55" s="308"/>
      <c r="D55" s="113">
        <v>2.6982750313192638</v>
      </c>
      <c r="E55" s="115">
        <v>280</v>
      </c>
      <c r="F55" s="114">
        <v>110</v>
      </c>
      <c r="G55" s="114">
        <v>276</v>
      </c>
      <c r="H55" s="114">
        <v>118</v>
      </c>
      <c r="I55" s="140">
        <v>218</v>
      </c>
      <c r="J55" s="115">
        <v>62</v>
      </c>
      <c r="K55" s="116">
        <v>28.440366972477065</v>
      </c>
    </row>
    <row r="56" spans="1:11" ht="14.1" customHeight="1" x14ac:dyDescent="0.2">
      <c r="A56" s="306" t="s">
        <v>282</v>
      </c>
      <c r="B56" s="307" t="s">
        <v>283</v>
      </c>
      <c r="C56" s="308"/>
      <c r="D56" s="113">
        <v>0.86730268863833482</v>
      </c>
      <c r="E56" s="115">
        <v>90</v>
      </c>
      <c r="F56" s="114">
        <v>34</v>
      </c>
      <c r="G56" s="114">
        <v>97</v>
      </c>
      <c r="H56" s="114">
        <v>22</v>
      </c>
      <c r="I56" s="140">
        <v>91</v>
      </c>
      <c r="J56" s="115">
        <v>-1</v>
      </c>
      <c r="K56" s="116">
        <v>-1.098901098901099</v>
      </c>
    </row>
    <row r="57" spans="1:11" ht="14.1" customHeight="1" x14ac:dyDescent="0.2">
      <c r="A57" s="306" t="s">
        <v>284</v>
      </c>
      <c r="B57" s="307" t="s">
        <v>285</v>
      </c>
      <c r="C57" s="308"/>
      <c r="D57" s="113">
        <v>0.87693938517876069</v>
      </c>
      <c r="E57" s="115">
        <v>91</v>
      </c>
      <c r="F57" s="114">
        <v>53</v>
      </c>
      <c r="G57" s="114">
        <v>84</v>
      </c>
      <c r="H57" s="114">
        <v>47</v>
      </c>
      <c r="I57" s="140">
        <v>86</v>
      </c>
      <c r="J57" s="115">
        <v>5</v>
      </c>
      <c r="K57" s="116">
        <v>5.8139534883720927</v>
      </c>
    </row>
    <row r="58" spans="1:11" ht="14.1" customHeight="1" x14ac:dyDescent="0.2">
      <c r="A58" s="306">
        <v>73</v>
      </c>
      <c r="B58" s="307" t="s">
        <v>286</v>
      </c>
      <c r="C58" s="308"/>
      <c r="D58" s="113">
        <v>0.96366965404259419</v>
      </c>
      <c r="E58" s="115">
        <v>100</v>
      </c>
      <c r="F58" s="114">
        <v>62</v>
      </c>
      <c r="G58" s="114">
        <v>151</v>
      </c>
      <c r="H58" s="114">
        <v>85</v>
      </c>
      <c r="I58" s="140">
        <v>102</v>
      </c>
      <c r="J58" s="115">
        <v>-2</v>
      </c>
      <c r="K58" s="116">
        <v>-1.9607843137254901</v>
      </c>
    </row>
    <row r="59" spans="1:11" ht="14.1" customHeight="1" x14ac:dyDescent="0.2">
      <c r="A59" s="306" t="s">
        <v>287</v>
      </c>
      <c r="B59" s="307" t="s">
        <v>288</v>
      </c>
      <c r="C59" s="308"/>
      <c r="D59" s="113">
        <v>0.63602197166811214</v>
      </c>
      <c r="E59" s="115">
        <v>66</v>
      </c>
      <c r="F59" s="114">
        <v>44</v>
      </c>
      <c r="G59" s="114">
        <v>91</v>
      </c>
      <c r="H59" s="114">
        <v>55</v>
      </c>
      <c r="I59" s="140">
        <v>67</v>
      </c>
      <c r="J59" s="115">
        <v>-1</v>
      </c>
      <c r="K59" s="116">
        <v>-1.4925373134328359</v>
      </c>
    </row>
    <row r="60" spans="1:11" ht="14.1" customHeight="1" x14ac:dyDescent="0.2">
      <c r="A60" s="306">
        <v>81</v>
      </c>
      <c r="B60" s="307" t="s">
        <v>289</v>
      </c>
      <c r="C60" s="308"/>
      <c r="D60" s="113">
        <v>5.7723812277151394</v>
      </c>
      <c r="E60" s="115">
        <v>599</v>
      </c>
      <c r="F60" s="114">
        <v>602</v>
      </c>
      <c r="G60" s="114">
        <v>845</v>
      </c>
      <c r="H60" s="114">
        <v>568</v>
      </c>
      <c r="I60" s="140">
        <v>615</v>
      </c>
      <c r="J60" s="115">
        <v>-16</v>
      </c>
      <c r="K60" s="116">
        <v>-2.6016260162601625</v>
      </c>
    </row>
    <row r="61" spans="1:11" ht="14.1" customHeight="1" x14ac:dyDescent="0.2">
      <c r="A61" s="306" t="s">
        <v>290</v>
      </c>
      <c r="B61" s="307" t="s">
        <v>291</v>
      </c>
      <c r="C61" s="308"/>
      <c r="D61" s="113">
        <v>1.99479618386817</v>
      </c>
      <c r="E61" s="115">
        <v>207</v>
      </c>
      <c r="F61" s="114">
        <v>135</v>
      </c>
      <c r="G61" s="114">
        <v>341</v>
      </c>
      <c r="H61" s="114">
        <v>208</v>
      </c>
      <c r="I61" s="140">
        <v>223</v>
      </c>
      <c r="J61" s="115">
        <v>-16</v>
      </c>
      <c r="K61" s="116">
        <v>-7.1748878923766819</v>
      </c>
    </row>
    <row r="62" spans="1:11" ht="14.1" customHeight="1" x14ac:dyDescent="0.2">
      <c r="A62" s="306" t="s">
        <v>292</v>
      </c>
      <c r="B62" s="307" t="s">
        <v>293</v>
      </c>
      <c r="C62" s="308"/>
      <c r="D62" s="113">
        <v>1.8598824323022067</v>
      </c>
      <c r="E62" s="115">
        <v>193</v>
      </c>
      <c r="F62" s="114">
        <v>276</v>
      </c>
      <c r="G62" s="114">
        <v>280</v>
      </c>
      <c r="H62" s="114">
        <v>185</v>
      </c>
      <c r="I62" s="140">
        <v>181</v>
      </c>
      <c r="J62" s="115">
        <v>12</v>
      </c>
      <c r="K62" s="116">
        <v>6.6298342541436464</v>
      </c>
    </row>
    <row r="63" spans="1:11" ht="14.1" customHeight="1" x14ac:dyDescent="0.2">
      <c r="A63" s="306"/>
      <c r="B63" s="307" t="s">
        <v>294</v>
      </c>
      <c r="C63" s="308"/>
      <c r="D63" s="113">
        <v>1.7056952876553917</v>
      </c>
      <c r="E63" s="115">
        <v>177</v>
      </c>
      <c r="F63" s="114">
        <v>260</v>
      </c>
      <c r="G63" s="114">
        <v>246</v>
      </c>
      <c r="H63" s="114">
        <v>172</v>
      </c>
      <c r="I63" s="140">
        <v>170</v>
      </c>
      <c r="J63" s="115">
        <v>7</v>
      </c>
      <c r="K63" s="116">
        <v>4.117647058823529</v>
      </c>
    </row>
    <row r="64" spans="1:11" ht="14.1" customHeight="1" x14ac:dyDescent="0.2">
      <c r="A64" s="306" t="s">
        <v>295</v>
      </c>
      <c r="B64" s="307" t="s">
        <v>296</v>
      </c>
      <c r="C64" s="308"/>
      <c r="D64" s="113">
        <v>1.0793100125277055</v>
      </c>
      <c r="E64" s="115">
        <v>112</v>
      </c>
      <c r="F64" s="114">
        <v>90</v>
      </c>
      <c r="G64" s="114">
        <v>102</v>
      </c>
      <c r="H64" s="114">
        <v>80</v>
      </c>
      <c r="I64" s="140">
        <v>79</v>
      </c>
      <c r="J64" s="115">
        <v>33</v>
      </c>
      <c r="K64" s="116">
        <v>41.77215189873418</v>
      </c>
    </row>
    <row r="65" spans="1:11" ht="14.1" customHeight="1" x14ac:dyDescent="0.2">
      <c r="A65" s="306" t="s">
        <v>297</v>
      </c>
      <c r="B65" s="307" t="s">
        <v>298</v>
      </c>
      <c r="C65" s="308"/>
      <c r="D65" s="113">
        <v>0.38546786161703767</v>
      </c>
      <c r="E65" s="115">
        <v>40</v>
      </c>
      <c r="F65" s="114">
        <v>59</v>
      </c>
      <c r="G65" s="114">
        <v>44</v>
      </c>
      <c r="H65" s="114">
        <v>38</v>
      </c>
      <c r="I65" s="140">
        <v>76</v>
      </c>
      <c r="J65" s="115">
        <v>-36</v>
      </c>
      <c r="K65" s="116">
        <v>-47.368421052631582</v>
      </c>
    </row>
    <row r="66" spans="1:11" ht="14.1" customHeight="1" x14ac:dyDescent="0.2">
      <c r="A66" s="306">
        <v>82</v>
      </c>
      <c r="B66" s="307" t="s">
        <v>299</v>
      </c>
      <c r="C66" s="308"/>
      <c r="D66" s="113">
        <v>2.9391924448299123</v>
      </c>
      <c r="E66" s="115">
        <v>305</v>
      </c>
      <c r="F66" s="114">
        <v>342</v>
      </c>
      <c r="G66" s="114">
        <v>411</v>
      </c>
      <c r="H66" s="114">
        <v>317</v>
      </c>
      <c r="I66" s="140">
        <v>263</v>
      </c>
      <c r="J66" s="115">
        <v>42</v>
      </c>
      <c r="K66" s="116">
        <v>15.96958174904943</v>
      </c>
    </row>
    <row r="67" spans="1:11" ht="14.1" customHeight="1" x14ac:dyDescent="0.2">
      <c r="A67" s="306" t="s">
        <v>300</v>
      </c>
      <c r="B67" s="307" t="s">
        <v>301</v>
      </c>
      <c r="C67" s="308"/>
      <c r="D67" s="113">
        <v>1.676785198034114</v>
      </c>
      <c r="E67" s="115">
        <v>174</v>
      </c>
      <c r="F67" s="114">
        <v>272</v>
      </c>
      <c r="G67" s="114">
        <v>245</v>
      </c>
      <c r="H67" s="114">
        <v>220</v>
      </c>
      <c r="I67" s="140">
        <v>154</v>
      </c>
      <c r="J67" s="115">
        <v>20</v>
      </c>
      <c r="K67" s="116">
        <v>12.987012987012987</v>
      </c>
    </row>
    <row r="68" spans="1:11" ht="14.1" customHeight="1" x14ac:dyDescent="0.2">
      <c r="A68" s="306" t="s">
        <v>302</v>
      </c>
      <c r="B68" s="307" t="s">
        <v>303</v>
      </c>
      <c r="C68" s="308"/>
      <c r="D68" s="113">
        <v>0.79984581285535317</v>
      </c>
      <c r="E68" s="115">
        <v>83</v>
      </c>
      <c r="F68" s="114">
        <v>50</v>
      </c>
      <c r="G68" s="114">
        <v>94</v>
      </c>
      <c r="H68" s="114">
        <v>52</v>
      </c>
      <c r="I68" s="140">
        <v>68</v>
      </c>
      <c r="J68" s="115">
        <v>15</v>
      </c>
      <c r="K68" s="116">
        <v>22.058823529411764</v>
      </c>
    </row>
    <row r="69" spans="1:11" ht="14.1" customHeight="1" x14ac:dyDescent="0.2">
      <c r="A69" s="306">
        <v>83</v>
      </c>
      <c r="B69" s="307" t="s">
        <v>304</v>
      </c>
      <c r="C69" s="308"/>
      <c r="D69" s="113">
        <v>4.8279849667533972</v>
      </c>
      <c r="E69" s="115">
        <v>501</v>
      </c>
      <c r="F69" s="114">
        <v>415</v>
      </c>
      <c r="G69" s="114">
        <v>1103</v>
      </c>
      <c r="H69" s="114">
        <v>291</v>
      </c>
      <c r="I69" s="140">
        <v>367</v>
      </c>
      <c r="J69" s="115">
        <v>134</v>
      </c>
      <c r="K69" s="116">
        <v>36.51226158038147</v>
      </c>
    </row>
    <row r="70" spans="1:11" ht="14.1" customHeight="1" x14ac:dyDescent="0.2">
      <c r="A70" s="306" t="s">
        <v>305</v>
      </c>
      <c r="B70" s="307" t="s">
        <v>306</v>
      </c>
      <c r="C70" s="308"/>
      <c r="D70" s="113">
        <v>3.5366676303363209</v>
      </c>
      <c r="E70" s="115">
        <v>367</v>
      </c>
      <c r="F70" s="114">
        <v>309</v>
      </c>
      <c r="G70" s="114">
        <v>932</v>
      </c>
      <c r="H70" s="114">
        <v>208</v>
      </c>
      <c r="I70" s="140">
        <v>257</v>
      </c>
      <c r="J70" s="115">
        <v>110</v>
      </c>
      <c r="K70" s="116">
        <v>42.80155642023346</v>
      </c>
    </row>
    <row r="71" spans="1:11" ht="14.1" customHeight="1" x14ac:dyDescent="0.2">
      <c r="A71" s="306"/>
      <c r="B71" s="307" t="s">
        <v>307</v>
      </c>
      <c r="C71" s="308"/>
      <c r="D71" s="113">
        <v>1.4551411776043173</v>
      </c>
      <c r="E71" s="115">
        <v>151</v>
      </c>
      <c r="F71" s="114">
        <v>125</v>
      </c>
      <c r="G71" s="114">
        <v>567</v>
      </c>
      <c r="H71" s="114">
        <v>86</v>
      </c>
      <c r="I71" s="140">
        <v>126</v>
      </c>
      <c r="J71" s="115">
        <v>25</v>
      </c>
      <c r="K71" s="116">
        <v>19.841269841269842</v>
      </c>
    </row>
    <row r="72" spans="1:11" ht="14.1" customHeight="1" x14ac:dyDescent="0.2">
      <c r="A72" s="306">
        <v>84</v>
      </c>
      <c r="B72" s="307" t="s">
        <v>308</v>
      </c>
      <c r="C72" s="308"/>
      <c r="D72" s="113">
        <v>1.0022164402042979</v>
      </c>
      <c r="E72" s="115">
        <v>104</v>
      </c>
      <c r="F72" s="114">
        <v>107</v>
      </c>
      <c r="G72" s="114">
        <v>179</v>
      </c>
      <c r="H72" s="114">
        <v>114</v>
      </c>
      <c r="I72" s="140">
        <v>98</v>
      </c>
      <c r="J72" s="115">
        <v>6</v>
      </c>
      <c r="K72" s="116">
        <v>6.1224489795918364</v>
      </c>
    </row>
    <row r="73" spans="1:11" ht="14.1" customHeight="1" x14ac:dyDescent="0.2">
      <c r="A73" s="306" t="s">
        <v>309</v>
      </c>
      <c r="B73" s="307" t="s">
        <v>310</v>
      </c>
      <c r="C73" s="308"/>
      <c r="D73" s="113">
        <v>0.39510455815746365</v>
      </c>
      <c r="E73" s="115">
        <v>41</v>
      </c>
      <c r="F73" s="114">
        <v>62</v>
      </c>
      <c r="G73" s="114">
        <v>85</v>
      </c>
      <c r="H73" s="114">
        <v>58</v>
      </c>
      <c r="I73" s="140">
        <v>44</v>
      </c>
      <c r="J73" s="115">
        <v>-3</v>
      </c>
      <c r="K73" s="116">
        <v>-6.8181818181818183</v>
      </c>
    </row>
    <row r="74" spans="1:11" ht="14.1" customHeight="1" x14ac:dyDescent="0.2">
      <c r="A74" s="306" t="s">
        <v>311</v>
      </c>
      <c r="B74" s="307" t="s">
        <v>312</v>
      </c>
      <c r="C74" s="308"/>
      <c r="D74" s="113">
        <v>0.16382384118724103</v>
      </c>
      <c r="E74" s="115">
        <v>17</v>
      </c>
      <c r="F74" s="114">
        <v>8</v>
      </c>
      <c r="G74" s="114">
        <v>14</v>
      </c>
      <c r="H74" s="114">
        <v>14</v>
      </c>
      <c r="I74" s="140">
        <v>12</v>
      </c>
      <c r="J74" s="115">
        <v>5</v>
      </c>
      <c r="K74" s="116">
        <v>41.666666666666664</v>
      </c>
    </row>
    <row r="75" spans="1:11" ht="14.1" customHeight="1" x14ac:dyDescent="0.2">
      <c r="A75" s="306" t="s">
        <v>313</v>
      </c>
      <c r="B75" s="307" t="s">
        <v>314</v>
      </c>
      <c r="C75" s="308"/>
      <c r="D75" s="113">
        <v>7.7093572323407536E-2</v>
      </c>
      <c r="E75" s="115">
        <v>8</v>
      </c>
      <c r="F75" s="114">
        <v>8</v>
      </c>
      <c r="G75" s="114">
        <v>7</v>
      </c>
      <c r="H75" s="114">
        <v>9</v>
      </c>
      <c r="I75" s="140">
        <v>4</v>
      </c>
      <c r="J75" s="115">
        <v>4</v>
      </c>
      <c r="K75" s="116">
        <v>100</v>
      </c>
    </row>
    <row r="76" spans="1:11" ht="14.1" customHeight="1" x14ac:dyDescent="0.2">
      <c r="A76" s="306">
        <v>91</v>
      </c>
      <c r="B76" s="307" t="s">
        <v>315</v>
      </c>
      <c r="C76" s="308"/>
      <c r="D76" s="113">
        <v>0.20237062734894479</v>
      </c>
      <c r="E76" s="115">
        <v>21</v>
      </c>
      <c r="F76" s="114">
        <v>25</v>
      </c>
      <c r="G76" s="114">
        <v>38</v>
      </c>
      <c r="H76" s="114">
        <v>22</v>
      </c>
      <c r="I76" s="140">
        <v>22</v>
      </c>
      <c r="J76" s="115">
        <v>-1</v>
      </c>
      <c r="K76" s="116">
        <v>-4.5454545454545459</v>
      </c>
    </row>
    <row r="77" spans="1:11" ht="14.1" customHeight="1" x14ac:dyDescent="0.2">
      <c r="A77" s="306">
        <v>92</v>
      </c>
      <c r="B77" s="307" t="s">
        <v>316</v>
      </c>
      <c r="C77" s="308"/>
      <c r="D77" s="113">
        <v>0.72275224053194564</v>
      </c>
      <c r="E77" s="115">
        <v>75</v>
      </c>
      <c r="F77" s="114">
        <v>73</v>
      </c>
      <c r="G77" s="114">
        <v>88</v>
      </c>
      <c r="H77" s="114">
        <v>87</v>
      </c>
      <c r="I77" s="140">
        <v>112</v>
      </c>
      <c r="J77" s="115">
        <v>-37</v>
      </c>
      <c r="K77" s="116">
        <v>-33.035714285714285</v>
      </c>
    </row>
    <row r="78" spans="1:11" ht="14.1" customHeight="1" x14ac:dyDescent="0.2">
      <c r="A78" s="306">
        <v>93</v>
      </c>
      <c r="B78" s="307" t="s">
        <v>317</v>
      </c>
      <c r="C78" s="308"/>
      <c r="D78" s="113">
        <v>0.21200732388937071</v>
      </c>
      <c r="E78" s="115">
        <v>22</v>
      </c>
      <c r="F78" s="114">
        <v>9</v>
      </c>
      <c r="G78" s="114">
        <v>30</v>
      </c>
      <c r="H78" s="114">
        <v>13</v>
      </c>
      <c r="I78" s="140">
        <v>25</v>
      </c>
      <c r="J78" s="115">
        <v>-3</v>
      </c>
      <c r="K78" s="116">
        <v>-12</v>
      </c>
    </row>
    <row r="79" spans="1:11" ht="14.1" customHeight="1" x14ac:dyDescent="0.2">
      <c r="A79" s="306">
        <v>94</v>
      </c>
      <c r="B79" s="307" t="s">
        <v>318</v>
      </c>
      <c r="C79" s="308"/>
      <c r="D79" s="113">
        <v>0.19273393080851883</v>
      </c>
      <c r="E79" s="115">
        <v>20</v>
      </c>
      <c r="F79" s="114" t="s">
        <v>513</v>
      </c>
      <c r="G79" s="114">
        <v>15</v>
      </c>
      <c r="H79" s="114">
        <v>15</v>
      </c>
      <c r="I79" s="140">
        <v>13</v>
      </c>
      <c r="J79" s="115">
        <v>7</v>
      </c>
      <c r="K79" s="116">
        <v>53.846153846153847</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0.40474125469788957</v>
      </c>
      <c r="E81" s="143">
        <v>42</v>
      </c>
      <c r="F81" s="144">
        <v>60</v>
      </c>
      <c r="G81" s="144">
        <v>201</v>
      </c>
      <c r="H81" s="144">
        <v>32</v>
      </c>
      <c r="I81" s="145">
        <v>46</v>
      </c>
      <c r="J81" s="143">
        <v>-4</v>
      </c>
      <c r="K81" s="146">
        <v>-8.695652173913043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10239</v>
      </c>
      <c r="E11" s="114">
        <v>8743</v>
      </c>
      <c r="F11" s="114">
        <v>11591</v>
      </c>
      <c r="G11" s="114">
        <v>8854</v>
      </c>
      <c r="H11" s="140">
        <v>10644</v>
      </c>
      <c r="I11" s="115">
        <v>-405</v>
      </c>
      <c r="J11" s="116">
        <v>-3.8049605411499434</v>
      </c>
    </row>
    <row r="12" spans="1:15" s="110" customFormat="1" ht="24.95" customHeight="1" x14ac:dyDescent="0.2">
      <c r="A12" s="193" t="s">
        <v>132</v>
      </c>
      <c r="B12" s="194" t="s">
        <v>133</v>
      </c>
      <c r="C12" s="113">
        <v>2.4904775857017287</v>
      </c>
      <c r="D12" s="115">
        <v>255</v>
      </c>
      <c r="E12" s="114">
        <v>316</v>
      </c>
      <c r="F12" s="114">
        <v>387</v>
      </c>
      <c r="G12" s="114">
        <v>207</v>
      </c>
      <c r="H12" s="140">
        <v>143</v>
      </c>
      <c r="I12" s="115">
        <v>112</v>
      </c>
      <c r="J12" s="116">
        <v>78.32167832167832</v>
      </c>
    </row>
    <row r="13" spans="1:15" s="110" customFormat="1" ht="24.95" customHeight="1" x14ac:dyDescent="0.2">
      <c r="A13" s="193" t="s">
        <v>134</v>
      </c>
      <c r="B13" s="199" t="s">
        <v>214</v>
      </c>
      <c r="C13" s="113">
        <v>0.810626037698994</v>
      </c>
      <c r="D13" s="115">
        <v>83</v>
      </c>
      <c r="E13" s="114">
        <v>80</v>
      </c>
      <c r="F13" s="114">
        <v>99</v>
      </c>
      <c r="G13" s="114">
        <v>57</v>
      </c>
      <c r="H13" s="140">
        <v>58</v>
      </c>
      <c r="I13" s="115">
        <v>25</v>
      </c>
      <c r="J13" s="116">
        <v>43.103448275862071</v>
      </c>
    </row>
    <row r="14" spans="1:15" s="287" customFormat="1" ht="24.95" customHeight="1" x14ac:dyDescent="0.2">
      <c r="A14" s="193" t="s">
        <v>215</v>
      </c>
      <c r="B14" s="199" t="s">
        <v>137</v>
      </c>
      <c r="C14" s="113">
        <v>19.542924113682975</v>
      </c>
      <c r="D14" s="115">
        <v>2001</v>
      </c>
      <c r="E14" s="114">
        <v>1361</v>
      </c>
      <c r="F14" s="114">
        <v>2161</v>
      </c>
      <c r="G14" s="114">
        <v>1545</v>
      </c>
      <c r="H14" s="140">
        <v>2239</v>
      </c>
      <c r="I14" s="115">
        <v>-238</v>
      </c>
      <c r="J14" s="116">
        <v>-10.62974542206342</v>
      </c>
      <c r="K14" s="110"/>
      <c r="L14" s="110"/>
      <c r="M14" s="110"/>
      <c r="N14" s="110"/>
      <c r="O14" s="110"/>
    </row>
    <row r="15" spans="1:15" s="110" customFormat="1" ht="24.95" customHeight="1" x14ac:dyDescent="0.2">
      <c r="A15" s="193" t="s">
        <v>216</v>
      </c>
      <c r="B15" s="199" t="s">
        <v>217</v>
      </c>
      <c r="C15" s="113">
        <v>5.4204512159390568</v>
      </c>
      <c r="D15" s="115">
        <v>555</v>
      </c>
      <c r="E15" s="114">
        <v>337</v>
      </c>
      <c r="F15" s="114">
        <v>671</v>
      </c>
      <c r="G15" s="114">
        <v>427</v>
      </c>
      <c r="H15" s="140">
        <v>704</v>
      </c>
      <c r="I15" s="115">
        <v>-149</v>
      </c>
      <c r="J15" s="116">
        <v>-21.164772727272727</v>
      </c>
    </row>
    <row r="16" spans="1:15" s="287" customFormat="1" ht="24.95" customHeight="1" x14ac:dyDescent="0.2">
      <c r="A16" s="193" t="s">
        <v>218</v>
      </c>
      <c r="B16" s="199" t="s">
        <v>141</v>
      </c>
      <c r="C16" s="113">
        <v>10.59673796269167</v>
      </c>
      <c r="D16" s="115">
        <v>1085</v>
      </c>
      <c r="E16" s="114">
        <v>696</v>
      </c>
      <c r="F16" s="114">
        <v>1030</v>
      </c>
      <c r="G16" s="114">
        <v>744</v>
      </c>
      <c r="H16" s="140">
        <v>1141</v>
      </c>
      <c r="I16" s="115">
        <v>-56</v>
      </c>
      <c r="J16" s="116">
        <v>-4.9079754601226995</v>
      </c>
      <c r="K16" s="110"/>
      <c r="L16" s="110"/>
      <c r="M16" s="110"/>
      <c r="N16" s="110"/>
      <c r="O16" s="110"/>
    </row>
    <row r="17" spans="1:15" s="110" customFormat="1" ht="24.95" customHeight="1" x14ac:dyDescent="0.2">
      <c r="A17" s="193" t="s">
        <v>142</v>
      </c>
      <c r="B17" s="199" t="s">
        <v>220</v>
      </c>
      <c r="C17" s="113">
        <v>3.5257349350522511</v>
      </c>
      <c r="D17" s="115">
        <v>361</v>
      </c>
      <c r="E17" s="114">
        <v>328</v>
      </c>
      <c r="F17" s="114">
        <v>460</v>
      </c>
      <c r="G17" s="114">
        <v>374</v>
      </c>
      <c r="H17" s="140">
        <v>394</v>
      </c>
      <c r="I17" s="115">
        <v>-33</v>
      </c>
      <c r="J17" s="116">
        <v>-8.3756345177664979</v>
      </c>
    </row>
    <row r="18" spans="1:15" s="287" customFormat="1" ht="24.95" customHeight="1" x14ac:dyDescent="0.2">
      <c r="A18" s="201" t="s">
        <v>144</v>
      </c>
      <c r="B18" s="202" t="s">
        <v>145</v>
      </c>
      <c r="C18" s="113">
        <v>9.4149819318292796</v>
      </c>
      <c r="D18" s="115">
        <v>964</v>
      </c>
      <c r="E18" s="114">
        <v>673</v>
      </c>
      <c r="F18" s="114">
        <v>996</v>
      </c>
      <c r="G18" s="114">
        <v>748</v>
      </c>
      <c r="H18" s="140">
        <v>944</v>
      </c>
      <c r="I18" s="115">
        <v>20</v>
      </c>
      <c r="J18" s="116">
        <v>2.1186440677966103</v>
      </c>
      <c r="K18" s="110"/>
      <c r="L18" s="110"/>
      <c r="M18" s="110"/>
      <c r="N18" s="110"/>
      <c r="O18" s="110"/>
    </row>
    <row r="19" spans="1:15" s="110" customFormat="1" ht="24.95" customHeight="1" x14ac:dyDescent="0.2">
      <c r="A19" s="193" t="s">
        <v>146</v>
      </c>
      <c r="B19" s="199" t="s">
        <v>147</v>
      </c>
      <c r="C19" s="113">
        <v>14.923332356675457</v>
      </c>
      <c r="D19" s="115">
        <v>1528</v>
      </c>
      <c r="E19" s="114">
        <v>1413</v>
      </c>
      <c r="F19" s="114">
        <v>1581</v>
      </c>
      <c r="G19" s="114">
        <v>1362</v>
      </c>
      <c r="H19" s="140">
        <v>1656</v>
      </c>
      <c r="I19" s="115">
        <v>-128</v>
      </c>
      <c r="J19" s="116">
        <v>-7.7294685990338161</v>
      </c>
    </row>
    <row r="20" spans="1:15" s="287" customFormat="1" ht="24.95" customHeight="1" x14ac:dyDescent="0.2">
      <c r="A20" s="193" t="s">
        <v>148</v>
      </c>
      <c r="B20" s="199" t="s">
        <v>149</v>
      </c>
      <c r="C20" s="113">
        <v>5.5083504248461761</v>
      </c>
      <c r="D20" s="115">
        <v>564</v>
      </c>
      <c r="E20" s="114">
        <v>563</v>
      </c>
      <c r="F20" s="114">
        <v>639</v>
      </c>
      <c r="G20" s="114">
        <v>566</v>
      </c>
      <c r="H20" s="140">
        <v>795</v>
      </c>
      <c r="I20" s="115">
        <v>-231</v>
      </c>
      <c r="J20" s="116">
        <v>-29.056603773584907</v>
      </c>
      <c r="K20" s="110"/>
      <c r="L20" s="110"/>
      <c r="M20" s="110"/>
      <c r="N20" s="110"/>
      <c r="O20" s="110"/>
    </row>
    <row r="21" spans="1:15" s="110" customFormat="1" ht="24.95" customHeight="1" x14ac:dyDescent="0.2">
      <c r="A21" s="201" t="s">
        <v>150</v>
      </c>
      <c r="B21" s="202" t="s">
        <v>151</v>
      </c>
      <c r="C21" s="113">
        <v>4.0824299247973439</v>
      </c>
      <c r="D21" s="115">
        <v>418</v>
      </c>
      <c r="E21" s="114">
        <v>358</v>
      </c>
      <c r="F21" s="114">
        <v>413</v>
      </c>
      <c r="G21" s="114">
        <v>443</v>
      </c>
      <c r="H21" s="140">
        <v>445</v>
      </c>
      <c r="I21" s="115">
        <v>-27</v>
      </c>
      <c r="J21" s="116">
        <v>-6.0674157303370784</v>
      </c>
    </row>
    <row r="22" spans="1:15" s="110" customFormat="1" ht="24.95" customHeight="1" x14ac:dyDescent="0.2">
      <c r="A22" s="201" t="s">
        <v>152</v>
      </c>
      <c r="B22" s="199" t="s">
        <v>153</v>
      </c>
      <c r="C22" s="113">
        <v>1.6407852329329036</v>
      </c>
      <c r="D22" s="115">
        <v>168</v>
      </c>
      <c r="E22" s="114">
        <v>143</v>
      </c>
      <c r="F22" s="114">
        <v>168</v>
      </c>
      <c r="G22" s="114">
        <v>128</v>
      </c>
      <c r="H22" s="140">
        <v>184</v>
      </c>
      <c r="I22" s="115">
        <v>-16</v>
      </c>
      <c r="J22" s="116">
        <v>-8.695652173913043</v>
      </c>
    </row>
    <row r="23" spans="1:15" s="110" customFormat="1" ht="24.95" customHeight="1" x14ac:dyDescent="0.2">
      <c r="A23" s="193" t="s">
        <v>154</v>
      </c>
      <c r="B23" s="199" t="s">
        <v>155</v>
      </c>
      <c r="C23" s="113">
        <v>1.2403555034671354</v>
      </c>
      <c r="D23" s="115">
        <v>127</v>
      </c>
      <c r="E23" s="114">
        <v>63</v>
      </c>
      <c r="F23" s="114">
        <v>106</v>
      </c>
      <c r="G23" s="114">
        <v>90</v>
      </c>
      <c r="H23" s="140">
        <v>135</v>
      </c>
      <c r="I23" s="115">
        <v>-8</v>
      </c>
      <c r="J23" s="116">
        <v>-5.9259259259259256</v>
      </c>
    </row>
    <row r="24" spans="1:15" s="110" customFormat="1" ht="24.95" customHeight="1" x14ac:dyDescent="0.2">
      <c r="A24" s="193" t="s">
        <v>156</v>
      </c>
      <c r="B24" s="199" t="s">
        <v>221</v>
      </c>
      <c r="C24" s="113">
        <v>5.0590878015431198</v>
      </c>
      <c r="D24" s="115">
        <v>518</v>
      </c>
      <c r="E24" s="114">
        <v>315</v>
      </c>
      <c r="F24" s="114">
        <v>456</v>
      </c>
      <c r="G24" s="114">
        <v>404</v>
      </c>
      <c r="H24" s="140">
        <v>436</v>
      </c>
      <c r="I24" s="115">
        <v>82</v>
      </c>
      <c r="J24" s="116">
        <v>18.807339449541285</v>
      </c>
    </row>
    <row r="25" spans="1:15" s="110" customFormat="1" ht="24.95" customHeight="1" x14ac:dyDescent="0.2">
      <c r="A25" s="193" t="s">
        <v>222</v>
      </c>
      <c r="B25" s="204" t="s">
        <v>159</v>
      </c>
      <c r="C25" s="113">
        <v>3.6234007227268288</v>
      </c>
      <c r="D25" s="115">
        <v>371</v>
      </c>
      <c r="E25" s="114">
        <v>306</v>
      </c>
      <c r="F25" s="114">
        <v>327</v>
      </c>
      <c r="G25" s="114">
        <v>303</v>
      </c>
      <c r="H25" s="140">
        <v>379</v>
      </c>
      <c r="I25" s="115">
        <v>-8</v>
      </c>
      <c r="J25" s="116">
        <v>-2.1108179419525066</v>
      </c>
    </row>
    <row r="26" spans="1:15" s="110" customFormat="1" ht="24.95" customHeight="1" x14ac:dyDescent="0.2">
      <c r="A26" s="201">
        <v>782.78300000000002</v>
      </c>
      <c r="B26" s="203" t="s">
        <v>160</v>
      </c>
      <c r="C26" s="113">
        <v>12.042191620275418</v>
      </c>
      <c r="D26" s="115">
        <v>1233</v>
      </c>
      <c r="E26" s="114">
        <v>1508</v>
      </c>
      <c r="F26" s="114">
        <v>1749</v>
      </c>
      <c r="G26" s="114">
        <v>1380</v>
      </c>
      <c r="H26" s="140">
        <v>1507</v>
      </c>
      <c r="I26" s="115">
        <v>-274</v>
      </c>
      <c r="J26" s="116">
        <v>-18.181818181818183</v>
      </c>
    </row>
    <row r="27" spans="1:15" s="110" customFormat="1" ht="24.95" customHeight="1" x14ac:dyDescent="0.2">
      <c r="A27" s="193" t="s">
        <v>161</v>
      </c>
      <c r="B27" s="199" t="s">
        <v>162</v>
      </c>
      <c r="C27" s="113">
        <v>1.1524562945600156</v>
      </c>
      <c r="D27" s="115">
        <v>118</v>
      </c>
      <c r="E27" s="114">
        <v>103</v>
      </c>
      <c r="F27" s="114">
        <v>209</v>
      </c>
      <c r="G27" s="114">
        <v>139</v>
      </c>
      <c r="H27" s="140">
        <v>139</v>
      </c>
      <c r="I27" s="115">
        <v>-21</v>
      </c>
      <c r="J27" s="116">
        <v>-15.107913669064748</v>
      </c>
    </row>
    <row r="28" spans="1:15" s="110" customFormat="1" ht="24.95" customHeight="1" x14ac:dyDescent="0.2">
      <c r="A28" s="193" t="s">
        <v>163</v>
      </c>
      <c r="B28" s="199" t="s">
        <v>164</v>
      </c>
      <c r="C28" s="113">
        <v>1.8458833870495166</v>
      </c>
      <c r="D28" s="115">
        <v>189</v>
      </c>
      <c r="E28" s="114">
        <v>157</v>
      </c>
      <c r="F28" s="114">
        <v>432</v>
      </c>
      <c r="G28" s="114">
        <v>147</v>
      </c>
      <c r="H28" s="140">
        <v>200</v>
      </c>
      <c r="I28" s="115">
        <v>-11</v>
      </c>
      <c r="J28" s="116">
        <v>-5.5</v>
      </c>
    </row>
    <row r="29" spans="1:15" s="110" customFormat="1" ht="24.95" customHeight="1" x14ac:dyDescent="0.2">
      <c r="A29" s="193">
        <v>86</v>
      </c>
      <c r="B29" s="199" t="s">
        <v>165</v>
      </c>
      <c r="C29" s="113">
        <v>4.5609922844027739</v>
      </c>
      <c r="D29" s="115">
        <v>467</v>
      </c>
      <c r="E29" s="114">
        <v>469</v>
      </c>
      <c r="F29" s="114">
        <v>527</v>
      </c>
      <c r="G29" s="114">
        <v>524</v>
      </c>
      <c r="H29" s="140">
        <v>484</v>
      </c>
      <c r="I29" s="115">
        <v>-17</v>
      </c>
      <c r="J29" s="116">
        <v>-3.5123966942148761</v>
      </c>
    </row>
    <row r="30" spans="1:15" s="110" customFormat="1" ht="24.95" customHeight="1" x14ac:dyDescent="0.2">
      <c r="A30" s="193">
        <v>87.88</v>
      </c>
      <c r="B30" s="204" t="s">
        <v>166</v>
      </c>
      <c r="C30" s="113">
        <v>8.9364195722238495</v>
      </c>
      <c r="D30" s="115">
        <v>915</v>
      </c>
      <c r="E30" s="114">
        <v>679</v>
      </c>
      <c r="F30" s="114">
        <v>992</v>
      </c>
      <c r="G30" s="114">
        <v>564</v>
      </c>
      <c r="H30" s="140">
        <v>619</v>
      </c>
      <c r="I30" s="115">
        <v>296</v>
      </c>
      <c r="J30" s="116">
        <v>47.819063004846527</v>
      </c>
    </row>
    <row r="31" spans="1:15" s="110" customFormat="1" ht="24.95" customHeight="1" x14ac:dyDescent="0.2">
      <c r="A31" s="193" t="s">
        <v>167</v>
      </c>
      <c r="B31" s="199" t="s">
        <v>168</v>
      </c>
      <c r="C31" s="113">
        <v>3.1253052055864829</v>
      </c>
      <c r="D31" s="115">
        <v>320</v>
      </c>
      <c r="E31" s="114">
        <v>236</v>
      </c>
      <c r="F31" s="114">
        <v>348</v>
      </c>
      <c r="G31" s="114">
        <v>247</v>
      </c>
      <c r="H31" s="140">
        <v>280</v>
      </c>
      <c r="I31" s="115">
        <v>40</v>
      </c>
      <c r="J31" s="116">
        <v>14.285714285714286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2.4904775857017287</v>
      </c>
      <c r="D34" s="115">
        <v>255</v>
      </c>
      <c r="E34" s="114">
        <v>316</v>
      </c>
      <c r="F34" s="114">
        <v>387</v>
      </c>
      <c r="G34" s="114">
        <v>207</v>
      </c>
      <c r="H34" s="140">
        <v>143</v>
      </c>
      <c r="I34" s="115">
        <v>112</v>
      </c>
      <c r="J34" s="116">
        <v>78.32167832167832</v>
      </c>
    </row>
    <row r="35" spans="1:10" s="110" customFormat="1" ht="24.95" customHeight="1" x14ac:dyDescent="0.2">
      <c r="A35" s="292" t="s">
        <v>171</v>
      </c>
      <c r="B35" s="293" t="s">
        <v>172</v>
      </c>
      <c r="C35" s="113">
        <v>29.768532083211252</v>
      </c>
      <c r="D35" s="115">
        <v>3048</v>
      </c>
      <c r="E35" s="114">
        <v>2114</v>
      </c>
      <c r="F35" s="114">
        <v>3256</v>
      </c>
      <c r="G35" s="114">
        <v>2350</v>
      </c>
      <c r="H35" s="140">
        <v>3241</v>
      </c>
      <c r="I35" s="115">
        <v>-193</v>
      </c>
      <c r="J35" s="116">
        <v>-5.9549521752545509</v>
      </c>
    </row>
    <row r="36" spans="1:10" s="110" customFormat="1" ht="24.95" customHeight="1" x14ac:dyDescent="0.2">
      <c r="A36" s="294" t="s">
        <v>173</v>
      </c>
      <c r="B36" s="295" t="s">
        <v>174</v>
      </c>
      <c r="C36" s="125">
        <v>67.740990331087019</v>
      </c>
      <c r="D36" s="143">
        <v>6936</v>
      </c>
      <c r="E36" s="144">
        <v>6313</v>
      </c>
      <c r="F36" s="144">
        <v>7947</v>
      </c>
      <c r="G36" s="144">
        <v>6297</v>
      </c>
      <c r="H36" s="145">
        <v>7259</v>
      </c>
      <c r="I36" s="143">
        <v>-323</v>
      </c>
      <c r="J36" s="146">
        <v>-4.4496487119437935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10239</v>
      </c>
      <c r="F11" s="264">
        <v>8743</v>
      </c>
      <c r="G11" s="264">
        <v>11591</v>
      </c>
      <c r="H11" s="264">
        <v>8854</v>
      </c>
      <c r="I11" s="265">
        <v>10644</v>
      </c>
      <c r="J11" s="263">
        <v>-405</v>
      </c>
      <c r="K11" s="266">
        <v>-3.8049605411499434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27.1217892372302</v>
      </c>
      <c r="E13" s="115">
        <v>2777</v>
      </c>
      <c r="F13" s="114">
        <v>2920</v>
      </c>
      <c r="G13" s="114">
        <v>3288</v>
      </c>
      <c r="H13" s="114">
        <v>2578</v>
      </c>
      <c r="I13" s="140">
        <v>2628</v>
      </c>
      <c r="J13" s="115">
        <v>149</v>
      </c>
      <c r="K13" s="116">
        <v>5.6697108066971085</v>
      </c>
    </row>
    <row r="14" spans="1:17" ht="15.95" customHeight="1" x14ac:dyDescent="0.2">
      <c r="A14" s="306" t="s">
        <v>230</v>
      </c>
      <c r="B14" s="307"/>
      <c r="C14" s="308"/>
      <c r="D14" s="113">
        <v>59.097568121886901</v>
      </c>
      <c r="E14" s="115">
        <v>6051</v>
      </c>
      <c r="F14" s="114">
        <v>4799</v>
      </c>
      <c r="G14" s="114">
        <v>6849</v>
      </c>
      <c r="H14" s="114">
        <v>5229</v>
      </c>
      <c r="I14" s="140">
        <v>6571</v>
      </c>
      <c r="J14" s="115">
        <v>-520</v>
      </c>
      <c r="K14" s="116">
        <v>-7.9135595799726071</v>
      </c>
    </row>
    <row r="15" spans="1:17" ht="15.95" customHeight="1" x14ac:dyDescent="0.2">
      <c r="A15" s="306" t="s">
        <v>231</v>
      </c>
      <c r="B15" s="307"/>
      <c r="C15" s="308"/>
      <c r="D15" s="113">
        <v>6.8561382947553469</v>
      </c>
      <c r="E15" s="115">
        <v>702</v>
      </c>
      <c r="F15" s="114">
        <v>469</v>
      </c>
      <c r="G15" s="114">
        <v>649</v>
      </c>
      <c r="H15" s="114">
        <v>541</v>
      </c>
      <c r="I15" s="140">
        <v>727</v>
      </c>
      <c r="J15" s="115">
        <v>-25</v>
      </c>
      <c r="K15" s="116">
        <v>-3.4387895460797799</v>
      </c>
    </row>
    <row r="16" spans="1:17" ht="15.95" customHeight="1" x14ac:dyDescent="0.2">
      <c r="A16" s="306" t="s">
        <v>232</v>
      </c>
      <c r="B16" s="307"/>
      <c r="C16" s="308"/>
      <c r="D16" s="113">
        <v>6.358042777615001</v>
      </c>
      <c r="E16" s="115">
        <v>651</v>
      </c>
      <c r="F16" s="114">
        <v>483</v>
      </c>
      <c r="G16" s="114">
        <v>653</v>
      </c>
      <c r="H16" s="114">
        <v>459</v>
      </c>
      <c r="I16" s="140">
        <v>661</v>
      </c>
      <c r="J16" s="115">
        <v>-10</v>
      </c>
      <c r="K16" s="116">
        <v>-1.51285930408472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2.8127746850278346</v>
      </c>
      <c r="E18" s="115">
        <v>288</v>
      </c>
      <c r="F18" s="114">
        <v>337</v>
      </c>
      <c r="G18" s="114">
        <v>353</v>
      </c>
      <c r="H18" s="114">
        <v>153</v>
      </c>
      <c r="I18" s="140">
        <v>144</v>
      </c>
      <c r="J18" s="115">
        <v>144</v>
      </c>
      <c r="K18" s="116">
        <v>100</v>
      </c>
    </row>
    <row r="19" spans="1:11" ht="14.1" customHeight="1" x14ac:dyDescent="0.2">
      <c r="A19" s="306" t="s">
        <v>235</v>
      </c>
      <c r="B19" s="307" t="s">
        <v>236</v>
      </c>
      <c r="C19" s="308"/>
      <c r="D19" s="113">
        <v>2.5686102158413906</v>
      </c>
      <c r="E19" s="115">
        <v>263</v>
      </c>
      <c r="F19" s="114">
        <v>309</v>
      </c>
      <c r="G19" s="114">
        <v>315</v>
      </c>
      <c r="H19" s="114">
        <v>127</v>
      </c>
      <c r="I19" s="140">
        <v>103</v>
      </c>
      <c r="J19" s="115">
        <v>160</v>
      </c>
      <c r="K19" s="116">
        <v>155.33980582524271</v>
      </c>
    </row>
    <row r="20" spans="1:11" ht="14.1" customHeight="1" x14ac:dyDescent="0.2">
      <c r="A20" s="306">
        <v>12</v>
      </c>
      <c r="B20" s="307" t="s">
        <v>237</v>
      </c>
      <c r="C20" s="308"/>
      <c r="D20" s="113">
        <v>1.4552202363512061</v>
      </c>
      <c r="E20" s="115">
        <v>149</v>
      </c>
      <c r="F20" s="114">
        <v>178</v>
      </c>
      <c r="G20" s="114">
        <v>183</v>
      </c>
      <c r="H20" s="114">
        <v>200</v>
      </c>
      <c r="I20" s="140">
        <v>150</v>
      </c>
      <c r="J20" s="115">
        <v>-1</v>
      </c>
      <c r="K20" s="116">
        <v>-0.66666666666666663</v>
      </c>
    </row>
    <row r="21" spans="1:11" ht="14.1" customHeight="1" x14ac:dyDescent="0.2">
      <c r="A21" s="306">
        <v>21</v>
      </c>
      <c r="B21" s="307" t="s">
        <v>238</v>
      </c>
      <c r="C21" s="308"/>
      <c r="D21" s="113">
        <v>0.34183025686102159</v>
      </c>
      <c r="E21" s="115">
        <v>35</v>
      </c>
      <c r="F21" s="114">
        <v>35</v>
      </c>
      <c r="G21" s="114">
        <v>47</v>
      </c>
      <c r="H21" s="114">
        <v>31</v>
      </c>
      <c r="I21" s="140">
        <v>31</v>
      </c>
      <c r="J21" s="115">
        <v>4</v>
      </c>
      <c r="K21" s="116">
        <v>12.903225806451612</v>
      </c>
    </row>
    <row r="22" spans="1:11" ht="14.1" customHeight="1" x14ac:dyDescent="0.2">
      <c r="A22" s="306">
        <v>22</v>
      </c>
      <c r="B22" s="307" t="s">
        <v>239</v>
      </c>
      <c r="C22" s="308"/>
      <c r="D22" s="113">
        <v>3.8773317706807306</v>
      </c>
      <c r="E22" s="115">
        <v>397</v>
      </c>
      <c r="F22" s="114">
        <v>280</v>
      </c>
      <c r="G22" s="114">
        <v>486</v>
      </c>
      <c r="H22" s="114">
        <v>298</v>
      </c>
      <c r="I22" s="140">
        <v>337</v>
      </c>
      <c r="J22" s="115">
        <v>60</v>
      </c>
      <c r="K22" s="116">
        <v>17.804154302670621</v>
      </c>
    </row>
    <row r="23" spans="1:11" ht="14.1" customHeight="1" x14ac:dyDescent="0.2">
      <c r="A23" s="306">
        <v>23</v>
      </c>
      <c r="B23" s="307" t="s">
        <v>240</v>
      </c>
      <c r="C23" s="308"/>
      <c r="D23" s="113">
        <v>0.71296025002441643</v>
      </c>
      <c r="E23" s="115">
        <v>73</v>
      </c>
      <c r="F23" s="114">
        <v>75</v>
      </c>
      <c r="G23" s="114">
        <v>128</v>
      </c>
      <c r="H23" s="114">
        <v>88</v>
      </c>
      <c r="I23" s="140">
        <v>140</v>
      </c>
      <c r="J23" s="115">
        <v>-67</v>
      </c>
      <c r="K23" s="116">
        <v>-47.857142857142854</v>
      </c>
    </row>
    <row r="24" spans="1:11" ht="14.1" customHeight="1" x14ac:dyDescent="0.2">
      <c r="A24" s="306">
        <v>24</v>
      </c>
      <c r="B24" s="307" t="s">
        <v>241</v>
      </c>
      <c r="C24" s="308"/>
      <c r="D24" s="113">
        <v>6.2213106748705931</v>
      </c>
      <c r="E24" s="115">
        <v>637</v>
      </c>
      <c r="F24" s="114">
        <v>550</v>
      </c>
      <c r="G24" s="114">
        <v>773</v>
      </c>
      <c r="H24" s="114">
        <v>571</v>
      </c>
      <c r="I24" s="140">
        <v>802</v>
      </c>
      <c r="J24" s="115">
        <v>-165</v>
      </c>
      <c r="K24" s="116">
        <v>-20.57356608478803</v>
      </c>
    </row>
    <row r="25" spans="1:11" ht="14.1" customHeight="1" x14ac:dyDescent="0.2">
      <c r="A25" s="306">
        <v>25</v>
      </c>
      <c r="B25" s="307" t="s">
        <v>242</v>
      </c>
      <c r="C25" s="308"/>
      <c r="D25" s="113">
        <v>6.9342709248950092</v>
      </c>
      <c r="E25" s="115">
        <v>710</v>
      </c>
      <c r="F25" s="114">
        <v>442</v>
      </c>
      <c r="G25" s="114">
        <v>636</v>
      </c>
      <c r="H25" s="114">
        <v>434</v>
      </c>
      <c r="I25" s="140">
        <v>697</v>
      </c>
      <c r="J25" s="115">
        <v>13</v>
      </c>
      <c r="K25" s="116">
        <v>1.8651362984218078</v>
      </c>
    </row>
    <row r="26" spans="1:11" ht="14.1" customHeight="1" x14ac:dyDescent="0.2">
      <c r="A26" s="306">
        <v>26</v>
      </c>
      <c r="B26" s="307" t="s">
        <v>243</v>
      </c>
      <c r="C26" s="308"/>
      <c r="D26" s="113">
        <v>5.4106846371715989</v>
      </c>
      <c r="E26" s="115">
        <v>554</v>
      </c>
      <c r="F26" s="114">
        <v>404</v>
      </c>
      <c r="G26" s="114">
        <v>486</v>
      </c>
      <c r="H26" s="114">
        <v>384</v>
      </c>
      <c r="I26" s="140">
        <v>473</v>
      </c>
      <c r="J26" s="115">
        <v>81</v>
      </c>
      <c r="K26" s="116">
        <v>17.124735729386892</v>
      </c>
    </row>
    <row r="27" spans="1:11" ht="14.1" customHeight="1" x14ac:dyDescent="0.2">
      <c r="A27" s="306">
        <v>27</v>
      </c>
      <c r="B27" s="307" t="s">
        <v>244</v>
      </c>
      <c r="C27" s="308"/>
      <c r="D27" s="113">
        <v>1.6505518117003615</v>
      </c>
      <c r="E27" s="115">
        <v>169</v>
      </c>
      <c r="F27" s="114">
        <v>123</v>
      </c>
      <c r="G27" s="114">
        <v>187</v>
      </c>
      <c r="H27" s="114">
        <v>133</v>
      </c>
      <c r="I27" s="140">
        <v>202</v>
      </c>
      <c r="J27" s="115">
        <v>-33</v>
      </c>
      <c r="K27" s="116">
        <v>-16.336633663366335</v>
      </c>
    </row>
    <row r="28" spans="1:11" ht="14.1" customHeight="1" x14ac:dyDescent="0.2">
      <c r="A28" s="306">
        <v>28</v>
      </c>
      <c r="B28" s="307" t="s">
        <v>245</v>
      </c>
      <c r="C28" s="308"/>
      <c r="D28" s="113">
        <v>0.75202656509424748</v>
      </c>
      <c r="E28" s="115">
        <v>77</v>
      </c>
      <c r="F28" s="114">
        <v>73</v>
      </c>
      <c r="G28" s="114">
        <v>82</v>
      </c>
      <c r="H28" s="114">
        <v>71</v>
      </c>
      <c r="I28" s="140">
        <v>102</v>
      </c>
      <c r="J28" s="115">
        <v>-25</v>
      </c>
      <c r="K28" s="116">
        <v>-24.509803921568629</v>
      </c>
    </row>
    <row r="29" spans="1:11" ht="14.1" customHeight="1" x14ac:dyDescent="0.2">
      <c r="A29" s="306">
        <v>29</v>
      </c>
      <c r="B29" s="307" t="s">
        <v>246</v>
      </c>
      <c r="C29" s="308"/>
      <c r="D29" s="113">
        <v>3.2522707295634339</v>
      </c>
      <c r="E29" s="115">
        <v>333</v>
      </c>
      <c r="F29" s="114">
        <v>278</v>
      </c>
      <c r="G29" s="114">
        <v>398</v>
      </c>
      <c r="H29" s="114">
        <v>318</v>
      </c>
      <c r="I29" s="140">
        <v>380</v>
      </c>
      <c r="J29" s="115">
        <v>-47</v>
      </c>
      <c r="K29" s="116">
        <v>-12.368421052631579</v>
      </c>
    </row>
    <row r="30" spans="1:11" ht="14.1" customHeight="1" x14ac:dyDescent="0.2">
      <c r="A30" s="306" t="s">
        <v>247</v>
      </c>
      <c r="B30" s="307" t="s">
        <v>248</v>
      </c>
      <c r="C30" s="308"/>
      <c r="D30" s="113">
        <v>1.6505518117003615</v>
      </c>
      <c r="E30" s="115">
        <v>169</v>
      </c>
      <c r="F30" s="114">
        <v>187</v>
      </c>
      <c r="G30" s="114">
        <v>277</v>
      </c>
      <c r="H30" s="114">
        <v>195</v>
      </c>
      <c r="I30" s="140">
        <v>197</v>
      </c>
      <c r="J30" s="115">
        <v>-28</v>
      </c>
      <c r="K30" s="116">
        <v>-14.213197969543147</v>
      </c>
    </row>
    <row r="31" spans="1:11" ht="14.1" customHeight="1" x14ac:dyDescent="0.2">
      <c r="A31" s="306" t="s">
        <v>249</v>
      </c>
      <c r="B31" s="307" t="s">
        <v>250</v>
      </c>
      <c r="C31" s="308"/>
      <c r="D31" s="113">
        <v>1.6017189178630726</v>
      </c>
      <c r="E31" s="115">
        <v>164</v>
      </c>
      <c r="F31" s="114">
        <v>91</v>
      </c>
      <c r="G31" s="114">
        <v>121</v>
      </c>
      <c r="H31" s="114" t="s">
        <v>513</v>
      </c>
      <c r="I31" s="140" t="s">
        <v>513</v>
      </c>
      <c r="J31" s="115" t="s">
        <v>513</v>
      </c>
      <c r="K31" s="116" t="s">
        <v>513</v>
      </c>
    </row>
    <row r="32" spans="1:11" ht="14.1" customHeight="1" x14ac:dyDescent="0.2">
      <c r="A32" s="306">
        <v>31</v>
      </c>
      <c r="B32" s="307" t="s">
        <v>251</v>
      </c>
      <c r="C32" s="308"/>
      <c r="D32" s="113">
        <v>0.60552788358238108</v>
      </c>
      <c r="E32" s="115">
        <v>62</v>
      </c>
      <c r="F32" s="114">
        <v>40</v>
      </c>
      <c r="G32" s="114">
        <v>57</v>
      </c>
      <c r="H32" s="114">
        <v>40</v>
      </c>
      <c r="I32" s="140">
        <v>57</v>
      </c>
      <c r="J32" s="115">
        <v>5</v>
      </c>
      <c r="K32" s="116">
        <v>8.7719298245614041</v>
      </c>
    </row>
    <row r="33" spans="1:11" ht="14.1" customHeight="1" x14ac:dyDescent="0.2">
      <c r="A33" s="306">
        <v>32</v>
      </c>
      <c r="B33" s="307" t="s">
        <v>252</v>
      </c>
      <c r="C33" s="308"/>
      <c r="D33" s="113">
        <v>2.7053423185857994</v>
      </c>
      <c r="E33" s="115">
        <v>277</v>
      </c>
      <c r="F33" s="114">
        <v>262</v>
      </c>
      <c r="G33" s="114">
        <v>361</v>
      </c>
      <c r="H33" s="114">
        <v>277</v>
      </c>
      <c r="I33" s="140">
        <v>295</v>
      </c>
      <c r="J33" s="115">
        <v>-18</v>
      </c>
      <c r="K33" s="116">
        <v>-6.101694915254237</v>
      </c>
    </row>
    <row r="34" spans="1:11" ht="14.1" customHeight="1" x14ac:dyDescent="0.2">
      <c r="A34" s="306">
        <v>33</v>
      </c>
      <c r="B34" s="307" t="s">
        <v>253</v>
      </c>
      <c r="C34" s="308"/>
      <c r="D34" s="113">
        <v>1.7579841781423968</v>
      </c>
      <c r="E34" s="115">
        <v>180</v>
      </c>
      <c r="F34" s="114">
        <v>141</v>
      </c>
      <c r="G34" s="114">
        <v>202</v>
      </c>
      <c r="H34" s="114">
        <v>142</v>
      </c>
      <c r="I34" s="140">
        <v>161</v>
      </c>
      <c r="J34" s="115">
        <v>19</v>
      </c>
      <c r="K34" s="116">
        <v>11.801242236024844</v>
      </c>
    </row>
    <row r="35" spans="1:11" ht="14.1" customHeight="1" x14ac:dyDescent="0.2">
      <c r="A35" s="306">
        <v>34</v>
      </c>
      <c r="B35" s="307" t="s">
        <v>254</v>
      </c>
      <c r="C35" s="308"/>
      <c r="D35" s="113">
        <v>2.2853794315851159</v>
      </c>
      <c r="E35" s="115">
        <v>234</v>
      </c>
      <c r="F35" s="114">
        <v>155</v>
      </c>
      <c r="G35" s="114">
        <v>214</v>
      </c>
      <c r="H35" s="114">
        <v>164</v>
      </c>
      <c r="I35" s="140">
        <v>264</v>
      </c>
      <c r="J35" s="115">
        <v>-30</v>
      </c>
      <c r="K35" s="116">
        <v>-11.363636363636363</v>
      </c>
    </row>
    <row r="36" spans="1:11" ht="14.1" customHeight="1" x14ac:dyDescent="0.2">
      <c r="A36" s="306">
        <v>41</v>
      </c>
      <c r="B36" s="307" t="s">
        <v>255</v>
      </c>
      <c r="C36" s="308"/>
      <c r="D36" s="113">
        <v>0.60552788358238108</v>
      </c>
      <c r="E36" s="115">
        <v>62</v>
      </c>
      <c r="F36" s="114">
        <v>69</v>
      </c>
      <c r="G36" s="114">
        <v>72</v>
      </c>
      <c r="H36" s="114">
        <v>76</v>
      </c>
      <c r="I36" s="140">
        <v>74</v>
      </c>
      <c r="J36" s="115">
        <v>-12</v>
      </c>
      <c r="K36" s="116">
        <v>-16.216216216216218</v>
      </c>
    </row>
    <row r="37" spans="1:11" ht="14.1" customHeight="1" x14ac:dyDescent="0.2">
      <c r="A37" s="306">
        <v>42</v>
      </c>
      <c r="B37" s="307" t="s">
        <v>256</v>
      </c>
      <c r="C37" s="308"/>
      <c r="D37" s="113">
        <v>4.8832893837288796E-2</v>
      </c>
      <c r="E37" s="115">
        <v>5</v>
      </c>
      <c r="F37" s="114">
        <v>7</v>
      </c>
      <c r="G37" s="114">
        <v>19</v>
      </c>
      <c r="H37" s="114">
        <v>10</v>
      </c>
      <c r="I37" s="140">
        <v>14</v>
      </c>
      <c r="J37" s="115">
        <v>-9</v>
      </c>
      <c r="K37" s="116">
        <v>-64.285714285714292</v>
      </c>
    </row>
    <row r="38" spans="1:11" ht="14.1" customHeight="1" x14ac:dyDescent="0.2">
      <c r="A38" s="306">
        <v>43</v>
      </c>
      <c r="B38" s="307" t="s">
        <v>257</v>
      </c>
      <c r="C38" s="308"/>
      <c r="D38" s="113">
        <v>1.0938568219552691</v>
      </c>
      <c r="E38" s="115">
        <v>112</v>
      </c>
      <c r="F38" s="114">
        <v>84</v>
      </c>
      <c r="G38" s="114">
        <v>156</v>
      </c>
      <c r="H38" s="114">
        <v>103</v>
      </c>
      <c r="I38" s="140">
        <v>118</v>
      </c>
      <c r="J38" s="115">
        <v>-6</v>
      </c>
      <c r="K38" s="116">
        <v>-5.0847457627118642</v>
      </c>
    </row>
    <row r="39" spans="1:11" ht="14.1" customHeight="1" x14ac:dyDescent="0.2">
      <c r="A39" s="306">
        <v>51</v>
      </c>
      <c r="B39" s="307" t="s">
        <v>258</v>
      </c>
      <c r="C39" s="308"/>
      <c r="D39" s="113">
        <v>9.1219845688055479</v>
      </c>
      <c r="E39" s="115">
        <v>934</v>
      </c>
      <c r="F39" s="114">
        <v>1007</v>
      </c>
      <c r="G39" s="114">
        <v>1086</v>
      </c>
      <c r="H39" s="114">
        <v>907</v>
      </c>
      <c r="I39" s="140">
        <v>1039</v>
      </c>
      <c r="J39" s="115">
        <v>-105</v>
      </c>
      <c r="K39" s="116">
        <v>-10.105871029836381</v>
      </c>
    </row>
    <row r="40" spans="1:11" ht="14.1" customHeight="1" x14ac:dyDescent="0.2">
      <c r="A40" s="306" t="s">
        <v>259</v>
      </c>
      <c r="B40" s="307" t="s">
        <v>260</v>
      </c>
      <c r="C40" s="308"/>
      <c r="D40" s="113">
        <v>8.4285574763160458</v>
      </c>
      <c r="E40" s="115">
        <v>863</v>
      </c>
      <c r="F40" s="114">
        <v>973</v>
      </c>
      <c r="G40" s="114">
        <v>1040</v>
      </c>
      <c r="H40" s="114">
        <v>871</v>
      </c>
      <c r="I40" s="140">
        <v>962</v>
      </c>
      <c r="J40" s="115">
        <v>-99</v>
      </c>
      <c r="K40" s="116">
        <v>-10.29106029106029</v>
      </c>
    </row>
    <row r="41" spans="1:11" ht="14.1" customHeight="1" x14ac:dyDescent="0.2">
      <c r="A41" s="306"/>
      <c r="B41" s="307" t="s">
        <v>261</v>
      </c>
      <c r="C41" s="308"/>
      <c r="D41" s="113">
        <v>7.9011622228733271</v>
      </c>
      <c r="E41" s="115">
        <v>809</v>
      </c>
      <c r="F41" s="114">
        <v>923</v>
      </c>
      <c r="G41" s="114">
        <v>972</v>
      </c>
      <c r="H41" s="114">
        <v>819</v>
      </c>
      <c r="I41" s="140">
        <v>890</v>
      </c>
      <c r="J41" s="115">
        <v>-81</v>
      </c>
      <c r="K41" s="116">
        <v>-9.1011235955056176</v>
      </c>
    </row>
    <row r="42" spans="1:11" ht="14.1" customHeight="1" x14ac:dyDescent="0.2">
      <c r="A42" s="306">
        <v>52</v>
      </c>
      <c r="B42" s="307" t="s">
        <v>262</v>
      </c>
      <c r="C42" s="308"/>
      <c r="D42" s="113">
        <v>5.2837191131946479</v>
      </c>
      <c r="E42" s="115">
        <v>541</v>
      </c>
      <c r="F42" s="114">
        <v>505</v>
      </c>
      <c r="G42" s="114">
        <v>572</v>
      </c>
      <c r="H42" s="114">
        <v>535</v>
      </c>
      <c r="I42" s="140">
        <v>602</v>
      </c>
      <c r="J42" s="115">
        <v>-61</v>
      </c>
      <c r="K42" s="116">
        <v>-10.132890365448505</v>
      </c>
    </row>
    <row r="43" spans="1:11" ht="14.1" customHeight="1" x14ac:dyDescent="0.2">
      <c r="A43" s="306" t="s">
        <v>263</v>
      </c>
      <c r="B43" s="307" t="s">
        <v>264</v>
      </c>
      <c r="C43" s="308"/>
      <c r="D43" s="113">
        <v>4.6000585994726046</v>
      </c>
      <c r="E43" s="115">
        <v>471</v>
      </c>
      <c r="F43" s="114">
        <v>447</v>
      </c>
      <c r="G43" s="114">
        <v>519</v>
      </c>
      <c r="H43" s="114">
        <v>474</v>
      </c>
      <c r="I43" s="140">
        <v>546</v>
      </c>
      <c r="J43" s="115">
        <v>-75</v>
      </c>
      <c r="K43" s="116">
        <v>-13.736263736263735</v>
      </c>
    </row>
    <row r="44" spans="1:11" ht="14.1" customHeight="1" x14ac:dyDescent="0.2">
      <c r="A44" s="306">
        <v>53</v>
      </c>
      <c r="B44" s="307" t="s">
        <v>265</v>
      </c>
      <c r="C44" s="308"/>
      <c r="D44" s="113">
        <v>0.48832893837288799</v>
      </c>
      <c r="E44" s="115">
        <v>50</v>
      </c>
      <c r="F44" s="114">
        <v>86</v>
      </c>
      <c r="G44" s="114">
        <v>89</v>
      </c>
      <c r="H44" s="114">
        <v>92</v>
      </c>
      <c r="I44" s="140">
        <v>92</v>
      </c>
      <c r="J44" s="115">
        <v>-42</v>
      </c>
      <c r="K44" s="116">
        <v>-45.652173913043477</v>
      </c>
    </row>
    <row r="45" spans="1:11" ht="14.1" customHeight="1" x14ac:dyDescent="0.2">
      <c r="A45" s="306" t="s">
        <v>266</v>
      </c>
      <c r="B45" s="307" t="s">
        <v>267</v>
      </c>
      <c r="C45" s="308"/>
      <c r="D45" s="113">
        <v>0.46879578083797246</v>
      </c>
      <c r="E45" s="115">
        <v>48</v>
      </c>
      <c r="F45" s="114">
        <v>81</v>
      </c>
      <c r="G45" s="114">
        <v>84</v>
      </c>
      <c r="H45" s="114">
        <v>92</v>
      </c>
      <c r="I45" s="140">
        <v>90</v>
      </c>
      <c r="J45" s="115">
        <v>-42</v>
      </c>
      <c r="K45" s="116">
        <v>-46.666666666666664</v>
      </c>
    </row>
    <row r="46" spans="1:11" ht="14.1" customHeight="1" x14ac:dyDescent="0.2">
      <c r="A46" s="306">
        <v>54</v>
      </c>
      <c r="B46" s="307" t="s">
        <v>268</v>
      </c>
      <c r="C46" s="308"/>
      <c r="D46" s="113">
        <v>2.6174431096786797</v>
      </c>
      <c r="E46" s="115">
        <v>268</v>
      </c>
      <c r="F46" s="114">
        <v>193</v>
      </c>
      <c r="G46" s="114">
        <v>200</v>
      </c>
      <c r="H46" s="114">
        <v>207</v>
      </c>
      <c r="I46" s="140">
        <v>282</v>
      </c>
      <c r="J46" s="115">
        <v>-14</v>
      </c>
      <c r="K46" s="116">
        <v>-4.9645390070921982</v>
      </c>
    </row>
    <row r="47" spans="1:11" ht="14.1" customHeight="1" x14ac:dyDescent="0.2">
      <c r="A47" s="306">
        <v>61</v>
      </c>
      <c r="B47" s="307" t="s">
        <v>269</v>
      </c>
      <c r="C47" s="308"/>
      <c r="D47" s="113">
        <v>2.636976267213595</v>
      </c>
      <c r="E47" s="115">
        <v>270</v>
      </c>
      <c r="F47" s="114">
        <v>183</v>
      </c>
      <c r="G47" s="114">
        <v>258</v>
      </c>
      <c r="H47" s="114">
        <v>237</v>
      </c>
      <c r="I47" s="140">
        <v>291</v>
      </c>
      <c r="J47" s="115">
        <v>-21</v>
      </c>
      <c r="K47" s="116">
        <v>-7.2164948453608249</v>
      </c>
    </row>
    <row r="48" spans="1:11" ht="14.1" customHeight="1" x14ac:dyDescent="0.2">
      <c r="A48" s="306">
        <v>62</v>
      </c>
      <c r="B48" s="307" t="s">
        <v>270</v>
      </c>
      <c r="C48" s="308"/>
      <c r="D48" s="113">
        <v>6.8073054009180582</v>
      </c>
      <c r="E48" s="115">
        <v>697</v>
      </c>
      <c r="F48" s="114">
        <v>750</v>
      </c>
      <c r="G48" s="114">
        <v>843</v>
      </c>
      <c r="H48" s="114">
        <v>721</v>
      </c>
      <c r="I48" s="140">
        <v>846</v>
      </c>
      <c r="J48" s="115">
        <v>-149</v>
      </c>
      <c r="K48" s="116">
        <v>-17.612293144208039</v>
      </c>
    </row>
    <row r="49" spans="1:11" ht="14.1" customHeight="1" x14ac:dyDescent="0.2">
      <c r="A49" s="306">
        <v>63</v>
      </c>
      <c r="B49" s="307" t="s">
        <v>271</v>
      </c>
      <c r="C49" s="308"/>
      <c r="D49" s="113">
        <v>2.3830452192596931</v>
      </c>
      <c r="E49" s="115">
        <v>244</v>
      </c>
      <c r="F49" s="114">
        <v>257</v>
      </c>
      <c r="G49" s="114">
        <v>290</v>
      </c>
      <c r="H49" s="114">
        <v>256</v>
      </c>
      <c r="I49" s="140">
        <v>307</v>
      </c>
      <c r="J49" s="115">
        <v>-63</v>
      </c>
      <c r="K49" s="116">
        <v>-20.521172638436482</v>
      </c>
    </row>
    <row r="50" spans="1:11" ht="14.1" customHeight="1" x14ac:dyDescent="0.2">
      <c r="A50" s="306" t="s">
        <v>272</v>
      </c>
      <c r="B50" s="307" t="s">
        <v>273</v>
      </c>
      <c r="C50" s="308"/>
      <c r="D50" s="113">
        <v>0.34183025686102159</v>
      </c>
      <c r="E50" s="115">
        <v>35</v>
      </c>
      <c r="F50" s="114">
        <v>17</v>
      </c>
      <c r="G50" s="114">
        <v>34</v>
      </c>
      <c r="H50" s="114">
        <v>42</v>
      </c>
      <c r="I50" s="140">
        <v>60</v>
      </c>
      <c r="J50" s="115">
        <v>-25</v>
      </c>
      <c r="K50" s="116">
        <v>-41.666666666666664</v>
      </c>
    </row>
    <row r="51" spans="1:11" ht="14.1" customHeight="1" x14ac:dyDescent="0.2">
      <c r="A51" s="306" t="s">
        <v>274</v>
      </c>
      <c r="B51" s="307" t="s">
        <v>275</v>
      </c>
      <c r="C51" s="308"/>
      <c r="D51" s="113">
        <v>1.9142494384217208</v>
      </c>
      <c r="E51" s="115">
        <v>196</v>
      </c>
      <c r="F51" s="114">
        <v>223</v>
      </c>
      <c r="G51" s="114">
        <v>231</v>
      </c>
      <c r="H51" s="114">
        <v>199</v>
      </c>
      <c r="I51" s="140">
        <v>222</v>
      </c>
      <c r="J51" s="115">
        <v>-26</v>
      </c>
      <c r="K51" s="116">
        <v>-11.711711711711711</v>
      </c>
    </row>
    <row r="52" spans="1:11" ht="14.1" customHeight="1" x14ac:dyDescent="0.2">
      <c r="A52" s="306">
        <v>71</v>
      </c>
      <c r="B52" s="307" t="s">
        <v>276</v>
      </c>
      <c r="C52" s="308"/>
      <c r="D52" s="113">
        <v>8.1062603769899404</v>
      </c>
      <c r="E52" s="115">
        <v>830</v>
      </c>
      <c r="F52" s="114">
        <v>592</v>
      </c>
      <c r="G52" s="114">
        <v>899</v>
      </c>
      <c r="H52" s="114">
        <v>704</v>
      </c>
      <c r="I52" s="140">
        <v>900</v>
      </c>
      <c r="J52" s="115">
        <v>-70</v>
      </c>
      <c r="K52" s="116">
        <v>-7.7777777777777777</v>
      </c>
    </row>
    <row r="53" spans="1:11" ht="14.1" customHeight="1" x14ac:dyDescent="0.2">
      <c r="A53" s="306" t="s">
        <v>277</v>
      </c>
      <c r="B53" s="307" t="s">
        <v>278</v>
      </c>
      <c r="C53" s="308"/>
      <c r="D53" s="113">
        <v>3.2327375720285185</v>
      </c>
      <c r="E53" s="115">
        <v>331</v>
      </c>
      <c r="F53" s="114">
        <v>239</v>
      </c>
      <c r="G53" s="114">
        <v>392</v>
      </c>
      <c r="H53" s="114">
        <v>273</v>
      </c>
      <c r="I53" s="140">
        <v>371</v>
      </c>
      <c r="J53" s="115">
        <v>-40</v>
      </c>
      <c r="K53" s="116">
        <v>-10.781671159029649</v>
      </c>
    </row>
    <row r="54" spans="1:11" ht="14.1" customHeight="1" x14ac:dyDescent="0.2">
      <c r="A54" s="306" t="s">
        <v>279</v>
      </c>
      <c r="B54" s="307" t="s">
        <v>280</v>
      </c>
      <c r="C54" s="308"/>
      <c r="D54" s="113">
        <v>4.2875280789139563</v>
      </c>
      <c r="E54" s="115">
        <v>439</v>
      </c>
      <c r="F54" s="114">
        <v>308</v>
      </c>
      <c r="G54" s="114">
        <v>451</v>
      </c>
      <c r="H54" s="114">
        <v>381</v>
      </c>
      <c r="I54" s="140">
        <v>463</v>
      </c>
      <c r="J54" s="115">
        <v>-24</v>
      </c>
      <c r="K54" s="116">
        <v>-5.1835853131749463</v>
      </c>
    </row>
    <row r="55" spans="1:11" ht="14.1" customHeight="1" x14ac:dyDescent="0.2">
      <c r="A55" s="306">
        <v>72</v>
      </c>
      <c r="B55" s="307" t="s">
        <v>281</v>
      </c>
      <c r="C55" s="308"/>
      <c r="D55" s="113">
        <v>2.5490770583064752</v>
      </c>
      <c r="E55" s="115">
        <v>261</v>
      </c>
      <c r="F55" s="114">
        <v>122</v>
      </c>
      <c r="G55" s="114">
        <v>179</v>
      </c>
      <c r="H55" s="114">
        <v>171</v>
      </c>
      <c r="I55" s="140">
        <v>227</v>
      </c>
      <c r="J55" s="115">
        <v>34</v>
      </c>
      <c r="K55" s="116">
        <v>14.977973568281937</v>
      </c>
    </row>
    <row r="56" spans="1:11" ht="14.1" customHeight="1" x14ac:dyDescent="0.2">
      <c r="A56" s="306" t="s">
        <v>282</v>
      </c>
      <c r="B56" s="307" t="s">
        <v>283</v>
      </c>
      <c r="C56" s="308"/>
      <c r="D56" s="113">
        <v>0.84969235276882504</v>
      </c>
      <c r="E56" s="115">
        <v>87</v>
      </c>
      <c r="F56" s="114">
        <v>40</v>
      </c>
      <c r="G56" s="114">
        <v>68</v>
      </c>
      <c r="H56" s="114">
        <v>55</v>
      </c>
      <c r="I56" s="140">
        <v>101</v>
      </c>
      <c r="J56" s="115">
        <v>-14</v>
      </c>
      <c r="K56" s="116">
        <v>-13.861386138613861</v>
      </c>
    </row>
    <row r="57" spans="1:11" ht="14.1" customHeight="1" x14ac:dyDescent="0.2">
      <c r="A57" s="306" t="s">
        <v>284</v>
      </c>
      <c r="B57" s="307" t="s">
        <v>285</v>
      </c>
      <c r="C57" s="308"/>
      <c r="D57" s="113">
        <v>0.65436077741966991</v>
      </c>
      <c r="E57" s="115">
        <v>67</v>
      </c>
      <c r="F57" s="114">
        <v>54</v>
      </c>
      <c r="G57" s="114">
        <v>54</v>
      </c>
      <c r="H57" s="114">
        <v>48</v>
      </c>
      <c r="I57" s="140">
        <v>79</v>
      </c>
      <c r="J57" s="115">
        <v>-12</v>
      </c>
      <c r="K57" s="116">
        <v>-15.189873417721518</v>
      </c>
    </row>
    <row r="58" spans="1:11" ht="14.1" customHeight="1" x14ac:dyDescent="0.2">
      <c r="A58" s="306">
        <v>73</v>
      </c>
      <c r="B58" s="307" t="s">
        <v>286</v>
      </c>
      <c r="C58" s="308"/>
      <c r="D58" s="113">
        <v>1.1329231370251001</v>
      </c>
      <c r="E58" s="115">
        <v>116</v>
      </c>
      <c r="F58" s="114">
        <v>61</v>
      </c>
      <c r="G58" s="114">
        <v>105</v>
      </c>
      <c r="H58" s="114">
        <v>108</v>
      </c>
      <c r="I58" s="140">
        <v>114</v>
      </c>
      <c r="J58" s="115">
        <v>2</v>
      </c>
      <c r="K58" s="116">
        <v>1.7543859649122806</v>
      </c>
    </row>
    <row r="59" spans="1:11" ht="14.1" customHeight="1" x14ac:dyDescent="0.2">
      <c r="A59" s="306" t="s">
        <v>287</v>
      </c>
      <c r="B59" s="307" t="s">
        <v>288</v>
      </c>
      <c r="C59" s="308"/>
      <c r="D59" s="113">
        <v>0.69342709248950096</v>
      </c>
      <c r="E59" s="115">
        <v>71</v>
      </c>
      <c r="F59" s="114">
        <v>31</v>
      </c>
      <c r="G59" s="114">
        <v>61</v>
      </c>
      <c r="H59" s="114">
        <v>71</v>
      </c>
      <c r="I59" s="140">
        <v>71</v>
      </c>
      <c r="J59" s="115">
        <v>0</v>
      </c>
      <c r="K59" s="116">
        <v>0</v>
      </c>
    </row>
    <row r="60" spans="1:11" ht="14.1" customHeight="1" x14ac:dyDescent="0.2">
      <c r="A60" s="306">
        <v>81</v>
      </c>
      <c r="B60" s="307" t="s">
        <v>289</v>
      </c>
      <c r="C60" s="308"/>
      <c r="D60" s="113">
        <v>5.5669498974509226</v>
      </c>
      <c r="E60" s="115">
        <v>570</v>
      </c>
      <c r="F60" s="114">
        <v>550</v>
      </c>
      <c r="G60" s="114">
        <v>624</v>
      </c>
      <c r="H60" s="114">
        <v>588</v>
      </c>
      <c r="I60" s="140">
        <v>552</v>
      </c>
      <c r="J60" s="115">
        <v>18</v>
      </c>
      <c r="K60" s="116">
        <v>3.2608695652173911</v>
      </c>
    </row>
    <row r="61" spans="1:11" ht="14.1" customHeight="1" x14ac:dyDescent="0.2">
      <c r="A61" s="306" t="s">
        <v>290</v>
      </c>
      <c r="B61" s="307" t="s">
        <v>291</v>
      </c>
      <c r="C61" s="308"/>
      <c r="D61" s="113">
        <v>2.0021486473288408</v>
      </c>
      <c r="E61" s="115">
        <v>205</v>
      </c>
      <c r="F61" s="114">
        <v>149</v>
      </c>
      <c r="G61" s="114">
        <v>237</v>
      </c>
      <c r="H61" s="114">
        <v>248</v>
      </c>
      <c r="I61" s="140">
        <v>206</v>
      </c>
      <c r="J61" s="115">
        <v>-1</v>
      </c>
      <c r="K61" s="116">
        <v>-0.4854368932038835</v>
      </c>
    </row>
    <row r="62" spans="1:11" ht="14.1" customHeight="1" x14ac:dyDescent="0.2">
      <c r="A62" s="306" t="s">
        <v>292</v>
      </c>
      <c r="B62" s="307" t="s">
        <v>293</v>
      </c>
      <c r="C62" s="308"/>
      <c r="D62" s="113">
        <v>1.7677507569098545</v>
      </c>
      <c r="E62" s="115">
        <v>181</v>
      </c>
      <c r="F62" s="114">
        <v>250</v>
      </c>
      <c r="G62" s="114">
        <v>200</v>
      </c>
      <c r="H62" s="114">
        <v>201</v>
      </c>
      <c r="I62" s="140">
        <v>150</v>
      </c>
      <c r="J62" s="115">
        <v>31</v>
      </c>
      <c r="K62" s="116">
        <v>20.666666666666668</v>
      </c>
    </row>
    <row r="63" spans="1:11" ht="14.1" customHeight="1" x14ac:dyDescent="0.2">
      <c r="A63" s="306"/>
      <c r="B63" s="307" t="s">
        <v>294</v>
      </c>
      <c r="C63" s="308"/>
      <c r="D63" s="113">
        <v>1.6017189178630726</v>
      </c>
      <c r="E63" s="115">
        <v>164</v>
      </c>
      <c r="F63" s="114">
        <v>233</v>
      </c>
      <c r="G63" s="114">
        <v>178</v>
      </c>
      <c r="H63" s="114">
        <v>189</v>
      </c>
      <c r="I63" s="140">
        <v>142</v>
      </c>
      <c r="J63" s="115">
        <v>22</v>
      </c>
      <c r="K63" s="116">
        <v>15.492957746478874</v>
      </c>
    </row>
    <row r="64" spans="1:11" ht="14.1" customHeight="1" x14ac:dyDescent="0.2">
      <c r="A64" s="306" t="s">
        <v>295</v>
      </c>
      <c r="B64" s="307" t="s">
        <v>296</v>
      </c>
      <c r="C64" s="308"/>
      <c r="D64" s="113">
        <v>0.86922551030374062</v>
      </c>
      <c r="E64" s="115">
        <v>89</v>
      </c>
      <c r="F64" s="114">
        <v>80</v>
      </c>
      <c r="G64" s="114">
        <v>87</v>
      </c>
      <c r="H64" s="114">
        <v>60</v>
      </c>
      <c r="I64" s="140">
        <v>68</v>
      </c>
      <c r="J64" s="115">
        <v>21</v>
      </c>
      <c r="K64" s="116">
        <v>30.882352941176471</v>
      </c>
    </row>
    <row r="65" spans="1:11" ht="14.1" customHeight="1" x14ac:dyDescent="0.2">
      <c r="A65" s="306" t="s">
        <v>297</v>
      </c>
      <c r="B65" s="307" t="s">
        <v>298</v>
      </c>
      <c r="C65" s="308"/>
      <c r="D65" s="113">
        <v>0.42972946576814142</v>
      </c>
      <c r="E65" s="115">
        <v>44</v>
      </c>
      <c r="F65" s="114">
        <v>27</v>
      </c>
      <c r="G65" s="114">
        <v>43</v>
      </c>
      <c r="H65" s="114">
        <v>35</v>
      </c>
      <c r="I65" s="140">
        <v>70</v>
      </c>
      <c r="J65" s="115">
        <v>-26</v>
      </c>
      <c r="K65" s="116">
        <v>-37.142857142857146</v>
      </c>
    </row>
    <row r="66" spans="1:11" ht="14.1" customHeight="1" x14ac:dyDescent="0.2">
      <c r="A66" s="306">
        <v>82</v>
      </c>
      <c r="B66" s="307" t="s">
        <v>299</v>
      </c>
      <c r="C66" s="308"/>
      <c r="D66" s="113">
        <v>3.0764723117491943</v>
      </c>
      <c r="E66" s="115">
        <v>315</v>
      </c>
      <c r="F66" s="114">
        <v>289</v>
      </c>
      <c r="G66" s="114">
        <v>312</v>
      </c>
      <c r="H66" s="114">
        <v>289</v>
      </c>
      <c r="I66" s="140">
        <v>260</v>
      </c>
      <c r="J66" s="115">
        <v>55</v>
      </c>
      <c r="K66" s="116">
        <v>21.153846153846153</v>
      </c>
    </row>
    <row r="67" spans="1:11" ht="14.1" customHeight="1" x14ac:dyDescent="0.2">
      <c r="A67" s="306" t="s">
        <v>300</v>
      </c>
      <c r="B67" s="307" t="s">
        <v>301</v>
      </c>
      <c r="C67" s="308"/>
      <c r="D67" s="113">
        <v>1.7677507569098545</v>
      </c>
      <c r="E67" s="115">
        <v>181</v>
      </c>
      <c r="F67" s="114">
        <v>210</v>
      </c>
      <c r="G67" s="114">
        <v>190</v>
      </c>
      <c r="H67" s="114">
        <v>180</v>
      </c>
      <c r="I67" s="140">
        <v>160</v>
      </c>
      <c r="J67" s="115">
        <v>21</v>
      </c>
      <c r="K67" s="116">
        <v>13.125</v>
      </c>
    </row>
    <row r="68" spans="1:11" ht="14.1" customHeight="1" x14ac:dyDescent="0.2">
      <c r="A68" s="306" t="s">
        <v>302</v>
      </c>
      <c r="B68" s="307" t="s">
        <v>303</v>
      </c>
      <c r="C68" s="308"/>
      <c r="D68" s="113">
        <v>0.83992577400136736</v>
      </c>
      <c r="E68" s="115">
        <v>86</v>
      </c>
      <c r="F68" s="114">
        <v>57</v>
      </c>
      <c r="G68" s="114">
        <v>76</v>
      </c>
      <c r="H68" s="114">
        <v>79</v>
      </c>
      <c r="I68" s="140">
        <v>72</v>
      </c>
      <c r="J68" s="115">
        <v>14</v>
      </c>
      <c r="K68" s="116">
        <v>19.444444444444443</v>
      </c>
    </row>
    <row r="69" spans="1:11" ht="14.1" customHeight="1" x14ac:dyDescent="0.2">
      <c r="A69" s="306">
        <v>83</v>
      </c>
      <c r="B69" s="307" t="s">
        <v>304</v>
      </c>
      <c r="C69" s="308"/>
      <c r="D69" s="113">
        <v>4.3656607090536186</v>
      </c>
      <c r="E69" s="115">
        <v>447</v>
      </c>
      <c r="F69" s="114">
        <v>378</v>
      </c>
      <c r="G69" s="114">
        <v>816</v>
      </c>
      <c r="H69" s="114">
        <v>308</v>
      </c>
      <c r="I69" s="140">
        <v>362</v>
      </c>
      <c r="J69" s="115">
        <v>85</v>
      </c>
      <c r="K69" s="116">
        <v>23.480662983425415</v>
      </c>
    </row>
    <row r="70" spans="1:11" ht="14.1" customHeight="1" x14ac:dyDescent="0.2">
      <c r="A70" s="306" t="s">
        <v>305</v>
      </c>
      <c r="B70" s="307" t="s">
        <v>306</v>
      </c>
      <c r="C70" s="308"/>
      <c r="D70" s="113">
        <v>3.0374059966793632</v>
      </c>
      <c r="E70" s="115">
        <v>311</v>
      </c>
      <c r="F70" s="114">
        <v>271</v>
      </c>
      <c r="G70" s="114">
        <v>707</v>
      </c>
      <c r="H70" s="114">
        <v>241</v>
      </c>
      <c r="I70" s="140">
        <v>260</v>
      </c>
      <c r="J70" s="115">
        <v>51</v>
      </c>
      <c r="K70" s="116">
        <v>19.615384615384617</v>
      </c>
    </row>
    <row r="71" spans="1:11" ht="14.1" customHeight="1" x14ac:dyDescent="0.2">
      <c r="A71" s="306"/>
      <c r="B71" s="307" t="s">
        <v>307</v>
      </c>
      <c r="C71" s="308"/>
      <c r="D71" s="113">
        <v>1.3380212911417131</v>
      </c>
      <c r="E71" s="115">
        <v>137</v>
      </c>
      <c r="F71" s="114">
        <v>122</v>
      </c>
      <c r="G71" s="114">
        <v>414</v>
      </c>
      <c r="H71" s="114">
        <v>115</v>
      </c>
      <c r="I71" s="140">
        <v>125</v>
      </c>
      <c r="J71" s="115">
        <v>12</v>
      </c>
      <c r="K71" s="116">
        <v>9.6</v>
      </c>
    </row>
    <row r="72" spans="1:11" ht="14.1" customHeight="1" x14ac:dyDescent="0.2">
      <c r="A72" s="306">
        <v>84</v>
      </c>
      <c r="B72" s="307" t="s">
        <v>308</v>
      </c>
      <c r="C72" s="308"/>
      <c r="D72" s="113">
        <v>1.6017189178630726</v>
      </c>
      <c r="E72" s="115">
        <v>164</v>
      </c>
      <c r="F72" s="114">
        <v>74</v>
      </c>
      <c r="G72" s="114">
        <v>182</v>
      </c>
      <c r="H72" s="114">
        <v>100</v>
      </c>
      <c r="I72" s="140">
        <v>141</v>
      </c>
      <c r="J72" s="115">
        <v>23</v>
      </c>
      <c r="K72" s="116">
        <v>16.312056737588652</v>
      </c>
    </row>
    <row r="73" spans="1:11" ht="14.1" customHeight="1" x14ac:dyDescent="0.2">
      <c r="A73" s="306" t="s">
        <v>309</v>
      </c>
      <c r="B73" s="307" t="s">
        <v>310</v>
      </c>
      <c r="C73" s="308"/>
      <c r="D73" s="113">
        <v>0.65436077741966991</v>
      </c>
      <c r="E73" s="115">
        <v>67</v>
      </c>
      <c r="F73" s="114">
        <v>33</v>
      </c>
      <c r="G73" s="114">
        <v>120</v>
      </c>
      <c r="H73" s="114">
        <v>45</v>
      </c>
      <c r="I73" s="140">
        <v>59</v>
      </c>
      <c r="J73" s="115">
        <v>8</v>
      </c>
      <c r="K73" s="116">
        <v>13.559322033898304</v>
      </c>
    </row>
    <row r="74" spans="1:11" ht="14.1" customHeight="1" x14ac:dyDescent="0.2">
      <c r="A74" s="306" t="s">
        <v>311</v>
      </c>
      <c r="B74" s="307" t="s">
        <v>312</v>
      </c>
      <c r="C74" s="308"/>
      <c r="D74" s="113">
        <v>0.10743236644203535</v>
      </c>
      <c r="E74" s="115">
        <v>11</v>
      </c>
      <c r="F74" s="114">
        <v>9</v>
      </c>
      <c r="G74" s="114">
        <v>25</v>
      </c>
      <c r="H74" s="114">
        <v>13</v>
      </c>
      <c r="I74" s="140">
        <v>11</v>
      </c>
      <c r="J74" s="115">
        <v>0</v>
      </c>
      <c r="K74" s="116">
        <v>0</v>
      </c>
    </row>
    <row r="75" spans="1:11" ht="14.1" customHeight="1" x14ac:dyDescent="0.2">
      <c r="A75" s="306" t="s">
        <v>313</v>
      </c>
      <c r="B75" s="307" t="s">
        <v>314</v>
      </c>
      <c r="C75" s="308"/>
      <c r="D75" s="113">
        <v>7.8132630139662082E-2</v>
      </c>
      <c r="E75" s="115">
        <v>8</v>
      </c>
      <c r="F75" s="114">
        <v>4</v>
      </c>
      <c r="G75" s="114">
        <v>7</v>
      </c>
      <c r="H75" s="114">
        <v>3</v>
      </c>
      <c r="I75" s="140">
        <v>7</v>
      </c>
      <c r="J75" s="115">
        <v>1</v>
      </c>
      <c r="K75" s="116">
        <v>14.285714285714286</v>
      </c>
    </row>
    <row r="76" spans="1:11" ht="14.1" customHeight="1" x14ac:dyDescent="0.2">
      <c r="A76" s="306">
        <v>91</v>
      </c>
      <c r="B76" s="307" t="s">
        <v>315</v>
      </c>
      <c r="C76" s="308"/>
      <c r="D76" s="113">
        <v>0.19533157534915518</v>
      </c>
      <c r="E76" s="115">
        <v>20</v>
      </c>
      <c r="F76" s="114">
        <v>19</v>
      </c>
      <c r="G76" s="114">
        <v>29</v>
      </c>
      <c r="H76" s="114">
        <v>20</v>
      </c>
      <c r="I76" s="140">
        <v>16</v>
      </c>
      <c r="J76" s="115">
        <v>4</v>
      </c>
      <c r="K76" s="116">
        <v>25</v>
      </c>
    </row>
    <row r="77" spans="1:11" ht="14.1" customHeight="1" x14ac:dyDescent="0.2">
      <c r="A77" s="306">
        <v>92</v>
      </c>
      <c r="B77" s="307" t="s">
        <v>316</v>
      </c>
      <c r="C77" s="308"/>
      <c r="D77" s="113">
        <v>0.58599472604746561</v>
      </c>
      <c r="E77" s="115">
        <v>60</v>
      </c>
      <c r="F77" s="114">
        <v>49</v>
      </c>
      <c r="G77" s="114">
        <v>83</v>
      </c>
      <c r="H77" s="114">
        <v>52</v>
      </c>
      <c r="I77" s="140">
        <v>73</v>
      </c>
      <c r="J77" s="115">
        <v>-13</v>
      </c>
      <c r="K77" s="116">
        <v>-17.80821917808219</v>
      </c>
    </row>
    <row r="78" spans="1:11" ht="14.1" customHeight="1" x14ac:dyDescent="0.2">
      <c r="A78" s="306">
        <v>93</v>
      </c>
      <c r="B78" s="307" t="s">
        <v>317</v>
      </c>
      <c r="C78" s="308"/>
      <c r="D78" s="113">
        <v>0.25393104795390176</v>
      </c>
      <c r="E78" s="115">
        <v>26</v>
      </c>
      <c r="F78" s="114">
        <v>9</v>
      </c>
      <c r="G78" s="114">
        <v>21</v>
      </c>
      <c r="H78" s="114">
        <v>11</v>
      </c>
      <c r="I78" s="140">
        <v>26</v>
      </c>
      <c r="J78" s="115">
        <v>0</v>
      </c>
      <c r="K78" s="116">
        <v>0</v>
      </c>
    </row>
    <row r="79" spans="1:11" ht="14.1" customHeight="1" x14ac:dyDescent="0.2">
      <c r="A79" s="306">
        <v>94</v>
      </c>
      <c r="B79" s="307" t="s">
        <v>318</v>
      </c>
      <c r="C79" s="308"/>
      <c r="D79" s="113">
        <v>0.13673210274440864</v>
      </c>
      <c r="E79" s="115">
        <v>14</v>
      </c>
      <c r="F79" s="114">
        <v>14</v>
      </c>
      <c r="G79" s="114" t="s">
        <v>513</v>
      </c>
      <c r="H79" s="114" t="s">
        <v>513</v>
      </c>
      <c r="I79" s="140">
        <v>16</v>
      </c>
      <c r="J79" s="115">
        <v>-2</v>
      </c>
      <c r="K79" s="116">
        <v>-12.5</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0.56646156851255003</v>
      </c>
      <c r="E81" s="143">
        <v>58</v>
      </c>
      <c r="F81" s="144">
        <v>72</v>
      </c>
      <c r="G81" s="144">
        <v>152</v>
      </c>
      <c r="H81" s="144">
        <v>47</v>
      </c>
      <c r="I81" s="145">
        <v>57</v>
      </c>
      <c r="J81" s="143">
        <v>1</v>
      </c>
      <c r="K81" s="146">
        <v>1.7543859649122806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116446</v>
      </c>
      <c r="C10" s="114">
        <v>70947</v>
      </c>
      <c r="D10" s="114">
        <v>45499</v>
      </c>
      <c r="E10" s="114">
        <v>95553</v>
      </c>
      <c r="F10" s="114">
        <v>18341</v>
      </c>
      <c r="G10" s="114">
        <v>18068</v>
      </c>
      <c r="H10" s="114">
        <v>26439</v>
      </c>
      <c r="I10" s="115">
        <v>46043</v>
      </c>
      <c r="J10" s="114">
        <v>34723</v>
      </c>
      <c r="K10" s="114">
        <v>11320</v>
      </c>
      <c r="L10" s="423">
        <v>8241</v>
      </c>
      <c r="M10" s="424">
        <v>8226</v>
      </c>
    </row>
    <row r="11" spans="1:13" ht="11.1" customHeight="1" x14ac:dyDescent="0.2">
      <c r="A11" s="422" t="s">
        <v>387</v>
      </c>
      <c r="B11" s="115">
        <v>117393</v>
      </c>
      <c r="C11" s="114">
        <v>71908</v>
      </c>
      <c r="D11" s="114">
        <v>45485</v>
      </c>
      <c r="E11" s="114">
        <v>96318</v>
      </c>
      <c r="F11" s="114">
        <v>18528</v>
      </c>
      <c r="G11" s="114">
        <v>17803</v>
      </c>
      <c r="H11" s="114">
        <v>27097</v>
      </c>
      <c r="I11" s="115">
        <v>46741</v>
      </c>
      <c r="J11" s="114">
        <v>35051</v>
      </c>
      <c r="K11" s="114">
        <v>11690</v>
      </c>
      <c r="L11" s="423">
        <v>9316</v>
      </c>
      <c r="M11" s="424">
        <v>8618</v>
      </c>
    </row>
    <row r="12" spans="1:13" ht="11.1" customHeight="1" x14ac:dyDescent="0.2">
      <c r="A12" s="422" t="s">
        <v>388</v>
      </c>
      <c r="B12" s="115">
        <v>120729</v>
      </c>
      <c r="C12" s="114">
        <v>73975</v>
      </c>
      <c r="D12" s="114">
        <v>46754</v>
      </c>
      <c r="E12" s="114">
        <v>99184</v>
      </c>
      <c r="F12" s="114">
        <v>18925</v>
      </c>
      <c r="G12" s="114">
        <v>19696</v>
      </c>
      <c r="H12" s="114">
        <v>27773</v>
      </c>
      <c r="I12" s="115">
        <v>47135</v>
      </c>
      <c r="J12" s="114">
        <v>34916</v>
      </c>
      <c r="K12" s="114">
        <v>12219</v>
      </c>
      <c r="L12" s="423">
        <v>12483</v>
      </c>
      <c r="M12" s="424">
        <v>9575</v>
      </c>
    </row>
    <row r="13" spans="1:13" s="110" customFormat="1" ht="11.1" customHeight="1" x14ac:dyDescent="0.2">
      <c r="A13" s="422" t="s">
        <v>389</v>
      </c>
      <c r="B13" s="115">
        <v>120506</v>
      </c>
      <c r="C13" s="114">
        <v>73553</v>
      </c>
      <c r="D13" s="114">
        <v>46953</v>
      </c>
      <c r="E13" s="114">
        <v>98533</v>
      </c>
      <c r="F13" s="114">
        <v>19373</v>
      </c>
      <c r="G13" s="114">
        <v>19204</v>
      </c>
      <c r="H13" s="114">
        <v>28232</v>
      </c>
      <c r="I13" s="115">
        <v>47051</v>
      </c>
      <c r="J13" s="114">
        <v>34823</v>
      </c>
      <c r="K13" s="114">
        <v>12228</v>
      </c>
      <c r="L13" s="423">
        <v>6625</v>
      </c>
      <c r="M13" s="424">
        <v>7068</v>
      </c>
    </row>
    <row r="14" spans="1:13" ht="15" customHeight="1" x14ac:dyDescent="0.2">
      <c r="A14" s="422" t="s">
        <v>390</v>
      </c>
      <c r="B14" s="115">
        <v>121265</v>
      </c>
      <c r="C14" s="114">
        <v>74099</v>
      </c>
      <c r="D14" s="114">
        <v>47166</v>
      </c>
      <c r="E14" s="114">
        <v>95800</v>
      </c>
      <c r="F14" s="114">
        <v>23113</v>
      </c>
      <c r="G14" s="114">
        <v>18744</v>
      </c>
      <c r="H14" s="114">
        <v>28865</v>
      </c>
      <c r="I14" s="115">
        <v>46979</v>
      </c>
      <c r="J14" s="114">
        <v>34744</v>
      </c>
      <c r="K14" s="114">
        <v>12235</v>
      </c>
      <c r="L14" s="423">
        <v>9489</v>
      </c>
      <c r="M14" s="424">
        <v>8702</v>
      </c>
    </row>
    <row r="15" spans="1:13" ht="11.1" customHeight="1" x14ac:dyDescent="0.2">
      <c r="A15" s="422" t="s">
        <v>387</v>
      </c>
      <c r="B15" s="115">
        <v>122602</v>
      </c>
      <c r="C15" s="114">
        <v>75163</v>
      </c>
      <c r="D15" s="114">
        <v>47439</v>
      </c>
      <c r="E15" s="114">
        <v>96437</v>
      </c>
      <c r="F15" s="114">
        <v>23928</v>
      </c>
      <c r="G15" s="114">
        <v>18437</v>
      </c>
      <c r="H15" s="114">
        <v>29676</v>
      </c>
      <c r="I15" s="115">
        <v>47928</v>
      </c>
      <c r="J15" s="114">
        <v>35347</v>
      </c>
      <c r="K15" s="114">
        <v>12581</v>
      </c>
      <c r="L15" s="423">
        <v>7952</v>
      </c>
      <c r="M15" s="424">
        <v>6748</v>
      </c>
    </row>
    <row r="16" spans="1:13" ht="11.1" customHeight="1" x14ac:dyDescent="0.2">
      <c r="A16" s="422" t="s">
        <v>388</v>
      </c>
      <c r="B16" s="115">
        <v>125883</v>
      </c>
      <c r="C16" s="114">
        <v>77056</v>
      </c>
      <c r="D16" s="114">
        <v>48827</v>
      </c>
      <c r="E16" s="114">
        <v>100054</v>
      </c>
      <c r="F16" s="114">
        <v>24535</v>
      </c>
      <c r="G16" s="114">
        <v>20557</v>
      </c>
      <c r="H16" s="114">
        <v>30378</v>
      </c>
      <c r="I16" s="115">
        <v>48050</v>
      </c>
      <c r="J16" s="114">
        <v>34999</v>
      </c>
      <c r="K16" s="114">
        <v>13051</v>
      </c>
      <c r="L16" s="423">
        <v>12988</v>
      </c>
      <c r="M16" s="424">
        <v>9935</v>
      </c>
    </row>
    <row r="17" spans="1:13" s="110" customFormat="1" ht="11.1" customHeight="1" x14ac:dyDescent="0.2">
      <c r="A17" s="422" t="s">
        <v>389</v>
      </c>
      <c r="B17" s="115">
        <v>125323</v>
      </c>
      <c r="C17" s="114">
        <v>76366</v>
      </c>
      <c r="D17" s="114">
        <v>48957</v>
      </c>
      <c r="E17" s="114">
        <v>100433</v>
      </c>
      <c r="F17" s="114">
        <v>24759</v>
      </c>
      <c r="G17" s="114">
        <v>19833</v>
      </c>
      <c r="H17" s="114">
        <v>30889</v>
      </c>
      <c r="I17" s="115">
        <v>48032</v>
      </c>
      <c r="J17" s="114">
        <v>35081</v>
      </c>
      <c r="K17" s="114">
        <v>12951</v>
      </c>
      <c r="L17" s="423">
        <v>6315</v>
      </c>
      <c r="M17" s="424">
        <v>7100</v>
      </c>
    </row>
    <row r="18" spans="1:13" ht="15" customHeight="1" x14ac:dyDescent="0.2">
      <c r="A18" s="422" t="s">
        <v>391</v>
      </c>
      <c r="B18" s="115">
        <v>125656</v>
      </c>
      <c r="C18" s="114">
        <v>76375</v>
      </c>
      <c r="D18" s="114">
        <v>49281</v>
      </c>
      <c r="E18" s="114">
        <v>99690</v>
      </c>
      <c r="F18" s="114">
        <v>25632</v>
      </c>
      <c r="G18" s="114">
        <v>19208</v>
      </c>
      <c r="H18" s="114">
        <v>31536</v>
      </c>
      <c r="I18" s="115">
        <v>47541</v>
      </c>
      <c r="J18" s="114">
        <v>34824</v>
      </c>
      <c r="K18" s="114">
        <v>12717</v>
      </c>
      <c r="L18" s="423">
        <v>9082</v>
      </c>
      <c r="M18" s="424">
        <v>8635</v>
      </c>
    </row>
    <row r="19" spans="1:13" ht="11.1" customHeight="1" x14ac:dyDescent="0.2">
      <c r="A19" s="422" t="s">
        <v>387</v>
      </c>
      <c r="B19" s="115">
        <v>126180</v>
      </c>
      <c r="C19" s="114">
        <v>76923</v>
      </c>
      <c r="D19" s="114">
        <v>49257</v>
      </c>
      <c r="E19" s="114">
        <v>99712</v>
      </c>
      <c r="F19" s="114">
        <v>26117</v>
      </c>
      <c r="G19" s="114">
        <v>18575</v>
      </c>
      <c r="H19" s="114">
        <v>32344</v>
      </c>
      <c r="I19" s="115">
        <v>48800</v>
      </c>
      <c r="J19" s="114">
        <v>35598</v>
      </c>
      <c r="K19" s="114">
        <v>13202</v>
      </c>
      <c r="L19" s="423">
        <v>7372</v>
      </c>
      <c r="M19" s="424">
        <v>6902</v>
      </c>
    </row>
    <row r="20" spans="1:13" ht="11.1" customHeight="1" x14ac:dyDescent="0.2">
      <c r="A20" s="422" t="s">
        <v>388</v>
      </c>
      <c r="B20" s="115">
        <v>128793</v>
      </c>
      <c r="C20" s="114">
        <v>78273</v>
      </c>
      <c r="D20" s="114">
        <v>50520</v>
      </c>
      <c r="E20" s="114">
        <v>101904</v>
      </c>
      <c r="F20" s="114">
        <v>26531</v>
      </c>
      <c r="G20" s="114">
        <v>20659</v>
      </c>
      <c r="H20" s="114">
        <v>32862</v>
      </c>
      <c r="I20" s="115">
        <v>48793</v>
      </c>
      <c r="J20" s="114">
        <v>34983</v>
      </c>
      <c r="K20" s="114">
        <v>13810</v>
      </c>
      <c r="L20" s="423">
        <v>11715</v>
      </c>
      <c r="M20" s="424">
        <v>9491</v>
      </c>
    </row>
    <row r="21" spans="1:13" s="110" customFormat="1" ht="11.1" customHeight="1" x14ac:dyDescent="0.2">
      <c r="A21" s="422" t="s">
        <v>389</v>
      </c>
      <c r="B21" s="115">
        <v>127903</v>
      </c>
      <c r="C21" s="114">
        <v>77339</v>
      </c>
      <c r="D21" s="114">
        <v>50564</v>
      </c>
      <c r="E21" s="114">
        <v>101207</v>
      </c>
      <c r="F21" s="114">
        <v>26641</v>
      </c>
      <c r="G21" s="114">
        <v>20004</v>
      </c>
      <c r="H21" s="114">
        <v>33248</v>
      </c>
      <c r="I21" s="115">
        <v>49036</v>
      </c>
      <c r="J21" s="114">
        <v>35215</v>
      </c>
      <c r="K21" s="114">
        <v>13821</v>
      </c>
      <c r="L21" s="423">
        <v>5797</v>
      </c>
      <c r="M21" s="424">
        <v>7009</v>
      </c>
    </row>
    <row r="22" spans="1:13" ht="15" customHeight="1" x14ac:dyDescent="0.2">
      <c r="A22" s="422" t="s">
        <v>392</v>
      </c>
      <c r="B22" s="115">
        <v>127997</v>
      </c>
      <c r="C22" s="114">
        <v>77226</v>
      </c>
      <c r="D22" s="114">
        <v>50771</v>
      </c>
      <c r="E22" s="114">
        <v>100881</v>
      </c>
      <c r="F22" s="114">
        <v>26693</v>
      </c>
      <c r="G22" s="114">
        <v>19336</v>
      </c>
      <c r="H22" s="114">
        <v>33850</v>
      </c>
      <c r="I22" s="115">
        <v>48832</v>
      </c>
      <c r="J22" s="114">
        <v>35162</v>
      </c>
      <c r="K22" s="114">
        <v>13670</v>
      </c>
      <c r="L22" s="423">
        <v>7975</v>
      </c>
      <c r="M22" s="424">
        <v>8008</v>
      </c>
    </row>
    <row r="23" spans="1:13" ht="11.1" customHeight="1" x14ac:dyDescent="0.2">
      <c r="A23" s="422" t="s">
        <v>387</v>
      </c>
      <c r="B23" s="115">
        <v>128367</v>
      </c>
      <c r="C23" s="114">
        <v>77596</v>
      </c>
      <c r="D23" s="114">
        <v>50771</v>
      </c>
      <c r="E23" s="114">
        <v>100811</v>
      </c>
      <c r="F23" s="114">
        <v>27098</v>
      </c>
      <c r="G23" s="114">
        <v>18706</v>
      </c>
      <c r="H23" s="114">
        <v>34578</v>
      </c>
      <c r="I23" s="115">
        <v>49664</v>
      </c>
      <c r="J23" s="114">
        <v>35703</v>
      </c>
      <c r="K23" s="114">
        <v>13961</v>
      </c>
      <c r="L23" s="423">
        <v>7186</v>
      </c>
      <c r="M23" s="424">
        <v>6899</v>
      </c>
    </row>
    <row r="24" spans="1:13" ht="11.1" customHeight="1" x14ac:dyDescent="0.2">
      <c r="A24" s="422" t="s">
        <v>388</v>
      </c>
      <c r="B24" s="115">
        <v>131683</v>
      </c>
      <c r="C24" s="114">
        <v>79528</v>
      </c>
      <c r="D24" s="114">
        <v>52155</v>
      </c>
      <c r="E24" s="114">
        <v>101749</v>
      </c>
      <c r="F24" s="114">
        <v>27289</v>
      </c>
      <c r="G24" s="114">
        <v>20803</v>
      </c>
      <c r="H24" s="114">
        <v>35291</v>
      </c>
      <c r="I24" s="115">
        <v>49562</v>
      </c>
      <c r="J24" s="114">
        <v>34980</v>
      </c>
      <c r="K24" s="114">
        <v>14582</v>
      </c>
      <c r="L24" s="423">
        <v>12461</v>
      </c>
      <c r="M24" s="424">
        <v>9524</v>
      </c>
    </row>
    <row r="25" spans="1:13" s="110" customFormat="1" ht="11.1" customHeight="1" x14ac:dyDescent="0.2">
      <c r="A25" s="422" t="s">
        <v>389</v>
      </c>
      <c r="B25" s="115">
        <v>130500</v>
      </c>
      <c r="C25" s="114">
        <v>78380</v>
      </c>
      <c r="D25" s="114">
        <v>52120</v>
      </c>
      <c r="E25" s="114">
        <v>100466</v>
      </c>
      <c r="F25" s="114">
        <v>27418</v>
      </c>
      <c r="G25" s="114">
        <v>19989</v>
      </c>
      <c r="H25" s="114">
        <v>35590</v>
      </c>
      <c r="I25" s="115">
        <v>49352</v>
      </c>
      <c r="J25" s="114">
        <v>34875</v>
      </c>
      <c r="K25" s="114">
        <v>14477</v>
      </c>
      <c r="L25" s="423">
        <v>5657</v>
      </c>
      <c r="M25" s="424">
        <v>6905</v>
      </c>
    </row>
    <row r="26" spans="1:13" ht="15" customHeight="1" x14ac:dyDescent="0.2">
      <c r="A26" s="422" t="s">
        <v>393</v>
      </c>
      <c r="B26" s="115">
        <v>130957</v>
      </c>
      <c r="C26" s="114">
        <v>78643</v>
      </c>
      <c r="D26" s="114">
        <v>52314</v>
      </c>
      <c r="E26" s="114">
        <v>100565</v>
      </c>
      <c r="F26" s="114">
        <v>27751</v>
      </c>
      <c r="G26" s="114">
        <v>19390</v>
      </c>
      <c r="H26" s="114">
        <v>36361</v>
      </c>
      <c r="I26" s="115">
        <v>48959</v>
      </c>
      <c r="J26" s="114">
        <v>34706</v>
      </c>
      <c r="K26" s="114">
        <v>14253</v>
      </c>
      <c r="L26" s="423">
        <v>8740</v>
      </c>
      <c r="M26" s="424">
        <v>8429</v>
      </c>
    </row>
    <row r="27" spans="1:13" ht="11.1" customHeight="1" x14ac:dyDescent="0.2">
      <c r="A27" s="422" t="s">
        <v>387</v>
      </c>
      <c r="B27" s="115">
        <v>131093</v>
      </c>
      <c r="C27" s="114">
        <v>78978</v>
      </c>
      <c r="D27" s="114">
        <v>52115</v>
      </c>
      <c r="E27" s="114">
        <v>100448</v>
      </c>
      <c r="F27" s="114">
        <v>28048</v>
      </c>
      <c r="G27" s="114">
        <v>18683</v>
      </c>
      <c r="H27" s="114">
        <v>37134</v>
      </c>
      <c r="I27" s="115">
        <v>49537</v>
      </c>
      <c r="J27" s="114">
        <v>35111</v>
      </c>
      <c r="K27" s="114">
        <v>14426</v>
      </c>
      <c r="L27" s="423">
        <v>7504</v>
      </c>
      <c r="M27" s="424">
        <v>7391</v>
      </c>
    </row>
    <row r="28" spans="1:13" ht="11.1" customHeight="1" x14ac:dyDescent="0.2">
      <c r="A28" s="422" t="s">
        <v>388</v>
      </c>
      <c r="B28" s="115">
        <v>134409</v>
      </c>
      <c r="C28" s="114">
        <v>80773</v>
      </c>
      <c r="D28" s="114">
        <v>53636</v>
      </c>
      <c r="E28" s="114">
        <v>104777</v>
      </c>
      <c r="F28" s="114">
        <v>28708</v>
      </c>
      <c r="G28" s="114">
        <v>20620</v>
      </c>
      <c r="H28" s="114">
        <v>37783</v>
      </c>
      <c r="I28" s="115">
        <v>49494</v>
      </c>
      <c r="J28" s="114">
        <v>34709</v>
      </c>
      <c r="K28" s="114">
        <v>14785</v>
      </c>
      <c r="L28" s="423">
        <v>12208</v>
      </c>
      <c r="M28" s="424">
        <v>9689</v>
      </c>
    </row>
    <row r="29" spans="1:13" s="110" customFormat="1" ht="11.1" customHeight="1" x14ac:dyDescent="0.2">
      <c r="A29" s="422" t="s">
        <v>389</v>
      </c>
      <c r="B29" s="115">
        <v>133243</v>
      </c>
      <c r="C29" s="114">
        <v>79541</v>
      </c>
      <c r="D29" s="114">
        <v>53702</v>
      </c>
      <c r="E29" s="114">
        <v>104198</v>
      </c>
      <c r="F29" s="114">
        <v>29006</v>
      </c>
      <c r="G29" s="114">
        <v>19738</v>
      </c>
      <c r="H29" s="114">
        <v>38118</v>
      </c>
      <c r="I29" s="115">
        <v>49162</v>
      </c>
      <c r="J29" s="114">
        <v>34606</v>
      </c>
      <c r="K29" s="114">
        <v>14556</v>
      </c>
      <c r="L29" s="423">
        <v>6202</v>
      </c>
      <c r="M29" s="424">
        <v>7515</v>
      </c>
    </row>
    <row r="30" spans="1:13" ht="15" customHeight="1" x14ac:dyDescent="0.2">
      <c r="A30" s="422" t="s">
        <v>394</v>
      </c>
      <c r="B30" s="115">
        <v>134224</v>
      </c>
      <c r="C30" s="114">
        <v>79910</v>
      </c>
      <c r="D30" s="114">
        <v>54314</v>
      </c>
      <c r="E30" s="114">
        <v>104422</v>
      </c>
      <c r="F30" s="114">
        <v>29777</v>
      </c>
      <c r="G30" s="114">
        <v>19326</v>
      </c>
      <c r="H30" s="114">
        <v>38898</v>
      </c>
      <c r="I30" s="115">
        <v>48370</v>
      </c>
      <c r="J30" s="114">
        <v>33856</v>
      </c>
      <c r="K30" s="114">
        <v>14514</v>
      </c>
      <c r="L30" s="423">
        <v>9600</v>
      </c>
      <c r="M30" s="424">
        <v>8786</v>
      </c>
    </row>
    <row r="31" spans="1:13" ht="11.1" customHeight="1" x14ac:dyDescent="0.2">
      <c r="A31" s="422" t="s">
        <v>387</v>
      </c>
      <c r="B31" s="115">
        <v>134580</v>
      </c>
      <c r="C31" s="114">
        <v>80245</v>
      </c>
      <c r="D31" s="114">
        <v>54335</v>
      </c>
      <c r="E31" s="114">
        <v>104316</v>
      </c>
      <c r="F31" s="114">
        <v>30243</v>
      </c>
      <c r="G31" s="114">
        <v>18637</v>
      </c>
      <c r="H31" s="114">
        <v>39599</v>
      </c>
      <c r="I31" s="115">
        <v>49050</v>
      </c>
      <c r="J31" s="114">
        <v>34311</v>
      </c>
      <c r="K31" s="114">
        <v>14739</v>
      </c>
      <c r="L31" s="423">
        <v>8227</v>
      </c>
      <c r="M31" s="424">
        <v>7980</v>
      </c>
    </row>
    <row r="32" spans="1:13" ht="11.1" customHeight="1" x14ac:dyDescent="0.2">
      <c r="A32" s="422" t="s">
        <v>388</v>
      </c>
      <c r="B32" s="115">
        <v>138072</v>
      </c>
      <c r="C32" s="114">
        <v>82033</v>
      </c>
      <c r="D32" s="114">
        <v>56039</v>
      </c>
      <c r="E32" s="114">
        <v>107145</v>
      </c>
      <c r="F32" s="114">
        <v>30917</v>
      </c>
      <c r="G32" s="114">
        <v>20707</v>
      </c>
      <c r="H32" s="114">
        <v>40370</v>
      </c>
      <c r="I32" s="115">
        <v>49160</v>
      </c>
      <c r="J32" s="114">
        <v>33820</v>
      </c>
      <c r="K32" s="114">
        <v>15340</v>
      </c>
      <c r="L32" s="423">
        <v>12792</v>
      </c>
      <c r="M32" s="424">
        <v>9704</v>
      </c>
    </row>
    <row r="33" spans="1:13" s="110" customFormat="1" ht="11.1" customHeight="1" x14ac:dyDescent="0.2">
      <c r="A33" s="422" t="s">
        <v>389</v>
      </c>
      <c r="B33" s="115">
        <v>137574</v>
      </c>
      <c r="C33" s="114">
        <v>81322</v>
      </c>
      <c r="D33" s="114">
        <v>56252</v>
      </c>
      <c r="E33" s="114">
        <v>106235</v>
      </c>
      <c r="F33" s="114">
        <v>31333</v>
      </c>
      <c r="G33" s="114">
        <v>20049</v>
      </c>
      <c r="H33" s="114">
        <v>40689</v>
      </c>
      <c r="I33" s="115">
        <v>48931</v>
      </c>
      <c r="J33" s="114">
        <v>33686</v>
      </c>
      <c r="K33" s="114">
        <v>15245</v>
      </c>
      <c r="L33" s="423">
        <v>6702</v>
      </c>
      <c r="M33" s="424">
        <v>7303</v>
      </c>
    </row>
    <row r="34" spans="1:13" ht="15" customHeight="1" x14ac:dyDescent="0.2">
      <c r="A34" s="422" t="s">
        <v>395</v>
      </c>
      <c r="B34" s="115">
        <v>138108</v>
      </c>
      <c r="C34" s="114">
        <v>81634</v>
      </c>
      <c r="D34" s="114">
        <v>56474</v>
      </c>
      <c r="E34" s="114">
        <v>106444</v>
      </c>
      <c r="F34" s="114">
        <v>31661</v>
      </c>
      <c r="G34" s="114">
        <v>19463</v>
      </c>
      <c r="H34" s="114">
        <v>41561</v>
      </c>
      <c r="I34" s="115">
        <v>48529</v>
      </c>
      <c r="J34" s="114">
        <v>33412</v>
      </c>
      <c r="K34" s="114">
        <v>15117</v>
      </c>
      <c r="L34" s="423">
        <v>9832</v>
      </c>
      <c r="M34" s="424">
        <v>9227</v>
      </c>
    </row>
    <row r="35" spans="1:13" ht="11.1" customHeight="1" x14ac:dyDescent="0.2">
      <c r="A35" s="422" t="s">
        <v>387</v>
      </c>
      <c r="B35" s="115">
        <v>138526</v>
      </c>
      <c r="C35" s="114">
        <v>82118</v>
      </c>
      <c r="D35" s="114">
        <v>56408</v>
      </c>
      <c r="E35" s="114">
        <v>106417</v>
      </c>
      <c r="F35" s="114">
        <v>32107</v>
      </c>
      <c r="G35" s="114">
        <v>18747</v>
      </c>
      <c r="H35" s="114">
        <v>42329</v>
      </c>
      <c r="I35" s="115">
        <v>49390</v>
      </c>
      <c r="J35" s="114">
        <v>33920</v>
      </c>
      <c r="K35" s="114">
        <v>15470</v>
      </c>
      <c r="L35" s="423">
        <v>8228</v>
      </c>
      <c r="M35" s="424">
        <v>7824</v>
      </c>
    </row>
    <row r="36" spans="1:13" ht="11.1" customHeight="1" x14ac:dyDescent="0.2">
      <c r="A36" s="422" t="s">
        <v>388</v>
      </c>
      <c r="B36" s="115">
        <v>141406</v>
      </c>
      <c r="C36" s="114">
        <v>83744</v>
      </c>
      <c r="D36" s="114">
        <v>57662</v>
      </c>
      <c r="E36" s="114">
        <v>108886</v>
      </c>
      <c r="F36" s="114">
        <v>32520</v>
      </c>
      <c r="G36" s="114">
        <v>20602</v>
      </c>
      <c r="H36" s="114">
        <v>42924</v>
      </c>
      <c r="I36" s="115">
        <v>49442</v>
      </c>
      <c r="J36" s="114">
        <v>33341</v>
      </c>
      <c r="K36" s="114">
        <v>16101</v>
      </c>
      <c r="L36" s="423">
        <v>12990</v>
      </c>
      <c r="M36" s="424">
        <v>10468</v>
      </c>
    </row>
    <row r="37" spans="1:13" s="110" customFormat="1" ht="11.1" customHeight="1" x14ac:dyDescent="0.2">
      <c r="A37" s="422" t="s">
        <v>389</v>
      </c>
      <c r="B37" s="115">
        <v>141053</v>
      </c>
      <c r="C37" s="114">
        <v>83179</v>
      </c>
      <c r="D37" s="114">
        <v>57874</v>
      </c>
      <c r="E37" s="114">
        <v>108257</v>
      </c>
      <c r="F37" s="114">
        <v>32796</v>
      </c>
      <c r="G37" s="114">
        <v>19965</v>
      </c>
      <c r="H37" s="114">
        <v>43506</v>
      </c>
      <c r="I37" s="115">
        <v>49184</v>
      </c>
      <c r="J37" s="114">
        <v>33222</v>
      </c>
      <c r="K37" s="114">
        <v>15962</v>
      </c>
      <c r="L37" s="423">
        <v>6791</v>
      </c>
      <c r="M37" s="424">
        <v>7434</v>
      </c>
    </row>
    <row r="38" spans="1:13" ht="15" customHeight="1" x14ac:dyDescent="0.2">
      <c r="A38" s="425" t="s">
        <v>396</v>
      </c>
      <c r="B38" s="115">
        <v>141561</v>
      </c>
      <c r="C38" s="114">
        <v>83476</v>
      </c>
      <c r="D38" s="114">
        <v>58085</v>
      </c>
      <c r="E38" s="114">
        <v>108429</v>
      </c>
      <c r="F38" s="114">
        <v>33132</v>
      </c>
      <c r="G38" s="114">
        <v>19360</v>
      </c>
      <c r="H38" s="114">
        <v>44051</v>
      </c>
      <c r="I38" s="115">
        <v>48994</v>
      </c>
      <c r="J38" s="114">
        <v>33044</v>
      </c>
      <c r="K38" s="114">
        <v>15950</v>
      </c>
      <c r="L38" s="423">
        <v>9913</v>
      </c>
      <c r="M38" s="424">
        <v>9309</v>
      </c>
    </row>
    <row r="39" spans="1:13" ht="11.1" customHeight="1" x14ac:dyDescent="0.2">
      <c r="A39" s="422" t="s">
        <v>387</v>
      </c>
      <c r="B39" s="115">
        <v>142315</v>
      </c>
      <c r="C39" s="114">
        <v>84073</v>
      </c>
      <c r="D39" s="114">
        <v>58242</v>
      </c>
      <c r="E39" s="114">
        <v>108676</v>
      </c>
      <c r="F39" s="114">
        <v>33639</v>
      </c>
      <c r="G39" s="114">
        <v>18816</v>
      </c>
      <c r="H39" s="114">
        <v>44952</v>
      </c>
      <c r="I39" s="115">
        <v>49737</v>
      </c>
      <c r="J39" s="114">
        <v>33439</v>
      </c>
      <c r="K39" s="114">
        <v>16298</v>
      </c>
      <c r="L39" s="423">
        <v>8595</v>
      </c>
      <c r="M39" s="424">
        <v>7937</v>
      </c>
    </row>
    <row r="40" spans="1:13" ht="11.1" customHeight="1" x14ac:dyDescent="0.2">
      <c r="A40" s="425" t="s">
        <v>388</v>
      </c>
      <c r="B40" s="115">
        <v>145408</v>
      </c>
      <c r="C40" s="114">
        <v>85929</v>
      </c>
      <c r="D40" s="114">
        <v>59479</v>
      </c>
      <c r="E40" s="114">
        <v>111281</v>
      </c>
      <c r="F40" s="114">
        <v>34127</v>
      </c>
      <c r="G40" s="114">
        <v>20810</v>
      </c>
      <c r="H40" s="114">
        <v>45576</v>
      </c>
      <c r="I40" s="115">
        <v>49875</v>
      </c>
      <c r="J40" s="114">
        <v>32943</v>
      </c>
      <c r="K40" s="114">
        <v>16932</v>
      </c>
      <c r="L40" s="423">
        <v>13722</v>
      </c>
      <c r="M40" s="424">
        <v>10934</v>
      </c>
    </row>
    <row r="41" spans="1:13" s="110" customFormat="1" ht="11.1" customHeight="1" x14ac:dyDescent="0.2">
      <c r="A41" s="422" t="s">
        <v>389</v>
      </c>
      <c r="B41" s="115">
        <v>145130</v>
      </c>
      <c r="C41" s="114">
        <v>85424</v>
      </c>
      <c r="D41" s="114">
        <v>59706</v>
      </c>
      <c r="E41" s="114">
        <v>110696</v>
      </c>
      <c r="F41" s="114">
        <v>34434</v>
      </c>
      <c r="G41" s="114">
        <v>20191</v>
      </c>
      <c r="H41" s="114">
        <v>46053</v>
      </c>
      <c r="I41" s="115">
        <v>49662</v>
      </c>
      <c r="J41" s="114">
        <v>32803</v>
      </c>
      <c r="K41" s="114">
        <v>16859</v>
      </c>
      <c r="L41" s="423">
        <v>9362</v>
      </c>
      <c r="M41" s="424">
        <v>9853</v>
      </c>
    </row>
    <row r="42" spans="1:13" ht="15" customHeight="1" x14ac:dyDescent="0.2">
      <c r="A42" s="422" t="s">
        <v>397</v>
      </c>
      <c r="B42" s="115">
        <v>145513</v>
      </c>
      <c r="C42" s="114">
        <v>85618</v>
      </c>
      <c r="D42" s="114">
        <v>59895</v>
      </c>
      <c r="E42" s="114">
        <v>110746</v>
      </c>
      <c r="F42" s="114">
        <v>34767</v>
      </c>
      <c r="G42" s="114">
        <v>19565</v>
      </c>
      <c r="H42" s="114">
        <v>46626</v>
      </c>
      <c r="I42" s="115">
        <v>49494</v>
      </c>
      <c r="J42" s="114">
        <v>32629</v>
      </c>
      <c r="K42" s="114">
        <v>16865</v>
      </c>
      <c r="L42" s="423">
        <v>10867</v>
      </c>
      <c r="M42" s="424">
        <v>10597</v>
      </c>
    </row>
    <row r="43" spans="1:13" ht="11.1" customHeight="1" x14ac:dyDescent="0.2">
      <c r="A43" s="422" t="s">
        <v>387</v>
      </c>
      <c r="B43" s="115">
        <v>146118</v>
      </c>
      <c r="C43" s="114">
        <v>86225</v>
      </c>
      <c r="D43" s="114">
        <v>59893</v>
      </c>
      <c r="E43" s="114">
        <v>110860</v>
      </c>
      <c r="F43" s="114">
        <v>35258</v>
      </c>
      <c r="G43" s="114">
        <v>19008</v>
      </c>
      <c r="H43" s="114">
        <v>47382</v>
      </c>
      <c r="I43" s="115">
        <v>50300</v>
      </c>
      <c r="J43" s="114">
        <v>33071</v>
      </c>
      <c r="K43" s="114">
        <v>17229</v>
      </c>
      <c r="L43" s="423">
        <v>9360</v>
      </c>
      <c r="M43" s="424">
        <v>8905</v>
      </c>
    </row>
    <row r="44" spans="1:13" ht="11.1" customHeight="1" x14ac:dyDescent="0.2">
      <c r="A44" s="422" t="s">
        <v>388</v>
      </c>
      <c r="B44" s="115">
        <v>149311</v>
      </c>
      <c r="C44" s="114">
        <v>88172</v>
      </c>
      <c r="D44" s="114">
        <v>61139</v>
      </c>
      <c r="E44" s="114">
        <v>113587</v>
      </c>
      <c r="F44" s="114">
        <v>35724</v>
      </c>
      <c r="G44" s="114">
        <v>20967</v>
      </c>
      <c r="H44" s="114">
        <v>48026</v>
      </c>
      <c r="I44" s="115">
        <v>50222</v>
      </c>
      <c r="J44" s="114">
        <v>32255</v>
      </c>
      <c r="K44" s="114">
        <v>17967</v>
      </c>
      <c r="L44" s="423">
        <v>14602</v>
      </c>
      <c r="M44" s="424">
        <v>11821</v>
      </c>
    </row>
    <row r="45" spans="1:13" s="110" customFormat="1" ht="11.1" customHeight="1" x14ac:dyDescent="0.2">
      <c r="A45" s="422" t="s">
        <v>389</v>
      </c>
      <c r="B45" s="115">
        <v>148699</v>
      </c>
      <c r="C45" s="114">
        <v>87548</v>
      </c>
      <c r="D45" s="114">
        <v>61151</v>
      </c>
      <c r="E45" s="114">
        <v>112683</v>
      </c>
      <c r="F45" s="114">
        <v>36016</v>
      </c>
      <c r="G45" s="114">
        <v>20240</v>
      </c>
      <c r="H45" s="114">
        <v>48423</v>
      </c>
      <c r="I45" s="115">
        <v>50165</v>
      </c>
      <c r="J45" s="114">
        <v>32259</v>
      </c>
      <c r="K45" s="114">
        <v>17906</v>
      </c>
      <c r="L45" s="423">
        <v>8078</v>
      </c>
      <c r="M45" s="424">
        <v>8774</v>
      </c>
    </row>
    <row r="46" spans="1:13" ht="15" customHeight="1" x14ac:dyDescent="0.2">
      <c r="A46" s="422" t="s">
        <v>398</v>
      </c>
      <c r="B46" s="115">
        <v>149093</v>
      </c>
      <c r="C46" s="114">
        <v>87781</v>
      </c>
      <c r="D46" s="114">
        <v>61312</v>
      </c>
      <c r="E46" s="114">
        <v>112740</v>
      </c>
      <c r="F46" s="114">
        <v>36353</v>
      </c>
      <c r="G46" s="114">
        <v>19605</v>
      </c>
      <c r="H46" s="114">
        <v>49142</v>
      </c>
      <c r="I46" s="115">
        <v>50010</v>
      </c>
      <c r="J46" s="114">
        <v>32065</v>
      </c>
      <c r="K46" s="114">
        <v>17945</v>
      </c>
      <c r="L46" s="423">
        <v>10902</v>
      </c>
      <c r="M46" s="424">
        <v>10644</v>
      </c>
    </row>
    <row r="47" spans="1:13" ht="11.1" customHeight="1" x14ac:dyDescent="0.2">
      <c r="A47" s="422" t="s">
        <v>387</v>
      </c>
      <c r="B47" s="115">
        <v>148928</v>
      </c>
      <c r="C47" s="114">
        <v>87644</v>
      </c>
      <c r="D47" s="114">
        <v>61284</v>
      </c>
      <c r="E47" s="114">
        <v>112176</v>
      </c>
      <c r="F47" s="114">
        <v>36752</v>
      </c>
      <c r="G47" s="114">
        <v>18753</v>
      </c>
      <c r="H47" s="114">
        <v>49733</v>
      </c>
      <c r="I47" s="115">
        <v>50610</v>
      </c>
      <c r="J47" s="114">
        <v>32302</v>
      </c>
      <c r="K47" s="114">
        <v>18308</v>
      </c>
      <c r="L47" s="423">
        <v>8650</v>
      </c>
      <c r="M47" s="424">
        <v>8854</v>
      </c>
    </row>
    <row r="48" spans="1:13" ht="11.1" customHeight="1" x14ac:dyDescent="0.2">
      <c r="A48" s="422" t="s">
        <v>388</v>
      </c>
      <c r="B48" s="115">
        <v>152344</v>
      </c>
      <c r="C48" s="114">
        <v>89493</v>
      </c>
      <c r="D48" s="114">
        <v>62851</v>
      </c>
      <c r="E48" s="114">
        <v>114861</v>
      </c>
      <c r="F48" s="114">
        <v>37483</v>
      </c>
      <c r="G48" s="114">
        <v>20838</v>
      </c>
      <c r="H48" s="114">
        <v>50435</v>
      </c>
      <c r="I48" s="115">
        <v>50113</v>
      </c>
      <c r="J48" s="114">
        <v>31196</v>
      </c>
      <c r="K48" s="114">
        <v>18917</v>
      </c>
      <c r="L48" s="423">
        <v>14521</v>
      </c>
      <c r="M48" s="424">
        <v>11591</v>
      </c>
    </row>
    <row r="49" spans="1:17" s="110" customFormat="1" ht="11.1" customHeight="1" x14ac:dyDescent="0.2">
      <c r="A49" s="422" t="s">
        <v>389</v>
      </c>
      <c r="B49" s="115">
        <v>151080</v>
      </c>
      <c r="C49" s="114">
        <v>88326</v>
      </c>
      <c r="D49" s="114">
        <v>62754</v>
      </c>
      <c r="E49" s="114">
        <v>113369</v>
      </c>
      <c r="F49" s="114">
        <v>37711</v>
      </c>
      <c r="G49" s="114">
        <v>19998</v>
      </c>
      <c r="H49" s="114">
        <v>50639</v>
      </c>
      <c r="I49" s="115">
        <v>49783</v>
      </c>
      <c r="J49" s="114">
        <v>31083</v>
      </c>
      <c r="K49" s="114">
        <v>18700</v>
      </c>
      <c r="L49" s="423">
        <v>7293</v>
      </c>
      <c r="M49" s="424">
        <v>8743</v>
      </c>
    </row>
    <row r="50" spans="1:17" ht="15" customHeight="1" x14ac:dyDescent="0.2">
      <c r="A50" s="422" t="s">
        <v>399</v>
      </c>
      <c r="B50" s="143">
        <v>151504</v>
      </c>
      <c r="C50" s="144">
        <v>88480</v>
      </c>
      <c r="D50" s="144">
        <v>63024</v>
      </c>
      <c r="E50" s="144">
        <v>113473</v>
      </c>
      <c r="F50" s="144">
        <v>38031</v>
      </c>
      <c r="G50" s="144">
        <v>19462</v>
      </c>
      <c r="H50" s="144">
        <v>51045</v>
      </c>
      <c r="I50" s="143">
        <v>47900</v>
      </c>
      <c r="J50" s="144">
        <v>29968</v>
      </c>
      <c r="K50" s="144">
        <v>17932</v>
      </c>
      <c r="L50" s="426">
        <v>10377</v>
      </c>
      <c r="M50" s="427">
        <v>10239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1.6171114673391775</v>
      </c>
      <c r="C6" s="480">
        <f>'Tabelle 3.3'!J11</f>
        <v>-4.2191561687662471</v>
      </c>
      <c r="D6" s="481">
        <f t="shared" ref="D6:E9" si="0">IF(OR(AND(B6&gt;=-50,B6&lt;=50),ISNUMBER(B6)=FALSE),B6,"")</f>
        <v>1.6171114673391775</v>
      </c>
      <c r="E6" s="481">
        <f t="shared" si="0"/>
        <v>-4.2191561687662471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1.6171114673391775</v>
      </c>
      <c r="C14" s="480">
        <f>'Tabelle 3.3'!J11</f>
        <v>-4.2191561687662471</v>
      </c>
      <c r="D14" s="481">
        <f>IF(OR(AND(B14&gt;=-50,B14&lt;=50),ISNUMBER(B14)=FALSE),B14,"")</f>
        <v>1.6171114673391775</v>
      </c>
      <c r="E14" s="481">
        <f>IF(OR(AND(C14&gt;=-50,C14&lt;=50),ISNUMBER(C14)=FALSE),C14,"")</f>
        <v>-4.2191561687662471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4.7914317925591883</v>
      </c>
      <c r="C15" s="480">
        <f>'Tabelle 3.3'!J12</f>
        <v>5.6355666875391357</v>
      </c>
      <c r="D15" s="481">
        <f t="shared" ref="D15:E45" si="3">IF(OR(AND(B15&gt;=-50,B15&lt;=50),ISNUMBER(B15)=FALSE),B15,"")</f>
        <v>4.7914317925591883</v>
      </c>
      <c r="E15" s="481">
        <f t="shared" si="3"/>
        <v>5.6355666875391357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3.1545741324921135</v>
      </c>
      <c r="C16" s="480">
        <f>'Tabelle 3.3'!J13</f>
        <v>4.0760869565217392</v>
      </c>
      <c r="D16" s="481">
        <f t="shared" si="3"/>
        <v>3.1545741324921135</v>
      </c>
      <c r="E16" s="481">
        <f t="shared" si="3"/>
        <v>4.0760869565217392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0.16175049985397524</v>
      </c>
      <c r="C17" s="480">
        <f>'Tabelle 3.3'!J14</f>
        <v>-6.5924032140248361</v>
      </c>
      <c r="D17" s="481">
        <f t="shared" si="3"/>
        <v>0.16175049985397524</v>
      </c>
      <c r="E17" s="481">
        <f t="shared" si="3"/>
        <v>-6.5924032140248361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1.4233997038012176</v>
      </c>
      <c r="C18" s="480">
        <f>'Tabelle 3.3'!J15</f>
        <v>-5.6184486373165621</v>
      </c>
      <c r="D18" s="481">
        <f t="shared" si="3"/>
        <v>1.4233997038012176</v>
      </c>
      <c r="E18" s="481">
        <f t="shared" si="3"/>
        <v>-5.6184486373165621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-1.7502406580904874E-2</v>
      </c>
      <c r="C19" s="480">
        <f>'Tabelle 3.3'!J16</f>
        <v>-6.9506726457399104</v>
      </c>
      <c r="D19" s="481">
        <f t="shared" si="3"/>
        <v>-1.7502406580904874E-2</v>
      </c>
      <c r="E19" s="481">
        <f t="shared" si="3"/>
        <v>-6.9506726457399104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-1.020515518148343</v>
      </c>
      <c r="C20" s="480">
        <f>'Tabelle 3.3'!J17</f>
        <v>-8.3623693379790947</v>
      </c>
      <c r="D20" s="481">
        <f t="shared" si="3"/>
        <v>-1.020515518148343</v>
      </c>
      <c r="E20" s="481">
        <f t="shared" si="3"/>
        <v>-8.3623693379790947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4.3825818666292689</v>
      </c>
      <c r="C21" s="480">
        <f>'Tabelle 3.3'!J18</f>
        <v>1.2138521956444126</v>
      </c>
      <c r="D21" s="481">
        <f t="shared" si="3"/>
        <v>4.3825818666292689</v>
      </c>
      <c r="E21" s="481">
        <f t="shared" si="3"/>
        <v>1.2138521956444126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1.997159595242322</v>
      </c>
      <c r="C22" s="480">
        <f>'Tabelle 3.3'!J19</f>
        <v>-3.5343834037648865</v>
      </c>
      <c r="D22" s="481">
        <f t="shared" si="3"/>
        <v>1.997159595242322</v>
      </c>
      <c r="E22" s="481">
        <f t="shared" si="3"/>
        <v>-3.5343834037648865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-0.18365472910927455</v>
      </c>
      <c r="C23" s="480">
        <f>'Tabelle 3.3'!J20</f>
        <v>-7.6007005253940454</v>
      </c>
      <c r="D23" s="481">
        <f t="shared" si="3"/>
        <v>-0.18365472910927455</v>
      </c>
      <c r="E23" s="481">
        <f t="shared" si="3"/>
        <v>-7.6007005253940454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-0.73746312684365778</v>
      </c>
      <c r="C24" s="480">
        <f>'Tabelle 3.3'!J21</f>
        <v>-12.840088839533593</v>
      </c>
      <c r="D24" s="481">
        <f t="shared" si="3"/>
        <v>-0.73746312684365778</v>
      </c>
      <c r="E24" s="481">
        <f t="shared" si="3"/>
        <v>-12.840088839533593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6.5579844386809931</v>
      </c>
      <c r="C25" s="480">
        <f>'Tabelle 3.3'!J22</f>
        <v>-12.176814011676397</v>
      </c>
      <c r="D25" s="481">
        <f t="shared" si="3"/>
        <v>6.5579844386809931</v>
      </c>
      <c r="E25" s="481">
        <f t="shared" si="3"/>
        <v>-12.176814011676397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0.42342978122794639</v>
      </c>
      <c r="C26" s="480">
        <f>'Tabelle 3.3'!J23</f>
        <v>0.24509803921568626</v>
      </c>
      <c r="D26" s="481">
        <f t="shared" si="3"/>
        <v>0.42342978122794639</v>
      </c>
      <c r="E26" s="481">
        <f t="shared" si="3"/>
        <v>0.24509803921568626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3.6610569825804546</v>
      </c>
      <c r="C27" s="480">
        <f>'Tabelle 3.3'!J24</f>
        <v>-2.2653721682847898</v>
      </c>
      <c r="D27" s="481">
        <f t="shared" si="3"/>
        <v>3.6610569825804546</v>
      </c>
      <c r="E27" s="481">
        <f t="shared" si="3"/>
        <v>-2.2653721682847898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8.447630922693266</v>
      </c>
      <c r="C28" s="480">
        <f>'Tabelle 3.3'!J25</f>
        <v>3.5792778649921506</v>
      </c>
      <c r="D28" s="481">
        <f t="shared" si="3"/>
        <v>8.447630922693266</v>
      </c>
      <c r="E28" s="481">
        <f t="shared" si="3"/>
        <v>3.5792778649921506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-16.446895228961878</v>
      </c>
      <c r="C29" s="480">
        <f>'Tabelle 3.3'!J26</f>
        <v>-6.1465721040189125</v>
      </c>
      <c r="D29" s="481">
        <f t="shared" si="3"/>
        <v>-16.446895228961878</v>
      </c>
      <c r="E29" s="481">
        <f t="shared" si="3"/>
        <v>-6.1465721040189125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3.3185840707964602</v>
      </c>
      <c r="C30" s="480">
        <f>'Tabelle 3.3'!J27</f>
        <v>-0.24154589371980675</v>
      </c>
      <c r="D30" s="481">
        <f t="shared" si="3"/>
        <v>3.3185840707964602</v>
      </c>
      <c r="E30" s="481">
        <f t="shared" si="3"/>
        <v>-0.24154589371980675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3.8636909047276218</v>
      </c>
      <c r="C31" s="480">
        <f>'Tabelle 3.3'!J28</f>
        <v>1.1518324607329844</v>
      </c>
      <c r="D31" s="481">
        <f t="shared" si="3"/>
        <v>3.8636909047276218</v>
      </c>
      <c r="E31" s="481">
        <f t="shared" si="3"/>
        <v>1.1518324607329844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3.7449287423280975</v>
      </c>
      <c r="C32" s="480">
        <f>'Tabelle 3.3'!J29</f>
        <v>-1.4123006833712983</v>
      </c>
      <c r="D32" s="481">
        <f t="shared" si="3"/>
        <v>3.7449287423280975</v>
      </c>
      <c r="E32" s="481">
        <f t="shared" si="3"/>
        <v>-1.4123006833712983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2.7283781729746162</v>
      </c>
      <c r="C33" s="480">
        <f>'Tabelle 3.3'!J30</f>
        <v>-1.9343229869545659</v>
      </c>
      <c r="D33" s="481">
        <f t="shared" si="3"/>
        <v>2.7283781729746162</v>
      </c>
      <c r="E33" s="481">
        <f t="shared" si="3"/>
        <v>-1.9343229869545659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2.6525198938992043</v>
      </c>
      <c r="C34" s="480">
        <f>'Tabelle 3.3'!J31</f>
        <v>-3.6764705882352939</v>
      </c>
      <c r="D34" s="481">
        <f t="shared" si="3"/>
        <v>2.6525198938992043</v>
      </c>
      <c r="E34" s="481">
        <f t="shared" si="3"/>
        <v>-3.6764705882352939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4.7914317925591883</v>
      </c>
      <c r="C37" s="480">
        <f>'Tabelle 3.3'!J34</f>
        <v>5.6355666875391357</v>
      </c>
      <c r="D37" s="481">
        <f t="shared" si="3"/>
        <v>4.7914317925591883</v>
      </c>
      <c r="E37" s="481">
        <f t="shared" si="3"/>
        <v>5.6355666875391357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1.2575213549095798</v>
      </c>
      <c r="C38" s="480">
        <f>'Tabelle 3.3'!J35</f>
        <v>-3.6090225563909772</v>
      </c>
      <c r="D38" s="481">
        <f t="shared" si="3"/>
        <v>1.2575213549095798</v>
      </c>
      <c r="E38" s="481">
        <f t="shared" si="3"/>
        <v>-3.6090225563909772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1.807333603661009</v>
      </c>
      <c r="C39" s="480">
        <f>'Tabelle 3.3'!J36</f>
        <v>-4.7475357071011866</v>
      </c>
      <c r="D39" s="481">
        <f t="shared" si="3"/>
        <v>1.807333603661009</v>
      </c>
      <c r="E39" s="481">
        <f t="shared" si="3"/>
        <v>-4.7475357071011866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1.807333603661009</v>
      </c>
      <c r="C45" s="480">
        <f>'Tabelle 3.3'!J36</f>
        <v>-4.7475357071011866</v>
      </c>
      <c r="D45" s="481">
        <f t="shared" si="3"/>
        <v>1.807333603661009</v>
      </c>
      <c r="E45" s="481">
        <f t="shared" si="3"/>
        <v>-4.7475357071011866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130957</v>
      </c>
      <c r="C51" s="487">
        <v>34706</v>
      </c>
      <c r="D51" s="487">
        <v>14253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131093</v>
      </c>
      <c r="C52" s="487">
        <v>35111</v>
      </c>
      <c r="D52" s="487">
        <v>14426</v>
      </c>
      <c r="E52" s="488">
        <f t="shared" ref="E52:G70" si="11">IF($A$51=37802,IF(COUNTBLANK(B$51:B$70)&gt;0,#N/A,B52/B$51*100),IF(COUNTBLANK(B$51:B$75)&gt;0,#N/A,B52/B$51*100))</f>
        <v>100.1038508823507</v>
      </c>
      <c r="F52" s="488">
        <f t="shared" si="11"/>
        <v>101.16694519679595</v>
      </c>
      <c r="G52" s="488">
        <f t="shared" si="11"/>
        <v>101.21377955518136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134409</v>
      </c>
      <c r="C53" s="487">
        <v>34709</v>
      </c>
      <c r="D53" s="487">
        <v>14785</v>
      </c>
      <c r="E53" s="488">
        <f t="shared" si="11"/>
        <v>102.63597974907795</v>
      </c>
      <c r="F53" s="488">
        <f t="shared" si="11"/>
        <v>100.00864403849479</v>
      </c>
      <c r="G53" s="488">
        <f t="shared" si="11"/>
        <v>103.73254753385253</v>
      </c>
      <c r="H53" s="489">
        <f>IF(ISERROR(L53)=TRUE,IF(MONTH(A53)=MONTH(MAX(A$51:A$75)),A53,""),"")</f>
        <v>41883</v>
      </c>
      <c r="I53" s="488">
        <f t="shared" si="12"/>
        <v>102.63597974907795</v>
      </c>
      <c r="J53" s="488">
        <f t="shared" si="10"/>
        <v>100.00864403849479</v>
      </c>
      <c r="K53" s="488">
        <f t="shared" si="10"/>
        <v>103.73254753385253</v>
      </c>
      <c r="L53" s="488" t="e">
        <f t="shared" si="13"/>
        <v>#N/A</v>
      </c>
    </row>
    <row r="54" spans="1:14" ht="15" customHeight="1" x14ac:dyDescent="0.2">
      <c r="A54" s="490" t="s">
        <v>462</v>
      </c>
      <c r="B54" s="487">
        <v>133243</v>
      </c>
      <c r="C54" s="487">
        <v>34606</v>
      </c>
      <c r="D54" s="487">
        <v>14556</v>
      </c>
      <c r="E54" s="488">
        <f t="shared" si="11"/>
        <v>101.74561115480654</v>
      </c>
      <c r="F54" s="488">
        <f t="shared" si="11"/>
        <v>99.711865383507174</v>
      </c>
      <c r="G54" s="488">
        <f t="shared" si="11"/>
        <v>102.12586823826564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134224</v>
      </c>
      <c r="C55" s="487">
        <v>33856</v>
      </c>
      <c r="D55" s="487">
        <v>14514</v>
      </c>
      <c r="E55" s="488">
        <f t="shared" si="11"/>
        <v>102.49471200470384</v>
      </c>
      <c r="F55" s="488">
        <f t="shared" si="11"/>
        <v>97.550855759810986</v>
      </c>
      <c r="G55" s="488">
        <f t="shared" si="11"/>
        <v>101.83119343296147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134580</v>
      </c>
      <c r="C56" s="487">
        <v>34311</v>
      </c>
      <c r="D56" s="487">
        <v>14739</v>
      </c>
      <c r="E56" s="488">
        <f t="shared" si="11"/>
        <v>102.76655696144536</v>
      </c>
      <c r="F56" s="488">
        <f t="shared" si="11"/>
        <v>98.861868264853342</v>
      </c>
      <c r="G56" s="488">
        <f t="shared" si="11"/>
        <v>103.40980846137656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138072</v>
      </c>
      <c r="C57" s="487">
        <v>33820</v>
      </c>
      <c r="D57" s="487">
        <v>15340</v>
      </c>
      <c r="E57" s="488">
        <f t="shared" si="11"/>
        <v>105.43308108768528</v>
      </c>
      <c r="F57" s="488">
        <f t="shared" si="11"/>
        <v>97.447127297873564</v>
      </c>
      <c r="G57" s="488">
        <f t="shared" si="11"/>
        <v>107.62646460394303</v>
      </c>
      <c r="H57" s="489">
        <f t="shared" si="14"/>
        <v>42248</v>
      </c>
      <c r="I57" s="488">
        <f t="shared" si="12"/>
        <v>105.43308108768528</v>
      </c>
      <c r="J57" s="488">
        <f t="shared" si="10"/>
        <v>97.447127297873564</v>
      </c>
      <c r="K57" s="488">
        <f t="shared" si="10"/>
        <v>107.62646460394303</v>
      </c>
      <c r="L57" s="488" t="e">
        <f t="shared" si="13"/>
        <v>#N/A</v>
      </c>
    </row>
    <row r="58" spans="1:14" ht="15" customHeight="1" x14ac:dyDescent="0.2">
      <c r="A58" s="490" t="s">
        <v>465</v>
      </c>
      <c r="B58" s="487">
        <v>137574</v>
      </c>
      <c r="C58" s="487">
        <v>33686</v>
      </c>
      <c r="D58" s="487">
        <v>15245</v>
      </c>
      <c r="E58" s="488">
        <f t="shared" si="11"/>
        <v>105.05280359201876</v>
      </c>
      <c r="F58" s="488">
        <f t="shared" si="11"/>
        <v>97.061026911773183</v>
      </c>
      <c r="G58" s="488">
        <f t="shared" si="11"/>
        <v>106.95993825861223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138108</v>
      </c>
      <c r="C59" s="487">
        <v>33412</v>
      </c>
      <c r="D59" s="487">
        <v>15117</v>
      </c>
      <c r="E59" s="488">
        <f t="shared" si="11"/>
        <v>105.46057102713104</v>
      </c>
      <c r="F59" s="488">
        <f t="shared" si="11"/>
        <v>96.271538062582835</v>
      </c>
      <c r="G59" s="488">
        <f t="shared" si="11"/>
        <v>106.06188170911388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138526</v>
      </c>
      <c r="C60" s="487">
        <v>33920</v>
      </c>
      <c r="D60" s="487">
        <v>15470</v>
      </c>
      <c r="E60" s="488">
        <f t="shared" si="11"/>
        <v>105.77975976847362</v>
      </c>
      <c r="F60" s="488">
        <f t="shared" si="11"/>
        <v>97.73526191436639</v>
      </c>
      <c r="G60" s="488">
        <f t="shared" si="11"/>
        <v>108.53855328702728</v>
      </c>
      <c r="H60" s="489" t="str">
        <f t="shared" si="14"/>
        <v/>
      </c>
      <c r="I60" s="488" t="str">
        <f t="shared" si="12"/>
        <v/>
      </c>
      <c r="J60" s="488" t="str">
        <f t="shared" si="10"/>
        <v/>
      </c>
      <c r="K60" s="488" t="str">
        <f t="shared" si="10"/>
        <v/>
      </c>
      <c r="L60" s="488" t="e">
        <f t="shared" si="13"/>
        <v>#N/A</v>
      </c>
    </row>
    <row r="61" spans="1:14" ht="15" customHeight="1" x14ac:dyDescent="0.2">
      <c r="A61" s="490">
        <v>42614</v>
      </c>
      <c r="B61" s="487">
        <v>141406</v>
      </c>
      <c r="C61" s="487">
        <v>33341</v>
      </c>
      <c r="D61" s="487">
        <v>16101</v>
      </c>
      <c r="E61" s="488">
        <f t="shared" si="11"/>
        <v>107.97895492413541</v>
      </c>
      <c r="F61" s="488">
        <f t="shared" si="11"/>
        <v>96.066962484872931</v>
      </c>
      <c r="G61" s="488">
        <f t="shared" si="11"/>
        <v>112.96569143338245</v>
      </c>
      <c r="H61" s="489">
        <f t="shared" si="14"/>
        <v>42614</v>
      </c>
      <c r="I61" s="488">
        <f t="shared" si="12"/>
        <v>107.97895492413541</v>
      </c>
      <c r="J61" s="488">
        <f t="shared" si="10"/>
        <v>96.066962484872931</v>
      </c>
      <c r="K61" s="488">
        <f t="shared" si="10"/>
        <v>112.96569143338245</v>
      </c>
      <c r="L61" s="488" t="e">
        <f t="shared" si="13"/>
        <v>#N/A</v>
      </c>
    </row>
    <row r="62" spans="1:14" ht="15" customHeight="1" x14ac:dyDescent="0.2">
      <c r="A62" s="490" t="s">
        <v>468</v>
      </c>
      <c r="B62" s="487">
        <v>141053</v>
      </c>
      <c r="C62" s="487">
        <v>33222</v>
      </c>
      <c r="D62" s="487">
        <v>15962</v>
      </c>
      <c r="E62" s="488">
        <f t="shared" si="11"/>
        <v>107.70940079568103</v>
      </c>
      <c r="F62" s="488">
        <f t="shared" si="11"/>
        <v>95.724082291246475</v>
      </c>
      <c r="G62" s="488">
        <f t="shared" si="11"/>
        <v>111.99045814916158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141561</v>
      </c>
      <c r="C63" s="487">
        <v>33044</v>
      </c>
      <c r="D63" s="487">
        <v>15950</v>
      </c>
      <c r="E63" s="488">
        <f t="shared" si="11"/>
        <v>108.09731438563803</v>
      </c>
      <c r="F63" s="488">
        <f t="shared" si="11"/>
        <v>95.211202673889233</v>
      </c>
      <c r="G63" s="488">
        <f t="shared" si="11"/>
        <v>111.90626534764611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142315</v>
      </c>
      <c r="C64" s="487">
        <v>33439</v>
      </c>
      <c r="D64" s="487">
        <v>16298</v>
      </c>
      <c r="E64" s="488">
        <f t="shared" si="11"/>
        <v>108.67307589514115</v>
      </c>
      <c r="F64" s="488">
        <f t="shared" si="11"/>
        <v>96.349334409035905</v>
      </c>
      <c r="G64" s="488">
        <f t="shared" si="11"/>
        <v>114.34785659159475</v>
      </c>
      <c r="H64" s="489" t="str">
        <f t="shared" si="14"/>
        <v/>
      </c>
      <c r="I64" s="488" t="str">
        <f t="shared" si="12"/>
        <v/>
      </c>
      <c r="J64" s="488" t="str">
        <f t="shared" si="10"/>
        <v/>
      </c>
      <c r="K64" s="488" t="str">
        <f t="shared" si="10"/>
        <v/>
      </c>
      <c r="L64" s="488" t="e">
        <f t="shared" si="13"/>
        <v>#N/A</v>
      </c>
    </row>
    <row r="65" spans="1:12" ht="15" customHeight="1" x14ac:dyDescent="0.2">
      <c r="A65" s="490">
        <v>42979</v>
      </c>
      <c r="B65" s="487">
        <v>145408</v>
      </c>
      <c r="C65" s="487">
        <v>32943</v>
      </c>
      <c r="D65" s="487">
        <v>16932</v>
      </c>
      <c r="E65" s="488">
        <f t="shared" si="11"/>
        <v>111.03491985919042</v>
      </c>
      <c r="F65" s="488">
        <f t="shared" si="11"/>
        <v>94.920186711231494</v>
      </c>
      <c r="G65" s="488">
        <f t="shared" si="11"/>
        <v>118.79604293832877</v>
      </c>
      <c r="H65" s="489">
        <f t="shared" si="14"/>
        <v>42979</v>
      </c>
      <c r="I65" s="488">
        <f t="shared" si="12"/>
        <v>111.03491985919042</v>
      </c>
      <c r="J65" s="488">
        <f t="shared" si="10"/>
        <v>94.920186711231494</v>
      </c>
      <c r="K65" s="488">
        <f t="shared" si="10"/>
        <v>118.79604293832877</v>
      </c>
      <c r="L65" s="488" t="e">
        <f t="shared" si="13"/>
        <v>#N/A</v>
      </c>
    </row>
    <row r="66" spans="1:12" ht="15" customHeight="1" x14ac:dyDescent="0.2">
      <c r="A66" s="490" t="s">
        <v>471</v>
      </c>
      <c r="B66" s="487">
        <v>145130</v>
      </c>
      <c r="C66" s="487">
        <v>32803</v>
      </c>
      <c r="D66" s="487">
        <v>16859</v>
      </c>
      <c r="E66" s="488">
        <f t="shared" si="11"/>
        <v>110.82263643791475</v>
      </c>
      <c r="F66" s="488">
        <f t="shared" si="11"/>
        <v>94.516798248141527</v>
      </c>
      <c r="G66" s="488">
        <f t="shared" si="11"/>
        <v>118.28387006244299</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145513</v>
      </c>
      <c r="C67" s="487">
        <v>32629</v>
      </c>
      <c r="D67" s="487">
        <v>16865</v>
      </c>
      <c r="E67" s="488">
        <f t="shared" si="11"/>
        <v>111.1150988492406</v>
      </c>
      <c r="F67" s="488">
        <f t="shared" si="11"/>
        <v>94.015444015444018</v>
      </c>
      <c r="G67" s="488">
        <f t="shared" si="11"/>
        <v>118.32596646320073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146118</v>
      </c>
      <c r="C68" s="487">
        <v>33071</v>
      </c>
      <c r="D68" s="487">
        <v>17229</v>
      </c>
      <c r="E68" s="488">
        <f t="shared" si="11"/>
        <v>111.57708255381537</v>
      </c>
      <c r="F68" s="488">
        <f t="shared" si="11"/>
        <v>95.288999020342303</v>
      </c>
      <c r="G68" s="488">
        <f t="shared" si="11"/>
        <v>120.87981477583666</v>
      </c>
      <c r="H68" s="489" t="str">
        <f t="shared" si="14"/>
        <v/>
      </c>
      <c r="I68" s="488" t="str">
        <f t="shared" si="12"/>
        <v/>
      </c>
      <c r="J68" s="488" t="str">
        <f t="shared" si="12"/>
        <v/>
      </c>
      <c r="K68" s="488" t="str">
        <f t="shared" si="12"/>
        <v/>
      </c>
      <c r="L68" s="488" t="e">
        <f t="shared" si="13"/>
        <v>#N/A</v>
      </c>
    </row>
    <row r="69" spans="1:12" ht="15" customHeight="1" x14ac:dyDescent="0.2">
      <c r="A69" s="490">
        <v>43344</v>
      </c>
      <c r="B69" s="487">
        <v>149311</v>
      </c>
      <c r="C69" s="487">
        <v>32255</v>
      </c>
      <c r="D69" s="487">
        <v>17967</v>
      </c>
      <c r="E69" s="488">
        <f t="shared" si="11"/>
        <v>114.01528746076957</v>
      </c>
      <c r="F69" s="488">
        <f t="shared" si="11"/>
        <v>92.937820549760858</v>
      </c>
      <c r="G69" s="488">
        <f t="shared" si="11"/>
        <v>126.05767206903811</v>
      </c>
      <c r="H69" s="489">
        <f t="shared" si="14"/>
        <v>43344</v>
      </c>
      <c r="I69" s="488">
        <f t="shared" si="12"/>
        <v>114.01528746076957</v>
      </c>
      <c r="J69" s="488">
        <f t="shared" si="12"/>
        <v>92.937820549760858</v>
      </c>
      <c r="K69" s="488">
        <f t="shared" si="12"/>
        <v>126.05767206903811</v>
      </c>
      <c r="L69" s="488" t="e">
        <f t="shared" si="13"/>
        <v>#N/A</v>
      </c>
    </row>
    <row r="70" spans="1:12" ht="15" customHeight="1" x14ac:dyDescent="0.2">
      <c r="A70" s="490" t="s">
        <v>474</v>
      </c>
      <c r="B70" s="487">
        <v>148699</v>
      </c>
      <c r="C70" s="487">
        <v>32259</v>
      </c>
      <c r="D70" s="487">
        <v>17906</v>
      </c>
      <c r="E70" s="488">
        <f t="shared" si="11"/>
        <v>113.54795849019143</v>
      </c>
      <c r="F70" s="488">
        <f t="shared" si="11"/>
        <v>92.949345934420563</v>
      </c>
      <c r="G70" s="488">
        <f t="shared" si="11"/>
        <v>125.62969199466778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149093</v>
      </c>
      <c r="C71" s="487">
        <v>32065</v>
      </c>
      <c r="D71" s="487">
        <v>17945</v>
      </c>
      <c r="E71" s="491">
        <f t="shared" ref="E71:G75" si="15">IF($A$51=37802,IF(COUNTBLANK(B$51:B$70)&gt;0,#N/A,IF(ISBLANK(B71)=FALSE,B71/B$51*100,#N/A)),IF(COUNTBLANK(B$51:B$75)&gt;0,#N/A,B71/B$51*100))</f>
        <v>113.84882060523684</v>
      </c>
      <c r="F71" s="491">
        <f t="shared" si="15"/>
        <v>92.390364778424484</v>
      </c>
      <c r="G71" s="491">
        <f t="shared" si="15"/>
        <v>125.90331859959308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148928</v>
      </c>
      <c r="C72" s="487">
        <v>32302</v>
      </c>
      <c r="D72" s="487">
        <v>18308</v>
      </c>
      <c r="E72" s="491">
        <f t="shared" si="15"/>
        <v>113.72282504944371</v>
      </c>
      <c r="F72" s="491">
        <f t="shared" si="15"/>
        <v>93.07324381951247</v>
      </c>
      <c r="G72" s="491">
        <f t="shared" si="15"/>
        <v>128.45015084543604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152344</v>
      </c>
      <c r="C73" s="487">
        <v>31196</v>
      </c>
      <c r="D73" s="487">
        <v>18917</v>
      </c>
      <c r="E73" s="491">
        <f t="shared" si="15"/>
        <v>116.33131485907589</v>
      </c>
      <c r="F73" s="491">
        <f t="shared" si="15"/>
        <v>89.886474961101825</v>
      </c>
      <c r="G73" s="491">
        <f t="shared" si="15"/>
        <v>132.72293552234618</v>
      </c>
      <c r="H73" s="492">
        <f>IF(A$51=37802,IF(ISERROR(L73)=TRUE,IF(ISBLANK(A73)=FALSE,IF(MONTH(A73)=MONTH(MAX(A$51:A$75)),A73,""),""),""),IF(ISERROR(L73)=TRUE,IF(MONTH(A73)=MONTH(MAX(A$51:A$75)),A73,""),""))</f>
        <v>43709</v>
      </c>
      <c r="I73" s="488">
        <f t="shared" si="12"/>
        <v>116.33131485907589</v>
      </c>
      <c r="J73" s="488">
        <f t="shared" si="12"/>
        <v>89.886474961101825</v>
      </c>
      <c r="K73" s="488">
        <f t="shared" si="12"/>
        <v>132.72293552234618</v>
      </c>
      <c r="L73" s="488" t="e">
        <f t="shared" si="13"/>
        <v>#N/A</v>
      </c>
    </row>
    <row r="74" spans="1:12" ht="15" customHeight="1" x14ac:dyDescent="0.2">
      <c r="A74" s="490" t="s">
        <v>477</v>
      </c>
      <c r="B74" s="487">
        <v>151080</v>
      </c>
      <c r="C74" s="487">
        <v>31083</v>
      </c>
      <c r="D74" s="487">
        <v>18700</v>
      </c>
      <c r="E74" s="491">
        <f t="shared" si="15"/>
        <v>115.36611254075765</v>
      </c>
      <c r="F74" s="491">
        <f t="shared" si="15"/>
        <v>89.560882844464928</v>
      </c>
      <c r="G74" s="491">
        <f t="shared" si="15"/>
        <v>131.20044902827473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151504</v>
      </c>
      <c r="C75" s="493">
        <v>29968</v>
      </c>
      <c r="D75" s="493">
        <v>17932</v>
      </c>
      <c r="E75" s="491">
        <f t="shared" si="15"/>
        <v>115.68988293867453</v>
      </c>
      <c r="F75" s="491">
        <f t="shared" si="15"/>
        <v>86.348181870569931</v>
      </c>
      <c r="G75" s="491">
        <f t="shared" si="15"/>
        <v>125.81210973128465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116.33131485907589</v>
      </c>
      <c r="J77" s="488">
        <f>IF(J75&lt;&gt;"",J75,IF(J74&lt;&gt;"",J74,IF(J73&lt;&gt;"",J73,IF(J72&lt;&gt;"",J72,IF(J71&lt;&gt;"",J71,IF(J70&lt;&gt;"",J70,""))))))</f>
        <v>89.886474961101825</v>
      </c>
      <c r="K77" s="488">
        <f>IF(K75&lt;&gt;"",K75,IF(K74&lt;&gt;"",K74,IF(K73&lt;&gt;"",K73,IF(K72&lt;&gt;"",K72,IF(K71&lt;&gt;"",K71,IF(K70&lt;&gt;"",K70,""))))))</f>
        <v>132.72293552234618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+16,3%</v>
      </c>
      <c r="J79" s="488" t="str">
        <f>"GeB - ausschließlich: "&amp;IF(J77&gt;100,"+","")&amp;TEXT(J77-100,"0,0")&amp;"%"</f>
        <v>GeB - ausschließlich: -10,1%</v>
      </c>
      <c r="K79" s="488" t="str">
        <f>"GeB - im Nebenjob: "&amp;IF(K77&gt;100,"+","")&amp;TEXT(K77-100,"0,0")&amp;"%"</f>
        <v>GeB - im Nebenjob: +32,7%</v>
      </c>
    </row>
    <row r="81" spans="9:9" ht="15" customHeight="1" x14ac:dyDescent="0.2">
      <c r="I81" s="488" t="str">
        <f>IF(ISERROR(HLOOKUP(1,I$78:K$79,2,FALSE)),"",HLOOKUP(1,I$78:K$79,2,FALSE))</f>
        <v>GeB - im Nebenjob: +32,7%</v>
      </c>
    </row>
    <row r="82" spans="9:9" ht="15" customHeight="1" x14ac:dyDescent="0.2">
      <c r="I82" s="488" t="str">
        <f>IF(ISERROR(HLOOKUP(2,I$78:K$79,2,FALSE)),"",HLOOKUP(2,I$78:K$79,2,FALSE))</f>
        <v>SvB: +16,3%</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151504</v>
      </c>
      <c r="E12" s="114">
        <v>151080</v>
      </c>
      <c r="F12" s="114">
        <v>152344</v>
      </c>
      <c r="G12" s="114">
        <v>148928</v>
      </c>
      <c r="H12" s="114">
        <v>149093</v>
      </c>
      <c r="I12" s="115">
        <v>2411</v>
      </c>
      <c r="J12" s="116">
        <v>1.6171114673391775</v>
      </c>
      <c r="N12" s="117"/>
    </row>
    <row r="13" spans="1:15" s="110" customFormat="1" ht="13.5" customHeight="1" x14ac:dyDescent="0.2">
      <c r="A13" s="118" t="s">
        <v>105</v>
      </c>
      <c r="B13" s="119" t="s">
        <v>106</v>
      </c>
      <c r="C13" s="113">
        <v>58.401098320836411</v>
      </c>
      <c r="D13" s="114">
        <v>88480</v>
      </c>
      <c r="E13" s="114">
        <v>88326</v>
      </c>
      <c r="F13" s="114">
        <v>89493</v>
      </c>
      <c r="G13" s="114">
        <v>87644</v>
      </c>
      <c r="H13" s="114">
        <v>87781</v>
      </c>
      <c r="I13" s="115">
        <v>699</v>
      </c>
      <c r="J13" s="116">
        <v>0.79629988266253515</v>
      </c>
    </row>
    <row r="14" spans="1:15" s="110" customFormat="1" ht="13.5" customHeight="1" x14ac:dyDescent="0.2">
      <c r="A14" s="120"/>
      <c r="B14" s="119" t="s">
        <v>107</v>
      </c>
      <c r="C14" s="113">
        <v>41.598901679163589</v>
      </c>
      <c r="D14" s="114">
        <v>63024</v>
      </c>
      <c r="E14" s="114">
        <v>62754</v>
      </c>
      <c r="F14" s="114">
        <v>62851</v>
      </c>
      <c r="G14" s="114">
        <v>61284</v>
      </c>
      <c r="H14" s="114">
        <v>61312</v>
      </c>
      <c r="I14" s="115">
        <v>1712</v>
      </c>
      <c r="J14" s="116">
        <v>2.7922755741127347</v>
      </c>
    </row>
    <row r="15" spans="1:15" s="110" customFormat="1" ht="13.5" customHeight="1" x14ac:dyDescent="0.2">
      <c r="A15" s="118" t="s">
        <v>105</v>
      </c>
      <c r="B15" s="121" t="s">
        <v>108</v>
      </c>
      <c r="C15" s="113">
        <v>12.84586545569754</v>
      </c>
      <c r="D15" s="114">
        <v>19462</v>
      </c>
      <c r="E15" s="114">
        <v>19998</v>
      </c>
      <c r="F15" s="114">
        <v>20838</v>
      </c>
      <c r="G15" s="114">
        <v>18753</v>
      </c>
      <c r="H15" s="114">
        <v>19605</v>
      </c>
      <c r="I15" s="115">
        <v>-143</v>
      </c>
      <c r="J15" s="116">
        <v>-0.72940576383575617</v>
      </c>
    </row>
    <row r="16" spans="1:15" s="110" customFormat="1" ht="13.5" customHeight="1" x14ac:dyDescent="0.2">
      <c r="A16" s="118"/>
      <c r="B16" s="121" t="s">
        <v>109</v>
      </c>
      <c r="C16" s="113">
        <v>66.370524870630476</v>
      </c>
      <c r="D16" s="114">
        <v>100554</v>
      </c>
      <c r="E16" s="114">
        <v>100055</v>
      </c>
      <c r="F16" s="114">
        <v>100836</v>
      </c>
      <c r="G16" s="114">
        <v>100259</v>
      </c>
      <c r="H16" s="114">
        <v>100218</v>
      </c>
      <c r="I16" s="115">
        <v>336</v>
      </c>
      <c r="J16" s="116">
        <v>0.33526911333293419</v>
      </c>
    </row>
    <row r="17" spans="1:10" s="110" customFormat="1" ht="13.5" customHeight="1" x14ac:dyDescent="0.2">
      <c r="A17" s="118"/>
      <c r="B17" s="121" t="s">
        <v>110</v>
      </c>
      <c r="C17" s="113">
        <v>19.619944027880454</v>
      </c>
      <c r="D17" s="114">
        <v>29725</v>
      </c>
      <c r="E17" s="114">
        <v>29306</v>
      </c>
      <c r="F17" s="114">
        <v>28961</v>
      </c>
      <c r="G17" s="114">
        <v>28275</v>
      </c>
      <c r="H17" s="114">
        <v>27683</v>
      </c>
      <c r="I17" s="115">
        <v>2042</v>
      </c>
      <c r="J17" s="116">
        <v>7.3763681681898641</v>
      </c>
    </row>
    <row r="18" spans="1:10" s="110" customFormat="1" ht="13.5" customHeight="1" x14ac:dyDescent="0.2">
      <c r="A18" s="120"/>
      <c r="B18" s="121" t="s">
        <v>111</v>
      </c>
      <c r="C18" s="113">
        <v>1.1636656457915302</v>
      </c>
      <c r="D18" s="114">
        <v>1763</v>
      </c>
      <c r="E18" s="114">
        <v>1721</v>
      </c>
      <c r="F18" s="114">
        <v>1709</v>
      </c>
      <c r="G18" s="114">
        <v>1641</v>
      </c>
      <c r="H18" s="114">
        <v>1587</v>
      </c>
      <c r="I18" s="115">
        <v>176</v>
      </c>
      <c r="J18" s="116">
        <v>11.090107120352867</v>
      </c>
    </row>
    <row r="19" spans="1:10" s="110" customFormat="1" ht="13.5" customHeight="1" x14ac:dyDescent="0.2">
      <c r="A19" s="120"/>
      <c r="B19" s="121" t="s">
        <v>112</v>
      </c>
      <c r="C19" s="113">
        <v>0.29174147217235191</v>
      </c>
      <c r="D19" s="114">
        <v>442</v>
      </c>
      <c r="E19" s="114">
        <v>424</v>
      </c>
      <c r="F19" s="114">
        <v>429</v>
      </c>
      <c r="G19" s="114">
        <v>361</v>
      </c>
      <c r="H19" s="114">
        <v>363</v>
      </c>
      <c r="I19" s="115">
        <v>79</v>
      </c>
      <c r="J19" s="116">
        <v>21.763085399449036</v>
      </c>
    </row>
    <row r="20" spans="1:10" s="110" customFormat="1" ht="13.5" customHeight="1" x14ac:dyDescent="0.2">
      <c r="A20" s="118" t="s">
        <v>113</v>
      </c>
      <c r="B20" s="122" t="s">
        <v>114</v>
      </c>
      <c r="C20" s="113">
        <v>74.897692470165808</v>
      </c>
      <c r="D20" s="114">
        <v>113473</v>
      </c>
      <c r="E20" s="114">
        <v>113369</v>
      </c>
      <c r="F20" s="114">
        <v>114861</v>
      </c>
      <c r="G20" s="114">
        <v>112176</v>
      </c>
      <c r="H20" s="114">
        <v>112740</v>
      </c>
      <c r="I20" s="115">
        <v>733</v>
      </c>
      <c r="J20" s="116">
        <v>0.65016852935958847</v>
      </c>
    </row>
    <row r="21" spans="1:10" s="110" customFormat="1" ht="13.5" customHeight="1" x14ac:dyDescent="0.2">
      <c r="A21" s="120"/>
      <c r="B21" s="122" t="s">
        <v>115</v>
      </c>
      <c r="C21" s="113">
        <v>25.102307529834196</v>
      </c>
      <c r="D21" s="114">
        <v>38031</v>
      </c>
      <c r="E21" s="114">
        <v>37711</v>
      </c>
      <c r="F21" s="114">
        <v>37483</v>
      </c>
      <c r="G21" s="114">
        <v>36752</v>
      </c>
      <c r="H21" s="114">
        <v>36353</v>
      </c>
      <c r="I21" s="115">
        <v>1678</v>
      </c>
      <c r="J21" s="116">
        <v>4.6158501361648279</v>
      </c>
    </row>
    <row r="22" spans="1:10" s="110" customFormat="1" ht="13.5" customHeight="1" x14ac:dyDescent="0.2">
      <c r="A22" s="118" t="s">
        <v>113</v>
      </c>
      <c r="B22" s="122" t="s">
        <v>116</v>
      </c>
      <c r="C22" s="113">
        <v>92.567192945400777</v>
      </c>
      <c r="D22" s="114">
        <v>140243</v>
      </c>
      <c r="E22" s="114">
        <v>140310</v>
      </c>
      <c r="F22" s="114">
        <v>141207</v>
      </c>
      <c r="G22" s="114">
        <v>138116</v>
      </c>
      <c r="H22" s="114">
        <v>138463</v>
      </c>
      <c r="I22" s="115">
        <v>1780</v>
      </c>
      <c r="J22" s="116">
        <v>1.285541985945704</v>
      </c>
    </row>
    <row r="23" spans="1:10" s="110" customFormat="1" ht="13.5" customHeight="1" x14ac:dyDescent="0.2">
      <c r="A23" s="123"/>
      <c r="B23" s="124" t="s">
        <v>117</v>
      </c>
      <c r="C23" s="125">
        <v>7.3707624881191256</v>
      </c>
      <c r="D23" s="114">
        <v>11167</v>
      </c>
      <c r="E23" s="114">
        <v>10676</v>
      </c>
      <c r="F23" s="114">
        <v>11041</v>
      </c>
      <c r="G23" s="114">
        <v>10734</v>
      </c>
      <c r="H23" s="114">
        <v>10549</v>
      </c>
      <c r="I23" s="115">
        <v>618</v>
      </c>
      <c r="J23" s="116">
        <v>5.8583752014408947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47900</v>
      </c>
      <c r="E26" s="114">
        <v>49783</v>
      </c>
      <c r="F26" s="114">
        <v>50113</v>
      </c>
      <c r="G26" s="114">
        <v>50610</v>
      </c>
      <c r="H26" s="140">
        <v>50010</v>
      </c>
      <c r="I26" s="115">
        <v>-2110</v>
      </c>
      <c r="J26" s="116">
        <v>-4.2191561687662471</v>
      </c>
    </row>
    <row r="27" spans="1:10" s="110" customFormat="1" ht="13.5" customHeight="1" x14ac:dyDescent="0.2">
      <c r="A27" s="118" t="s">
        <v>105</v>
      </c>
      <c r="B27" s="119" t="s">
        <v>106</v>
      </c>
      <c r="C27" s="113">
        <v>41.215031315240083</v>
      </c>
      <c r="D27" s="115">
        <v>19742</v>
      </c>
      <c r="E27" s="114">
        <v>20430</v>
      </c>
      <c r="F27" s="114">
        <v>20491</v>
      </c>
      <c r="G27" s="114">
        <v>20532</v>
      </c>
      <c r="H27" s="140">
        <v>20193</v>
      </c>
      <c r="I27" s="115">
        <v>-451</v>
      </c>
      <c r="J27" s="116">
        <v>-2.233447234190066</v>
      </c>
    </row>
    <row r="28" spans="1:10" s="110" customFormat="1" ht="13.5" customHeight="1" x14ac:dyDescent="0.2">
      <c r="A28" s="120"/>
      <c r="B28" s="119" t="s">
        <v>107</v>
      </c>
      <c r="C28" s="113">
        <v>58.784968684759917</v>
      </c>
      <c r="D28" s="115">
        <v>28158</v>
      </c>
      <c r="E28" s="114">
        <v>29353</v>
      </c>
      <c r="F28" s="114">
        <v>29622</v>
      </c>
      <c r="G28" s="114">
        <v>30078</v>
      </c>
      <c r="H28" s="140">
        <v>29817</v>
      </c>
      <c r="I28" s="115">
        <v>-1659</v>
      </c>
      <c r="J28" s="116">
        <v>-5.5639400342086729</v>
      </c>
    </row>
    <row r="29" spans="1:10" s="110" customFormat="1" ht="13.5" customHeight="1" x14ac:dyDescent="0.2">
      <c r="A29" s="118" t="s">
        <v>105</v>
      </c>
      <c r="B29" s="121" t="s">
        <v>108</v>
      </c>
      <c r="C29" s="113">
        <v>19.436325678496868</v>
      </c>
      <c r="D29" s="115">
        <v>9310</v>
      </c>
      <c r="E29" s="114">
        <v>9909</v>
      </c>
      <c r="F29" s="114">
        <v>10026</v>
      </c>
      <c r="G29" s="114">
        <v>10387</v>
      </c>
      <c r="H29" s="140">
        <v>9988</v>
      </c>
      <c r="I29" s="115">
        <v>-678</v>
      </c>
      <c r="J29" s="116">
        <v>-6.7881457749299159</v>
      </c>
    </row>
    <row r="30" spans="1:10" s="110" customFormat="1" ht="13.5" customHeight="1" x14ac:dyDescent="0.2">
      <c r="A30" s="118"/>
      <c r="B30" s="121" t="s">
        <v>109</v>
      </c>
      <c r="C30" s="113">
        <v>46.945720250521923</v>
      </c>
      <c r="D30" s="115">
        <v>22487</v>
      </c>
      <c r="E30" s="114">
        <v>23415</v>
      </c>
      <c r="F30" s="114">
        <v>23647</v>
      </c>
      <c r="G30" s="114">
        <v>23967</v>
      </c>
      <c r="H30" s="140">
        <v>23951</v>
      </c>
      <c r="I30" s="115">
        <v>-1464</v>
      </c>
      <c r="J30" s="116">
        <v>-6.112479645943802</v>
      </c>
    </row>
    <row r="31" spans="1:10" s="110" customFormat="1" ht="13.5" customHeight="1" x14ac:dyDescent="0.2">
      <c r="A31" s="118"/>
      <c r="B31" s="121" t="s">
        <v>110</v>
      </c>
      <c r="C31" s="113">
        <v>19.605427974947808</v>
      </c>
      <c r="D31" s="115">
        <v>9391</v>
      </c>
      <c r="E31" s="114">
        <v>9574</v>
      </c>
      <c r="F31" s="114">
        <v>9567</v>
      </c>
      <c r="G31" s="114">
        <v>9509</v>
      </c>
      <c r="H31" s="140">
        <v>9411</v>
      </c>
      <c r="I31" s="115">
        <v>-20</v>
      </c>
      <c r="J31" s="116">
        <v>-0.21251726702794602</v>
      </c>
    </row>
    <row r="32" spans="1:10" s="110" customFormat="1" ht="13.5" customHeight="1" x14ac:dyDescent="0.2">
      <c r="A32" s="120"/>
      <c r="B32" s="121" t="s">
        <v>111</v>
      </c>
      <c r="C32" s="113">
        <v>14.012526096033403</v>
      </c>
      <c r="D32" s="115">
        <v>6712</v>
      </c>
      <c r="E32" s="114">
        <v>6885</v>
      </c>
      <c r="F32" s="114">
        <v>6873</v>
      </c>
      <c r="G32" s="114">
        <v>6747</v>
      </c>
      <c r="H32" s="140">
        <v>6660</v>
      </c>
      <c r="I32" s="115">
        <v>52</v>
      </c>
      <c r="J32" s="116">
        <v>0.78078078078078073</v>
      </c>
    </row>
    <row r="33" spans="1:10" s="110" customFormat="1" ht="13.5" customHeight="1" x14ac:dyDescent="0.2">
      <c r="A33" s="120"/>
      <c r="B33" s="121" t="s">
        <v>112</v>
      </c>
      <c r="C33" s="113">
        <v>1.4780793319415448</v>
      </c>
      <c r="D33" s="115">
        <v>708</v>
      </c>
      <c r="E33" s="114">
        <v>746</v>
      </c>
      <c r="F33" s="114">
        <v>800</v>
      </c>
      <c r="G33" s="114">
        <v>676</v>
      </c>
      <c r="H33" s="140">
        <v>644</v>
      </c>
      <c r="I33" s="115">
        <v>64</v>
      </c>
      <c r="J33" s="116">
        <v>9.9378881987577632</v>
      </c>
    </row>
    <row r="34" spans="1:10" s="110" customFormat="1" ht="13.5" customHeight="1" x14ac:dyDescent="0.2">
      <c r="A34" s="118" t="s">
        <v>113</v>
      </c>
      <c r="B34" s="122" t="s">
        <v>116</v>
      </c>
      <c r="C34" s="113">
        <v>93.304801670146134</v>
      </c>
      <c r="D34" s="115">
        <v>44693</v>
      </c>
      <c r="E34" s="114">
        <v>46457</v>
      </c>
      <c r="F34" s="114">
        <v>46775</v>
      </c>
      <c r="G34" s="114">
        <v>47164</v>
      </c>
      <c r="H34" s="140">
        <v>46699</v>
      </c>
      <c r="I34" s="115">
        <v>-2006</v>
      </c>
      <c r="J34" s="116">
        <v>-4.2955951947579178</v>
      </c>
    </row>
    <row r="35" spans="1:10" s="110" customFormat="1" ht="13.5" customHeight="1" x14ac:dyDescent="0.2">
      <c r="A35" s="118"/>
      <c r="B35" s="119" t="s">
        <v>117</v>
      </c>
      <c r="C35" s="113">
        <v>6.5490605427974948</v>
      </c>
      <c r="D35" s="115">
        <v>3137</v>
      </c>
      <c r="E35" s="114">
        <v>3244</v>
      </c>
      <c r="F35" s="114">
        <v>3258</v>
      </c>
      <c r="G35" s="114">
        <v>3357</v>
      </c>
      <c r="H35" s="140">
        <v>3225</v>
      </c>
      <c r="I35" s="115">
        <v>-88</v>
      </c>
      <c r="J35" s="116">
        <v>-2.7286821705426356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29968</v>
      </c>
      <c r="E37" s="114">
        <v>31083</v>
      </c>
      <c r="F37" s="114">
        <v>31196</v>
      </c>
      <c r="G37" s="114">
        <v>32302</v>
      </c>
      <c r="H37" s="140">
        <v>32065</v>
      </c>
      <c r="I37" s="115">
        <v>-2097</v>
      </c>
      <c r="J37" s="116">
        <v>-6.5398409480742243</v>
      </c>
    </row>
    <row r="38" spans="1:10" s="110" customFormat="1" ht="13.5" customHeight="1" x14ac:dyDescent="0.2">
      <c r="A38" s="118" t="s">
        <v>105</v>
      </c>
      <c r="B38" s="119" t="s">
        <v>106</v>
      </c>
      <c r="C38" s="113">
        <v>35.407768286171915</v>
      </c>
      <c r="D38" s="115">
        <v>10611</v>
      </c>
      <c r="E38" s="114">
        <v>10923</v>
      </c>
      <c r="F38" s="114">
        <v>10827</v>
      </c>
      <c r="G38" s="114">
        <v>11190</v>
      </c>
      <c r="H38" s="140">
        <v>11031</v>
      </c>
      <c r="I38" s="115">
        <v>-420</v>
      </c>
      <c r="J38" s="116">
        <v>-3.8074517269513191</v>
      </c>
    </row>
    <row r="39" spans="1:10" s="110" customFormat="1" ht="13.5" customHeight="1" x14ac:dyDescent="0.2">
      <c r="A39" s="120"/>
      <c r="B39" s="119" t="s">
        <v>107</v>
      </c>
      <c r="C39" s="113">
        <v>64.592231713828085</v>
      </c>
      <c r="D39" s="115">
        <v>19357</v>
      </c>
      <c r="E39" s="114">
        <v>20160</v>
      </c>
      <c r="F39" s="114">
        <v>20369</v>
      </c>
      <c r="G39" s="114">
        <v>21112</v>
      </c>
      <c r="H39" s="140">
        <v>21034</v>
      </c>
      <c r="I39" s="115">
        <v>-1677</v>
      </c>
      <c r="J39" s="116">
        <v>-7.9728059332509273</v>
      </c>
    </row>
    <row r="40" spans="1:10" s="110" customFormat="1" ht="13.5" customHeight="1" x14ac:dyDescent="0.2">
      <c r="A40" s="118" t="s">
        <v>105</v>
      </c>
      <c r="B40" s="121" t="s">
        <v>108</v>
      </c>
      <c r="C40" s="113">
        <v>21.092498665242925</v>
      </c>
      <c r="D40" s="115">
        <v>6321</v>
      </c>
      <c r="E40" s="114">
        <v>6622</v>
      </c>
      <c r="F40" s="114">
        <v>6568</v>
      </c>
      <c r="G40" s="114">
        <v>7271</v>
      </c>
      <c r="H40" s="140">
        <v>6890</v>
      </c>
      <c r="I40" s="115">
        <v>-569</v>
      </c>
      <c r="J40" s="116">
        <v>-8.2583454281567494</v>
      </c>
    </row>
    <row r="41" spans="1:10" s="110" customFormat="1" ht="13.5" customHeight="1" x14ac:dyDescent="0.2">
      <c r="A41" s="118"/>
      <c r="B41" s="121" t="s">
        <v>109</v>
      </c>
      <c r="C41" s="113">
        <v>34.817138280832886</v>
      </c>
      <c r="D41" s="115">
        <v>10434</v>
      </c>
      <c r="E41" s="114">
        <v>10971</v>
      </c>
      <c r="F41" s="114">
        <v>11080</v>
      </c>
      <c r="G41" s="114">
        <v>11559</v>
      </c>
      <c r="H41" s="140">
        <v>11802</v>
      </c>
      <c r="I41" s="115">
        <v>-1368</v>
      </c>
      <c r="J41" s="116">
        <v>-11.591255719369599</v>
      </c>
    </row>
    <row r="42" spans="1:10" s="110" customFormat="1" ht="13.5" customHeight="1" x14ac:dyDescent="0.2">
      <c r="A42" s="118"/>
      <c r="B42" s="121" t="s">
        <v>110</v>
      </c>
      <c r="C42" s="113">
        <v>22.253737319807794</v>
      </c>
      <c r="D42" s="115">
        <v>6669</v>
      </c>
      <c r="E42" s="114">
        <v>6784</v>
      </c>
      <c r="F42" s="114">
        <v>6847</v>
      </c>
      <c r="G42" s="114">
        <v>6870</v>
      </c>
      <c r="H42" s="140">
        <v>6871</v>
      </c>
      <c r="I42" s="115">
        <v>-202</v>
      </c>
      <c r="J42" s="116">
        <v>-2.9398923009751128</v>
      </c>
    </row>
    <row r="43" spans="1:10" s="110" customFormat="1" ht="13.5" customHeight="1" x14ac:dyDescent="0.2">
      <c r="A43" s="120"/>
      <c r="B43" s="121" t="s">
        <v>111</v>
      </c>
      <c r="C43" s="113">
        <v>21.836625734116392</v>
      </c>
      <c r="D43" s="115">
        <v>6544</v>
      </c>
      <c r="E43" s="114">
        <v>6706</v>
      </c>
      <c r="F43" s="114">
        <v>6701</v>
      </c>
      <c r="G43" s="114">
        <v>6602</v>
      </c>
      <c r="H43" s="140">
        <v>6502</v>
      </c>
      <c r="I43" s="115">
        <v>42</v>
      </c>
      <c r="J43" s="116">
        <v>0.64595509074131041</v>
      </c>
    </row>
    <row r="44" spans="1:10" s="110" customFormat="1" ht="13.5" customHeight="1" x14ac:dyDescent="0.2">
      <c r="A44" s="120"/>
      <c r="B44" s="121" t="s">
        <v>112</v>
      </c>
      <c r="C44" s="113">
        <v>2.2023491724506141</v>
      </c>
      <c r="D44" s="115">
        <v>660</v>
      </c>
      <c r="E44" s="114">
        <v>702</v>
      </c>
      <c r="F44" s="114">
        <v>756</v>
      </c>
      <c r="G44" s="114">
        <v>644</v>
      </c>
      <c r="H44" s="140">
        <v>598</v>
      </c>
      <c r="I44" s="115">
        <v>62</v>
      </c>
      <c r="J44" s="116">
        <v>10.367892976588628</v>
      </c>
    </row>
    <row r="45" spans="1:10" s="110" customFormat="1" ht="13.5" customHeight="1" x14ac:dyDescent="0.2">
      <c r="A45" s="118" t="s">
        <v>113</v>
      </c>
      <c r="B45" s="122" t="s">
        <v>116</v>
      </c>
      <c r="C45" s="113">
        <v>92.555392418579814</v>
      </c>
      <c r="D45" s="115">
        <v>27737</v>
      </c>
      <c r="E45" s="114">
        <v>28746</v>
      </c>
      <c r="F45" s="114">
        <v>28864</v>
      </c>
      <c r="G45" s="114">
        <v>29854</v>
      </c>
      <c r="H45" s="140">
        <v>29689</v>
      </c>
      <c r="I45" s="115">
        <v>-1952</v>
      </c>
      <c r="J45" s="116">
        <v>-6.5748256930176163</v>
      </c>
    </row>
    <row r="46" spans="1:10" s="110" customFormat="1" ht="13.5" customHeight="1" x14ac:dyDescent="0.2">
      <c r="A46" s="118"/>
      <c r="B46" s="119" t="s">
        <v>117</v>
      </c>
      <c r="C46" s="113">
        <v>7.2176988788040575</v>
      </c>
      <c r="D46" s="115">
        <v>2163</v>
      </c>
      <c r="E46" s="114">
        <v>2258</v>
      </c>
      <c r="F46" s="114">
        <v>2256</v>
      </c>
      <c r="G46" s="114">
        <v>2362</v>
      </c>
      <c r="H46" s="140">
        <v>2293</v>
      </c>
      <c r="I46" s="115">
        <v>-130</v>
      </c>
      <c r="J46" s="116">
        <v>-5.6694286960313995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17932</v>
      </c>
      <c r="E48" s="114">
        <v>18700</v>
      </c>
      <c r="F48" s="114">
        <v>18917</v>
      </c>
      <c r="G48" s="114">
        <v>18308</v>
      </c>
      <c r="H48" s="140">
        <v>17945</v>
      </c>
      <c r="I48" s="115">
        <v>-13</v>
      </c>
      <c r="J48" s="116">
        <v>-7.2443577598216777E-2</v>
      </c>
    </row>
    <row r="49" spans="1:12" s="110" customFormat="1" ht="13.5" customHeight="1" x14ac:dyDescent="0.2">
      <c r="A49" s="118" t="s">
        <v>105</v>
      </c>
      <c r="B49" s="119" t="s">
        <v>106</v>
      </c>
      <c r="C49" s="113">
        <v>50.920142761543609</v>
      </c>
      <c r="D49" s="115">
        <v>9131</v>
      </c>
      <c r="E49" s="114">
        <v>9507</v>
      </c>
      <c r="F49" s="114">
        <v>9664</v>
      </c>
      <c r="G49" s="114">
        <v>9342</v>
      </c>
      <c r="H49" s="140">
        <v>9162</v>
      </c>
      <c r="I49" s="115">
        <v>-31</v>
      </c>
      <c r="J49" s="116">
        <v>-0.33835407116350141</v>
      </c>
    </row>
    <row r="50" spans="1:12" s="110" customFormat="1" ht="13.5" customHeight="1" x14ac:dyDescent="0.2">
      <c r="A50" s="120"/>
      <c r="B50" s="119" t="s">
        <v>107</v>
      </c>
      <c r="C50" s="113">
        <v>49.079857238456391</v>
      </c>
      <c r="D50" s="115">
        <v>8801</v>
      </c>
      <c r="E50" s="114">
        <v>9193</v>
      </c>
      <c r="F50" s="114">
        <v>9253</v>
      </c>
      <c r="G50" s="114">
        <v>8966</v>
      </c>
      <c r="H50" s="140">
        <v>8783</v>
      </c>
      <c r="I50" s="115">
        <v>18</v>
      </c>
      <c r="J50" s="116">
        <v>0.20494136399863372</v>
      </c>
    </row>
    <row r="51" spans="1:12" s="110" customFormat="1" ht="13.5" customHeight="1" x14ac:dyDescent="0.2">
      <c r="A51" s="118" t="s">
        <v>105</v>
      </c>
      <c r="B51" s="121" t="s">
        <v>108</v>
      </c>
      <c r="C51" s="113">
        <v>16.668525540932411</v>
      </c>
      <c r="D51" s="115">
        <v>2989</v>
      </c>
      <c r="E51" s="114">
        <v>3287</v>
      </c>
      <c r="F51" s="114">
        <v>3458</v>
      </c>
      <c r="G51" s="114">
        <v>3116</v>
      </c>
      <c r="H51" s="140">
        <v>3098</v>
      </c>
      <c r="I51" s="115">
        <v>-109</v>
      </c>
      <c r="J51" s="116">
        <v>-3.5183989670755325</v>
      </c>
    </row>
    <row r="52" spans="1:12" s="110" customFormat="1" ht="13.5" customHeight="1" x14ac:dyDescent="0.2">
      <c r="A52" s="118"/>
      <c r="B52" s="121" t="s">
        <v>109</v>
      </c>
      <c r="C52" s="113">
        <v>67.215034575061338</v>
      </c>
      <c r="D52" s="115">
        <v>12053</v>
      </c>
      <c r="E52" s="114">
        <v>12444</v>
      </c>
      <c r="F52" s="114">
        <v>12567</v>
      </c>
      <c r="G52" s="114">
        <v>12408</v>
      </c>
      <c r="H52" s="140">
        <v>12149</v>
      </c>
      <c r="I52" s="115">
        <v>-96</v>
      </c>
      <c r="J52" s="116">
        <v>-0.79018849288007242</v>
      </c>
    </row>
    <row r="53" spans="1:12" s="110" customFormat="1" ht="13.5" customHeight="1" x14ac:dyDescent="0.2">
      <c r="A53" s="118"/>
      <c r="B53" s="121" t="s">
        <v>110</v>
      </c>
      <c r="C53" s="113">
        <v>15.179567254070935</v>
      </c>
      <c r="D53" s="115">
        <v>2722</v>
      </c>
      <c r="E53" s="114">
        <v>2790</v>
      </c>
      <c r="F53" s="114">
        <v>2720</v>
      </c>
      <c r="G53" s="114">
        <v>2639</v>
      </c>
      <c r="H53" s="140">
        <v>2540</v>
      </c>
      <c r="I53" s="115">
        <v>182</v>
      </c>
      <c r="J53" s="116">
        <v>7.1653543307086611</v>
      </c>
    </row>
    <row r="54" spans="1:12" s="110" customFormat="1" ht="13.5" customHeight="1" x14ac:dyDescent="0.2">
      <c r="A54" s="120"/>
      <c r="B54" s="121" t="s">
        <v>111</v>
      </c>
      <c r="C54" s="113">
        <v>0.93687262993531117</v>
      </c>
      <c r="D54" s="115">
        <v>168</v>
      </c>
      <c r="E54" s="114">
        <v>179</v>
      </c>
      <c r="F54" s="114">
        <v>172</v>
      </c>
      <c r="G54" s="114">
        <v>145</v>
      </c>
      <c r="H54" s="140">
        <v>158</v>
      </c>
      <c r="I54" s="115">
        <v>10</v>
      </c>
      <c r="J54" s="116">
        <v>6.3291139240506329</v>
      </c>
    </row>
    <row r="55" spans="1:12" s="110" customFormat="1" ht="13.5" customHeight="1" x14ac:dyDescent="0.2">
      <c r="A55" s="120"/>
      <c r="B55" s="121" t="s">
        <v>112</v>
      </c>
      <c r="C55" s="113">
        <v>0.26767789426723176</v>
      </c>
      <c r="D55" s="115">
        <v>48</v>
      </c>
      <c r="E55" s="114">
        <v>44</v>
      </c>
      <c r="F55" s="114">
        <v>44</v>
      </c>
      <c r="G55" s="114">
        <v>32</v>
      </c>
      <c r="H55" s="140">
        <v>46</v>
      </c>
      <c r="I55" s="115">
        <v>2</v>
      </c>
      <c r="J55" s="116">
        <v>4.3478260869565215</v>
      </c>
    </row>
    <row r="56" spans="1:12" s="110" customFormat="1" ht="13.5" customHeight="1" x14ac:dyDescent="0.2">
      <c r="A56" s="118" t="s">
        <v>113</v>
      </c>
      <c r="B56" s="122" t="s">
        <v>116</v>
      </c>
      <c r="C56" s="113">
        <v>94.557216149899617</v>
      </c>
      <c r="D56" s="115">
        <v>16956</v>
      </c>
      <c r="E56" s="114">
        <v>17711</v>
      </c>
      <c r="F56" s="114">
        <v>17911</v>
      </c>
      <c r="G56" s="114">
        <v>17310</v>
      </c>
      <c r="H56" s="140">
        <v>17010</v>
      </c>
      <c r="I56" s="115">
        <v>-54</v>
      </c>
      <c r="J56" s="116">
        <v>-0.31746031746031744</v>
      </c>
    </row>
    <row r="57" spans="1:12" s="110" customFormat="1" ht="13.5" customHeight="1" x14ac:dyDescent="0.2">
      <c r="A57" s="142"/>
      <c r="B57" s="124" t="s">
        <v>117</v>
      </c>
      <c r="C57" s="125">
        <v>5.4316306045059113</v>
      </c>
      <c r="D57" s="143">
        <v>974</v>
      </c>
      <c r="E57" s="144">
        <v>986</v>
      </c>
      <c r="F57" s="144">
        <v>1002</v>
      </c>
      <c r="G57" s="144">
        <v>995</v>
      </c>
      <c r="H57" s="145">
        <v>932</v>
      </c>
      <c r="I57" s="143">
        <v>42</v>
      </c>
      <c r="J57" s="146">
        <v>4.5064377682403434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151504</v>
      </c>
      <c r="E12" s="236">
        <v>151080</v>
      </c>
      <c r="F12" s="114">
        <v>152344</v>
      </c>
      <c r="G12" s="114">
        <v>148928</v>
      </c>
      <c r="H12" s="140">
        <v>149093</v>
      </c>
      <c r="I12" s="115">
        <v>2411</v>
      </c>
      <c r="J12" s="116">
        <v>1.6171114673391775</v>
      </c>
    </row>
    <row r="13" spans="1:15" s="110" customFormat="1" ht="12" customHeight="1" x14ac:dyDescent="0.2">
      <c r="A13" s="118" t="s">
        <v>105</v>
      </c>
      <c r="B13" s="119" t="s">
        <v>106</v>
      </c>
      <c r="C13" s="113">
        <v>58.401098320836411</v>
      </c>
      <c r="D13" s="115">
        <v>88480</v>
      </c>
      <c r="E13" s="114">
        <v>88326</v>
      </c>
      <c r="F13" s="114">
        <v>89493</v>
      </c>
      <c r="G13" s="114">
        <v>87644</v>
      </c>
      <c r="H13" s="140">
        <v>87781</v>
      </c>
      <c r="I13" s="115">
        <v>699</v>
      </c>
      <c r="J13" s="116">
        <v>0.79629988266253515</v>
      </c>
    </row>
    <row r="14" spans="1:15" s="110" customFormat="1" ht="12" customHeight="1" x14ac:dyDescent="0.2">
      <c r="A14" s="118"/>
      <c r="B14" s="119" t="s">
        <v>107</v>
      </c>
      <c r="C14" s="113">
        <v>41.598901679163589</v>
      </c>
      <c r="D14" s="115">
        <v>63024</v>
      </c>
      <c r="E14" s="114">
        <v>62754</v>
      </c>
      <c r="F14" s="114">
        <v>62851</v>
      </c>
      <c r="G14" s="114">
        <v>61284</v>
      </c>
      <c r="H14" s="140">
        <v>61312</v>
      </c>
      <c r="I14" s="115">
        <v>1712</v>
      </c>
      <c r="J14" s="116">
        <v>2.7922755741127347</v>
      </c>
    </row>
    <row r="15" spans="1:15" s="110" customFormat="1" ht="12" customHeight="1" x14ac:dyDescent="0.2">
      <c r="A15" s="118" t="s">
        <v>105</v>
      </c>
      <c r="B15" s="121" t="s">
        <v>108</v>
      </c>
      <c r="C15" s="113">
        <v>12.84586545569754</v>
      </c>
      <c r="D15" s="115">
        <v>19462</v>
      </c>
      <c r="E15" s="114">
        <v>19998</v>
      </c>
      <c r="F15" s="114">
        <v>20838</v>
      </c>
      <c r="G15" s="114">
        <v>18753</v>
      </c>
      <c r="H15" s="140">
        <v>19605</v>
      </c>
      <c r="I15" s="115">
        <v>-143</v>
      </c>
      <c r="J15" s="116">
        <v>-0.72940576383575617</v>
      </c>
    </row>
    <row r="16" spans="1:15" s="110" customFormat="1" ht="12" customHeight="1" x14ac:dyDescent="0.2">
      <c r="A16" s="118"/>
      <c r="B16" s="121" t="s">
        <v>109</v>
      </c>
      <c r="C16" s="113">
        <v>66.370524870630476</v>
      </c>
      <c r="D16" s="115">
        <v>100554</v>
      </c>
      <c r="E16" s="114">
        <v>100055</v>
      </c>
      <c r="F16" s="114">
        <v>100836</v>
      </c>
      <c r="G16" s="114">
        <v>100259</v>
      </c>
      <c r="H16" s="140">
        <v>100218</v>
      </c>
      <c r="I16" s="115">
        <v>336</v>
      </c>
      <c r="J16" s="116">
        <v>0.33526911333293419</v>
      </c>
    </row>
    <row r="17" spans="1:10" s="110" customFormat="1" ht="12" customHeight="1" x14ac:dyDescent="0.2">
      <c r="A17" s="118"/>
      <c r="B17" s="121" t="s">
        <v>110</v>
      </c>
      <c r="C17" s="113">
        <v>19.619944027880454</v>
      </c>
      <c r="D17" s="115">
        <v>29725</v>
      </c>
      <c r="E17" s="114">
        <v>29306</v>
      </c>
      <c r="F17" s="114">
        <v>28961</v>
      </c>
      <c r="G17" s="114">
        <v>28275</v>
      </c>
      <c r="H17" s="140">
        <v>27683</v>
      </c>
      <c r="I17" s="115">
        <v>2042</v>
      </c>
      <c r="J17" s="116">
        <v>7.3763681681898641</v>
      </c>
    </row>
    <row r="18" spans="1:10" s="110" customFormat="1" ht="12" customHeight="1" x14ac:dyDescent="0.2">
      <c r="A18" s="120"/>
      <c r="B18" s="121" t="s">
        <v>111</v>
      </c>
      <c r="C18" s="113">
        <v>1.1636656457915302</v>
      </c>
      <c r="D18" s="115">
        <v>1763</v>
      </c>
      <c r="E18" s="114">
        <v>1721</v>
      </c>
      <c r="F18" s="114">
        <v>1709</v>
      </c>
      <c r="G18" s="114">
        <v>1641</v>
      </c>
      <c r="H18" s="140">
        <v>1587</v>
      </c>
      <c r="I18" s="115">
        <v>176</v>
      </c>
      <c r="J18" s="116">
        <v>11.090107120352867</v>
      </c>
    </row>
    <row r="19" spans="1:10" s="110" customFormat="1" ht="12" customHeight="1" x14ac:dyDescent="0.2">
      <c r="A19" s="120"/>
      <c r="B19" s="121" t="s">
        <v>112</v>
      </c>
      <c r="C19" s="113">
        <v>0.29174147217235191</v>
      </c>
      <c r="D19" s="115">
        <v>442</v>
      </c>
      <c r="E19" s="114">
        <v>424</v>
      </c>
      <c r="F19" s="114">
        <v>429</v>
      </c>
      <c r="G19" s="114">
        <v>361</v>
      </c>
      <c r="H19" s="140">
        <v>363</v>
      </c>
      <c r="I19" s="115">
        <v>79</v>
      </c>
      <c r="J19" s="116">
        <v>21.763085399449036</v>
      </c>
    </row>
    <row r="20" spans="1:10" s="110" customFormat="1" ht="12" customHeight="1" x14ac:dyDescent="0.2">
      <c r="A20" s="118" t="s">
        <v>113</v>
      </c>
      <c r="B20" s="119" t="s">
        <v>181</v>
      </c>
      <c r="C20" s="113">
        <v>74.897692470165808</v>
      </c>
      <c r="D20" s="115">
        <v>113473</v>
      </c>
      <c r="E20" s="114">
        <v>113369</v>
      </c>
      <c r="F20" s="114">
        <v>114861</v>
      </c>
      <c r="G20" s="114">
        <v>112176</v>
      </c>
      <c r="H20" s="140">
        <v>112740</v>
      </c>
      <c r="I20" s="115">
        <v>733</v>
      </c>
      <c r="J20" s="116">
        <v>0.65016852935958847</v>
      </c>
    </row>
    <row r="21" spans="1:10" s="110" customFormat="1" ht="12" customHeight="1" x14ac:dyDescent="0.2">
      <c r="A21" s="118"/>
      <c r="B21" s="119" t="s">
        <v>182</v>
      </c>
      <c r="C21" s="113">
        <v>25.102307529834196</v>
      </c>
      <c r="D21" s="115">
        <v>38031</v>
      </c>
      <c r="E21" s="114">
        <v>37711</v>
      </c>
      <c r="F21" s="114">
        <v>37483</v>
      </c>
      <c r="G21" s="114">
        <v>36752</v>
      </c>
      <c r="H21" s="140">
        <v>36353</v>
      </c>
      <c r="I21" s="115">
        <v>1678</v>
      </c>
      <c r="J21" s="116">
        <v>4.6158501361648279</v>
      </c>
    </row>
    <row r="22" spans="1:10" s="110" customFormat="1" ht="12" customHeight="1" x14ac:dyDescent="0.2">
      <c r="A22" s="118" t="s">
        <v>113</v>
      </c>
      <c r="B22" s="119" t="s">
        <v>116</v>
      </c>
      <c r="C22" s="113">
        <v>92.567192945400777</v>
      </c>
      <c r="D22" s="115">
        <v>140243</v>
      </c>
      <c r="E22" s="114">
        <v>140310</v>
      </c>
      <c r="F22" s="114">
        <v>141207</v>
      </c>
      <c r="G22" s="114">
        <v>138116</v>
      </c>
      <c r="H22" s="140">
        <v>138463</v>
      </c>
      <c r="I22" s="115">
        <v>1780</v>
      </c>
      <c r="J22" s="116">
        <v>1.285541985945704</v>
      </c>
    </row>
    <row r="23" spans="1:10" s="110" customFormat="1" ht="12" customHeight="1" x14ac:dyDescent="0.2">
      <c r="A23" s="118"/>
      <c r="B23" s="119" t="s">
        <v>117</v>
      </c>
      <c r="C23" s="113">
        <v>7.3707624881191256</v>
      </c>
      <c r="D23" s="115">
        <v>11167</v>
      </c>
      <c r="E23" s="114">
        <v>10676</v>
      </c>
      <c r="F23" s="114">
        <v>11041</v>
      </c>
      <c r="G23" s="114">
        <v>10734</v>
      </c>
      <c r="H23" s="140">
        <v>10549</v>
      </c>
      <c r="I23" s="115">
        <v>618</v>
      </c>
      <c r="J23" s="116">
        <v>5.8583752014408947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155147</v>
      </c>
      <c r="E64" s="236">
        <v>155106</v>
      </c>
      <c r="F64" s="236">
        <v>156044</v>
      </c>
      <c r="G64" s="236">
        <v>152789</v>
      </c>
      <c r="H64" s="140">
        <v>152872</v>
      </c>
      <c r="I64" s="115">
        <v>2275</v>
      </c>
      <c r="J64" s="116">
        <v>1.4881731121461093</v>
      </c>
    </row>
    <row r="65" spans="1:12" s="110" customFormat="1" ht="12" customHeight="1" x14ac:dyDescent="0.2">
      <c r="A65" s="118" t="s">
        <v>105</v>
      </c>
      <c r="B65" s="119" t="s">
        <v>106</v>
      </c>
      <c r="C65" s="113">
        <v>56.576021450624246</v>
      </c>
      <c r="D65" s="235">
        <v>87776</v>
      </c>
      <c r="E65" s="236">
        <v>87820</v>
      </c>
      <c r="F65" s="236">
        <v>88611</v>
      </c>
      <c r="G65" s="236">
        <v>87062</v>
      </c>
      <c r="H65" s="140">
        <v>87161</v>
      </c>
      <c r="I65" s="115">
        <v>615</v>
      </c>
      <c r="J65" s="116">
        <v>0.70559080322621359</v>
      </c>
    </row>
    <row r="66" spans="1:12" s="110" customFormat="1" ht="12" customHeight="1" x14ac:dyDescent="0.2">
      <c r="A66" s="118"/>
      <c r="B66" s="119" t="s">
        <v>107</v>
      </c>
      <c r="C66" s="113">
        <v>43.423978549375754</v>
      </c>
      <c r="D66" s="235">
        <v>67371</v>
      </c>
      <c r="E66" s="236">
        <v>67286</v>
      </c>
      <c r="F66" s="236">
        <v>67433</v>
      </c>
      <c r="G66" s="236">
        <v>65727</v>
      </c>
      <c r="H66" s="140">
        <v>65711</v>
      </c>
      <c r="I66" s="115">
        <v>1660</v>
      </c>
      <c r="J66" s="116">
        <v>2.5262132671850983</v>
      </c>
    </row>
    <row r="67" spans="1:12" s="110" customFormat="1" ht="12" customHeight="1" x14ac:dyDescent="0.2">
      <c r="A67" s="118" t="s">
        <v>105</v>
      </c>
      <c r="B67" s="121" t="s">
        <v>108</v>
      </c>
      <c r="C67" s="113">
        <v>12.851038047786938</v>
      </c>
      <c r="D67" s="235">
        <v>19938</v>
      </c>
      <c r="E67" s="236">
        <v>20619</v>
      </c>
      <c r="F67" s="236">
        <v>21367</v>
      </c>
      <c r="G67" s="236">
        <v>19368</v>
      </c>
      <c r="H67" s="140">
        <v>20219</v>
      </c>
      <c r="I67" s="115">
        <v>-281</v>
      </c>
      <c r="J67" s="116">
        <v>-1.3897818883228645</v>
      </c>
    </row>
    <row r="68" spans="1:12" s="110" customFormat="1" ht="12" customHeight="1" x14ac:dyDescent="0.2">
      <c r="A68" s="118"/>
      <c r="B68" s="121" t="s">
        <v>109</v>
      </c>
      <c r="C68" s="113">
        <v>66.361579663158167</v>
      </c>
      <c r="D68" s="235">
        <v>102958</v>
      </c>
      <c r="E68" s="236">
        <v>102731</v>
      </c>
      <c r="F68" s="236">
        <v>103284</v>
      </c>
      <c r="G68" s="236">
        <v>102741</v>
      </c>
      <c r="H68" s="140">
        <v>102684</v>
      </c>
      <c r="I68" s="115">
        <v>274</v>
      </c>
      <c r="J68" s="116">
        <v>0.26683806630049473</v>
      </c>
    </row>
    <row r="69" spans="1:12" s="110" customFormat="1" ht="12" customHeight="1" x14ac:dyDescent="0.2">
      <c r="A69" s="118"/>
      <c r="B69" s="121" t="s">
        <v>110</v>
      </c>
      <c r="C69" s="113">
        <v>19.672955326238988</v>
      </c>
      <c r="D69" s="235">
        <v>30522</v>
      </c>
      <c r="E69" s="236">
        <v>30051</v>
      </c>
      <c r="F69" s="236">
        <v>29705</v>
      </c>
      <c r="G69" s="236">
        <v>29072</v>
      </c>
      <c r="H69" s="140">
        <v>28409</v>
      </c>
      <c r="I69" s="115">
        <v>2113</v>
      </c>
      <c r="J69" s="116">
        <v>7.4377838009081625</v>
      </c>
    </row>
    <row r="70" spans="1:12" s="110" customFormat="1" ht="12" customHeight="1" x14ac:dyDescent="0.2">
      <c r="A70" s="120"/>
      <c r="B70" s="121" t="s">
        <v>111</v>
      </c>
      <c r="C70" s="113">
        <v>1.11442696281591</v>
      </c>
      <c r="D70" s="235">
        <v>1729</v>
      </c>
      <c r="E70" s="236">
        <v>1705</v>
      </c>
      <c r="F70" s="236">
        <v>1688</v>
      </c>
      <c r="G70" s="236">
        <v>1608</v>
      </c>
      <c r="H70" s="140">
        <v>1560</v>
      </c>
      <c r="I70" s="115">
        <v>169</v>
      </c>
      <c r="J70" s="116">
        <v>10.833333333333334</v>
      </c>
    </row>
    <row r="71" spans="1:12" s="110" customFormat="1" ht="12" customHeight="1" x14ac:dyDescent="0.2">
      <c r="A71" s="120"/>
      <c r="B71" s="121" t="s">
        <v>112</v>
      </c>
      <c r="C71" s="113">
        <v>0.29133660335037093</v>
      </c>
      <c r="D71" s="235">
        <v>452</v>
      </c>
      <c r="E71" s="236">
        <v>432</v>
      </c>
      <c r="F71" s="236">
        <v>444</v>
      </c>
      <c r="G71" s="236">
        <v>364</v>
      </c>
      <c r="H71" s="140">
        <v>368</v>
      </c>
      <c r="I71" s="115">
        <v>84</v>
      </c>
      <c r="J71" s="116">
        <v>22.826086956521738</v>
      </c>
    </row>
    <row r="72" spans="1:12" s="110" customFormat="1" ht="12" customHeight="1" x14ac:dyDescent="0.2">
      <c r="A72" s="118" t="s">
        <v>113</v>
      </c>
      <c r="B72" s="119" t="s">
        <v>181</v>
      </c>
      <c r="C72" s="113">
        <v>74.212843303447698</v>
      </c>
      <c r="D72" s="235">
        <v>115139</v>
      </c>
      <c r="E72" s="236">
        <v>115369</v>
      </c>
      <c r="F72" s="236">
        <v>116640</v>
      </c>
      <c r="G72" s="236">
        <v>114196</v>
      </c>
      <c r="H72" s="140">
        <v>114670</v>
      </c>
      <c r="I72" s="115">
        <v>469</v>
      </c>
      <c r="J72" s="116">
        <v>0.40899973837969827</v>
      </c>
    </row>
    <row r="73" spans="1:12" s="110" customFormat="1" ht="12" customHeight="1" x14ac:dyDescent="0.2">
      <c r="A73" s="118"/>
      <c r="B73" s="119" t="s">
        <v>182</v>
      </c>
      <c r="C73" s="113">
        <v>25.787156696552302</v>
      </c>
      <c r="D73" s="115">
        <v>40008</v>
      </c>
      <c r="E73" s="114">
        <v>39737</v>
      </c>
      <c r="F73" s="114">
        <v>39404</v>
      </c>
      <c r="G73" s="114">
        <v>38593</v>
      </c>
      <c r="H73" s="140">
        <v>38202</v>
      </c>
      <c r="I73" s="115">
        <v>1806</v>
      </c>
      <c r="J73" s="116">
        <v>4.7275011779487981</v>
      </c>
    </row>
    <row r="74" spans="1:12" s="110" customFormat="1" ht="12" customHeight="1" x14ac:dyDescent="0.2">
      <c r="A74" s="118" t="s">
        <v>113</v>
      </c>
      <c r="B74" s="119" t="s">
        <v>116</v>
      </c>
      <c r="C74" s="113">
        <v>93.515826925432009</v>
      </c>
      <c r="D74" s="115">
        <v>145087</v>
      </c>
      <c r="E74" s="114">
        <v>145479</v>
      </c>
      <c r="F74" s="114">
        <v>146173</v>
      </c>
      <c r="G74" s="114">
        <v>143184</v>
      </c>
      <c r="H74" s="140">
        <v>143433</v>
      </c>
      <c r="I74" s="115">
        <v>1654</v>
      </c>
      <c r="J74" s="116">
        <v>1.1531516457161184</v>
      </c>
    </row>
    <row r="75" spans="1:12" s="110" customFormat="1" ht="12" customHeight="1" x14ac:dyDescent="0.2">
      <c r="A75" s="142"/>
      <c r="B75" s="124" t="s">
        <v>117</v>
      </c>
      <c r="C75" s="125">
        <v>6.4261635739008813</v>
      </c>
      <c r="D75" s="143">
        <v>9970</v>
      </c>
      <c r="E75" s="144">
        <v>9538</v>
      </c>
      <c r="F75" s="144">
        <v>9782</v>
      </c>
      <c r="G75" s="144">
        <v>9529</v>
      </c>
      <c r="H75" s="145">
        <v>9361</v>
      </c>
      <c r="I75" s="143">
        <v>609</v>
      </c>
      <c r="J75" s="146">
        <v>6.5057152013673756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151504</v>
      </c>
      <c r="G11" s="114">
        <v>151080</v>
      </c>
      <c r="H11" s="114">
        <v>152344</v>
      </c>
      <c r="I11" s="114">
        <v>148928</v>
      </c>
      <c r="J11" s="140">
        <v>149093</v>
      </c>
      <c r="K11" s="114">
        <v>2411</v>
      </c>
      <c r="L11" s="116">
        <v>1.6171114673391775</v>
      </c>
    </row>
    <row r="12" spans="1:17" s="110" customFormat="1" ht="24.95" customHeight="1" x14ac:dyDescent="0.2">
      <c r="A12" s="604" t="s">
        <v>185</v>
      </c>
      <c r="B12" s="605"/>
      <c r="C12" s="605"/>
      <c r="D12" s="606"/>
      <c r="E12" s="113">
        <v>58.401098320836411</v>
      </c>
      <c r="F12" s="115">
        <v>88480</v>
      </c>
      <c r="G12" s="114">
        <v>88326</v>
      </c>
      <c r="H12" s="114">
        <v>89493</v>
      </c>
      <c r="I12" s="114">
        <v>87644</v>
      </c>
      <c r="J12" s="140">
        <v>87781</v>
      </c>
      <c r="K12" s="114">
        <v>699</v>
      </c>
      <c r="L12" s="116">
        <v>0.79629988266253515</v>
      </c>
    </row>
    <row r="13" spans="1:17" s="110" customFormat="1" ht="15" customHeight="1" x14ac:dyDescent="0.2">
      <c r="A13" s="120"/>
      <c r="B13" s="612" t="s">
        <v>107</v>
      </c>
      <c r="C13" s="612"/>
      <c r="E13" s="113">
        <v>41.598901679163589</v>
      </c>
      <c r="F13" s="115">
        <v>63024</v>
      </c>
      <c r="G13" s="114">
        <v>62754</v>
      </c>
      <c r="H13" s="114">
        <v>62851</v>
      </c>
      <c r="I13" s="114">
        <v>61284</v>
      </c>
      <c r="J13" s="140">
        <v>61312</v>
      </c>
      <c r="K13" s="114">
        <v>1712</v>
      </c>
      <c r="L13" s="116">
        <v>2.7922755741127347</v>
      </c>
    </row>
    <row r="14" spans="1:17" s="110" customFormat="1" ht="24.95" customHeight="1" x14ac:dyDescent="0.2">
      <c r="A14" s="604" t="s">
        <v>186</v>
      </c>
      <c r="B14" s="605"/>
      <c r="C14" s="605"/>
      <c r="D14" s="606"/>
      <c r="E14" s="113">
        <v>12.84586545569754</v>
      </c>
      <c r="F14" s="115">
        <v>19462</v>
      </c>
      <c r="G14" s="114">
        <v>19998</v>
      </c>
      <c r="H14" s="114">
        <v>20838</v>
      </c>
      <c r="I14" s="114">
        <v>18753</v>
      </c>
      <c r="J14" s="140">
        <v>19605</v>
      </c>
      <c r="K14" s="114">
        <v>-143</v>
      </c>
      <c r="L14" s="116">
        <v>-0.72940576383575617</v>
      </c>
    </row>
    <row r="15" spans="1:17" s="110" customFormat="1" ht="15" customHeight="1" x14ac:dyDescent="0.2">
      <c r="A15" s="120"/>
      <c r="B15" s="119"/>
      <c r="C15" s="258" t="s">
        <v>106</v>
      </c>
      <c r="E15" s="113">
        <v>61.34004727160621</v>
      </c>
      <c r="F15" s="115">
        <v>11938</v>
      </c>
      <c r="G15" s="114">
        <v>12231</v>
      </c>
      <c r="H15" s="114">
        <v>12895</v>
      </c>
      <c r="I15" s="114">
        <v>11641</v>
      </c>
      <c r="J15" s="140">
        <v>12122</v>
      </c>
      <c r="K15" s="114">
        <v>-184</v>
      </c>
      <c r="L15" s="116">
        <v>-1.5179013364131331</v>
      </c>
    </row>
    <row r="16" spans="1:17" s="110" customFormat="1" ht="15" customHeight="1" x14ac:dyDescent="0.2">
      <c r="A16" s="120"/>
      <c r="B16" s="119"/>
      <c r="C16" s="258" t="s">
        <v>107</v>
      </c>
      <c r="E16" s="113">
        <v>38.65995272839379</v>
      </c>
      <c r="F16" s="115">
        <v>7524</v>
      </c>
      <c r="G16" s="114">
        <v>7767</v>
      </c>
      <c r="H16" s="114">
        <v>7943</v>
      </c>
      <c r="I16" s="114">
        <v>7112</v>
      </c>
      <c r="J16" s="140">
        <v>7483</v>
      </c>
      <c r="K16" s="114">
        <v>41</v>
      </c>
      <c r="L16" s="116">
        <v>0.54790859281037019</v>
      </c>
    </row>
    <row r="17" spans="1:12" s="110" customFormat="1" ht="15" customHeight="1" x14ac:dyDescent="0.2">
      <c r="A17" s="120"/>
      <c r="B17" s="121" t="s">
        <v>109</v>
      </c>
      <c r="C17" s="258"/>
      <c r="E17" s="113">
        <v>66.370524870630476</v>
      </c>
      <c r="F17" s="115">
        <v>100554</v>
      </c>
      <c r="G17" s="114">
        <v>100055</v>
      </c>
      <c r="H17" s="114">
        <v>100836</v>
      </c>
      <c r="I17" s="114">
        <v>100259</v>
      </c>
      <c r="J17" s="140">
        <v>100218</v>
      </c>
      <c r="K17" s="114">
        <v>336</v>
      </c>
      <c r="L17" s="116">
        <v>0.33526911333293419</v>
      </c>
    </row>
    <row r="18" spans="1:12" s="110" customFormat="1" ht="15" customHeight="1" x14ac:dyDescent="0.2">
      <c r="A18" s="120"/>
      <c r="B18" s="119"/>
      <c r="C18" s="258" t="s">
        <v>106</v>
      </c>
      <c r="E18" s="113">
        <v>57.984764405195222</v>
      </c>
      <c r="F18" s="115">
        <v>58306</v>
      </c>
      <c r="G18" s="114">
        <v>58104</v>
      </c>
      <c r="H18" s="114">
        <v>58770</v>
      </c>
      <c r="I18" s="114">
        <v>58653</v>
      </c>
      <c r="J18" s="140">
        <v>58653</v>
      </c>
      <c r="K18" s="114">
        <v>-347</v>
      </c>
      <c r="L18" s="116">
        <v>-0.59161509215214902</v>
      </c>
    </row>
    <row r="19" spans="1:12" s="110" customFormat="1" ht="15" customHeight="1" x14ac:dyDescent="0.2">
      <c r="A19" s="120"/>
      <c r="B19" s="119"/>
      <c r="C19" s="258" t="s">
        <v>107</v>
      </c>
      <c r="E19" s="113">
        <v>42.015235594804778</v>
      </c>
      <c r="F19" s="115">
        <v>42248</v>
      </c>
      <c r="G19" s="114">
        <v>41951</v>
      </c>
      <c r="H19" s="114">
        <v>42066</v>
      </c>
      <c r="I19" s="114">
        <v>41606</v>
      </c>
      <c r="J19" s="140">
        <v>41565</v>
      </c>
      <c r="K19" s="114">
        <v>683</v>
      </c>
      <c r="L19" s="116">
        <v>1.6432094310116685</v>
      </c>
    </row>
    <row r="20" spans="1:12" s="110" customFormat="1" ht="15" customHeight="1" x14ac:dyDescent="0.2">
      <c r="A20" s="120"/>
      <c r="B20" s="121" t="s">
        <v>110</v>
      </c>
      <c r="C20" s="258"/>
      <c r="E20" s="113">
        <v>19.619944027880454</v>
      </c>
      <c r="F20" s="115">
        <v>29725</v>
      </c>
      <c r="G20" s="114">
        <v>29306</v>
      </c>
      <c r="H20" s="114">
        <v>28961</v>
      </c>
      <c r="I20" s="114">
        <v>28275</v>
      </c>
      <c r="J20" s="140">
        <v>27683</v>
      </c>
      <c r="K20" s="114">
        <v>2042</v>
      </c>
      <c r="L20" s="116">
        <v>7.3763681681898641</v>
      </c>
    </row>
    <row r="21" spans="1:12" s="110" customFormat="1" ht="15" customHeight="1" x14ac:dyDescent="0.2">
      <c r="A21" s="120"/>
      <c r="B21" s="119"/>
      <c r="C21" s="258" t="s">
        <v>106</v>
      </c>
      <c r="E21" s="113">
        <v>57.086627417998315</v>
      </c>
      <c r="F21" s="115">
        <v>16969</v>
      </c>
      <c r="G21" s="114">
        <v>16748</v>
      </c>
      <c r="H21" s="114">
        <v>16595</v>
      </c>
      <c r="I21" s="114">
        <v>16158</v>
      </c>
      <c r="J21" s="140">
        <v>15853</v>
      </c>
      <c r="K21" s="114">
        <v>1116</v>
      </c>
      <c r="L21" s="116">
        <v>7.0396770327382834</v>
      </c>
    </row>
    <row r="22" spans="1:12" s="110" customFormat="1" ht="15" customHeight="1" x14ac:dyDescent="0.2">
      <c r="A22" s="120"/>
      <c r="B22" s="119"/>
      <c r="C22" s="258" t="s">
        <v>107</v>
      </c>
      <c r="E22" s="113">
        <v>42.913372582001685</v>
      </c>
      <c r="F22" s="115">
        <v>12756</v>
      </c>
      <c r="G22" s="114">
        <v>12558</v>
      </c>
      <c r="H22" s="114">
        <v>12366</v>
      </c>
      <c r="I22" s="114">
        <v>12117</v>
      </c>
      <c r="J22" s="140">
        <v>11830</v>
      </c>
      <c r="K22" s="114">
        <v>926</v>
      </c>
      <c r="L22" s="116">
        <v>7.8275570583262892</v>
      </c>
    </row>
    <row r="23" spans="1:12" s="110" customFormat="1" ht="15" customHeight="1" x14ac:dyDescent="0.2">
      <c r="A23" s="120"/>
      <c r="B23" s="121" t="s">
        <v>111</v>
      </c>
      <c r="C23" s="258"/>
      <c r="E23" s="113">
        <v>1.1636656457915302</v>
      </c>
      <c r="F23" s="115">
        <v>1763</v>
      </c>
      <c r="G23" s="114">
        <v>1721</v>
      </c>
      <c r="H23" s="114">
        <v>1709</v>
      </c>
      <c r="I23" s="114">
        <v>1641</v>
      </c>
      <c r="J23" s="140">
        <v>1587</v>
      </c>
      <c r="K23" s="114">
        <v>176</v>
      </c>
      <c r="L23" s="116">
        <v>11.090107120352867</v>
      </c>
    </row>
    <row r="24" spans="1:12" s="110" customFormat="1" ht="15" customHeight="1" x14ac:dyDescent="0.2">
      <c r="A24" s="120"/>
      <c r="B24" s="119"/>
      <c r="C24" s="258" t="s">
        <v>106</v>
      </c>
      <c r="E24" s="113">
        <v>71.866137266023827</v>
      </c>
      <c r="F24" s="115">
        <v>1267</v>
      </c>
      <c r="G24" s="114">
        <v>1243</v>
      </c>
      <c r="H24" s="114">
        <v>1233</v>
      </c>
      <c r="I24" s="114">
        <v>1192</v>
      </c>
      <c r="J24" s="140">
        <v>1153</v>
      </c>
      <c r="K24" s="114">
        <v>114</v>
      </c>
      <c r="L24" s="116">
        <v>9.8872506504770161</v>
      </c>
    </row>
    <row r="25" spans="1:12" s="110" customFormat="1" ht="15" customHeight="1" x14ac:dyDescent="0.2">
      <c r="A25" s="120"/>
      <c r="B25" s="119"/>
      <c r="C25" s="258" t="s">
        <v>107</v>
      </c>
      <c r="E25" s="113">
        <v>28.133862733976176</v>
      </c>
      <c r="F25" s="115">
        <v>496</v>
      </c>
      <c r="G25" s="114">
        <v>478</v>
      </c>
      <c r="H25" s="114">
        <v>476</v>
      </c>
      <c r="I25" s="114">
        <v>449</v>
      </c>
      <c r="J25" s="140">
        <v>434</v>
      </c>
      <c r="K25" s="114">
        <v>62</v>
      </c>
      <c r="L25" s="116">
        <v>14.285714285714286</v>
      </c>
    </row>
    <row r="26" spans="1:12" s="110" customFormat="1" ht="15" customHeight="1" x14ac:dyDescent="0.2">
      <c r="A26" s="120"/>
      <c r="C26" s="121" t="s">
        <v>187</v>
      </c>
      <c r="D26" s="110" t="s">
        <v>188</v>
      </c>
      <c r="E26" s="113">
        <v>0.29174147217235191</v>
      </c>
      <c r="F26" s="115">
        <v>442</v>
      </c>
      <c r="G26" s="114">
        <v>424</v>
      </c>
      <c r="H26" s="114">
        <v>429</v>
      </c>
      <c r="I26" s="114">
        <v>361</v>
      </c>
      <c r="J26" s="140">
        <v>363</v>
      </c>
      <c r="K26" s="114">
        <v>79</v>
      </c>
      <c r="L26" s="116">
        <v>21.763085399449036</v>
      </c>
    </row>
    <row r="27" spans="1:12" s="110" customFormat="1" ht="15" customHeight="1" x14ac:dyDescent="0.2">
      <c r="A27" s="120"/>
      <c r="B27" s="119"/>
      <c r="D27" s="259" t="s">
        <v>106</v>
      </c>
      <c r="E27" s="113">
        <v>59.276018099547514</v>
      </c>
      <c r="F27" s="115">
        <v>262</v>
      </c>
      <c r="G27" s="114">
        <v>252</v>
      </c>
      <c r="H27" s="114">
        <v>253</v>
      </c>
      <c r="I27" s="114">
        <v>219</v>
      </c>
      <c r="J27" s="140">
        <v>214</v>
      </c>
      <c r="K27" s="114">
        <v>48</v>
      </c>
      <c r="L27" s="116">
        <v>22.429906542056074</v>
      </c>
    </row>
    <row r="28" spans="1:12" s="110" customFormat="1" ht="15" customHeight="1" x14ac:dyDescent="0.2">
      <c r="A28" s="120"/>
      <c r="B28" s="119"/>
      <c r="D28" s="259" t="s">
        <v>107</v>
      </c>
      <c r="E28" s="113">
        <v>40.723981900452486</v>
      </c>
      <c r="F28" s="115">
        <v>180</v>
      </c>
      <c r="G28" s="114">
        <v>172</v>
      </c>
      <c r="H28" s="114">
        <v>176</v>
      </c>
      <c r="I28" s="114">
        <v>142</v>
      </c>
      <c r="J28" s="140">
        <v>149</v>
      </c>
      <c r="K28" s="114">
        <v>31</v>
      </c>
      <c r="L28" s="116">
        <v>20.80536912751678</v>
      </c>
    </row>
    <row r="29" spans="1:12" s="110" customFormat="1" ht="24.95" customHeight="1" x14ac:dyDescent="0.2">
      <c r="A29" s="604" t="s">
        <v>189</v>
      </c>
      <c r="B29" s="605"/>
      <c r="C29" s="605"/>
      <c r="D29" s="606"/>
      <c r="E29" s="113">
        <v>92.567192945400777</v>
      </c>
      <c r="F29" s="115">
        <v>140243</v>
      </c>
      <c r="G29" s="114">
        <v>140310</v>
      </c>
      <c r="H29" s="114">
        <v>141207</v>
      </c>
      <c r="I29" s="114">
        <v>138116</v>
      </c>
      <c r="J29" s="140">
        <v>138463</v>
      </c>
      <c r="K29" s="114">
        <v>1780</v>
      </c>
      <c r="L29" s="116">
        <v>1.285541985945704</v>
      </c>
    </row>
    <row r="30" spans="1:12" s="110" customFormat="1" ht="15" customHeight="1" x14ac:dyDescent="0.2">
      <c r="A30" s="120"/>
      <c r="B30" s="119"/>
      <c r="C30" s="258" t="s">
        <v>106</v>
      </c>
      <c r="E30" s="113">
        <v>57.264890226250152</v>
      </c>
      <c r="F30" s="115">
        <v>80310</v>
      </c>
      <c r="G30" s="114">
        <v>80532</v>
      </c>
      <c r="H30" s="114">
        <v>81374</v>
      </c>
      <c r="I30" s="114">
        <v>79711</v>
      </c>
      <c r="J30" s="140">
        <v>79976</v>
      </c>
      <c r="K30" s="114">
        <v>334</v>
      </c>
      <c r="L30" s="116">
        <v>0.41762528758627587</v>
      </c>
    </row>
    <row r="31" spans="1:12" s="110" customFormat="1" ht="15" customHeight="1" x14ac:dyDescent="0.2">
      <c r="A31" s="120"/>
      <c r="B31" s="119"/>
      <c r="C31" s="258" t="s">
        <v>107</v>
      </c>
      <c r="E31" s="113">
        <v>42.735109773749848</v>
      </c>
      <c r="F31" s="115">
        <v>59933</v>
      </c>
      <c r="G31" s="114">
        <v>59778</v>
      </c>
      <c r="H31" s="114">
        <v>59833</v>
      </c>
      <c r="I31" s="114">
        <v>58405</v>
      </c>
      <c r="J31" s="140">
        <v>58487</v>
      </c>
      <c r="K31" s="114">
        <v>1446</v>
      </c>
      <c r="L31" s="116">
        <v>2.4723442816352352</v>
      </c>
    </row>
    <row r="32" spans="1:12" s="110" customFormat="1" ht="15" customHeight="1" x14ac:dyDescent="0.2">
      <c r="A32" s="120"/>
      <c r="B32" s="119" t="s">
        <v>117</v>
      </c>
      <c r="C32" s="258"/>
      <c r="E32" s="113">
        <v>7.3707624881191256</v>
      </c>
      <c r="F32" s="115">
        <v>11167</v>
      </c>
      <c r="G32" s="114">
        <v>10676</v>
      </c>
      <c r="H32" s="114">
        <v>11041</v>
      </c>
      <c r="I32" s="114">
        <v>10734</v>
      </c>
      <c r="J32" s="140">
        <v>10549</v>
      </c>
      <c r="K32" s="114">
        <v>618</v>
      </c>
      <c r="L32" s="116">
        <v>5.8583752014408947</v>
      </c>
    </row>
    <row r="33" spans="1:12" s="110" customFormat="1" ht="15" customHeight="1" x14ac:dyDescent="0.2">
      <c r="A33" s="120"/>
      <c r="B33" s="119"/>
      <c r="C33" s="258" t="s">
        <v>106</v>
      </c>
      <c r="E33" s="113">
        <v>72.696337422763506</v>
      </c>
      <c r="F33" s="115">
        <v>8118</v>
      </c>
      <c r="G33" s="114">
        <v>7741</v>
      </c>
      <c r="H33" s="114">
        <v>8065</v>
      </c>
      <c r="I33" s="114">
        <v>7890</v>
      </c>
      <c r="J33" s="140">
        <v>7761</v>
      </c>
      <c r="K33" s="114">
        <v>357</v>
      </c>
      <c r="L33" s="116">
        <v>4.5999226903749513</v>
      </c>
    </row>
    <row r="34" spans="1:12" s="110" customFormat="1" ht="15" customHeight="1" x14ac:dyDescent="0.2">
      <c r="A34" s="120"/>
      <c r="B34" s="119"/>
      <c r="C34" s="258" t="s">
        <v>107</v>
      </c>
      <c r="E34" s="113">
        <v>27.303662577236501</v>
      </c>
      <c r="F34" s="115">
        <v>3049</v>
      </c>
      <c r="G34" s="114">
        <v>2935</v>
      </c>
      <c r="H34" s="114">
        <v>2976</v>
      </c>
      <c r="I34" s="114">
        <v>2844</v>
      </c>
      <c r="J34" s="140">
        <v>2788</v>
      </c>
      <c r="K34" s="114">
        <v>261</v>
      </c>
      <c r="L34" s="116">
        <v>9.3615494978479195</v>
      </c>
    </row>
    <row r="35" spans="1:12" s="110" customFormat="1" ht="24.95" customHeight="1" x14ac:dyDescent="0.2">
      <c r="A35" s="604" t="s">
        <v>190</v>
      </c>
      <c r="B35" s="605"/>
      <c r="C35" s="605"/>
      <c r="D35" s="606"/>
      <c r="E35" s="113">
        <v>74.897692470165808</v>
      </c>
      <c r="F35" s="115">
        <v>113473</v>
      </c>
      <c r="G35" s="114">
        <v>113369</v>
      </c>
      <c r="H35" s="114">
        <v>114861</v>
      </c>
      <c r="I35" s="114">
        <v>112176</v>
      </c>
      <c r="J35" s="140">
        <v>112740</v>
      </c>
      <c r="K35" s="114">
        <v>733</v>
      </c>
      <c r="L35" s="116">
        <v>0.65016852935958847</v>
      </c>
    </row>
    <row r="36" spans="1:12" s="110" customFormat="1" ht="15" customHeight="1" x14ac:dyDescent="0.2">
      <c r="A36" s="120"/>
      <c r="B36" s="119"/>
      <c r="C36" s="258" t="s">
        <v>106</v>
      </c>
      <c r="E36" s="113">
        <v>72.744177028896743</v>
      </c>
      <c r="F36" s="115">
        <v>82545</v>
      </c>
      <c r="G36" s="114">
        <v>82431</v>
      </c>
      <c r="H36" s="114">
        <v>83588</v>
      </c>
      <c r="I36" s="114">
        <v>81887</v>
      </c>
      <c r="J36" s="140">
        <v>82174</v>
      </c>
      <c r="K36" s="114">
        <v>371</v>
      </c>
      <c r="L36" s="116">
        <v>0.45148100372380556</v>
      </c>
    </row>
    <row r="37" spans="1:12" s="110" customFormat="1" ht="15" customHeight="1" x14ac:dyDescent="0.2">
      <c r="A37" s="120"/>
      <c r="B37" s="119"/>
      <c r="C37" s="258" t="s">
        <v>107</v>
      </c>
      <c r="E37" s="113">
        <v>27.255822971103257</v>
      </c>
      <c r="F37" s="115">
        <v>30928</v>
      </c>
      <c r="G37" s="114">
        <v>30938</v>
      </c>
      <c r="H37" s="114">
        <v>31273</v>
      </c>
      <c r="I37" s="114">
        <v>30289</v>
      </c>
      <c r="J37" s="140">
        <v>30566</v>
      </c>
      <c r="K37" s="114">
        <v>362</v>
      </c>
      <c r="L37" s="116">
        <v>1.1843224497808023</v>
      </c>
    </row>
    <row r="38" spans="1:12" s="110" customFormat="1" ht="15" customHeight="1" x14ac:dyDescent="0.2">
      <c r="A38" s="120"/>
      <c r="B38" s="119" t="s">
        <v>182</v>
      </c>
      <c r="C38" s="258"/>
      <c r="E38" s="113">
        <v>25.102307529834196</v>
      </c>
      <c r="F38" s="115">
        <v>38031</v>
      </c>
      <c r="G38" s="114">
        <v>37711</v>
      </c>
      <c r="H38" s="114">
        <v>37483</v>
      </c>
      <c r="I38" s="114">
        <v>36752</v>
      </c>
      <c r="J38" s="140">
        <v>36353</v>
      </c>
      <c r="K38" s="114">
        <v>1678</v>
      </c>
      <c r="L38" s="116">
        <v>4.6158501361648279</v>
      </c>
    </row>
    <row r="39" spans="1:12" s="110" customFormat="1" ht="15" customHeight="1" x14ac:dyDescent="0.2">
      <c r="A39" s="120"/>
      <c r="B39" s="119"/>
      <c r="C39" s="258" t="s">
        <v>106</v>
      </c>
      <c r="E39" s="113">
        <v>15.605690094922563</v>
      </c>
      <c r="F39" s="115">
        <v>5935</v>
      </c>
      <c r="G39" s="114">
        <v>5895</v>
      </c>
      <c r="H39" s="114">
        <v>5905</v>
      </c>
      <c r="I39" s="114">
        <v>5757</v>
      </c>
      <c r="J39" s="140">
        <v>5607</v>
      </c>
      <c r="K39" s="114">
        <v>328</v>
      </c>
      <c r="L39" s="116">
        <v>5.8498305689316927</v>
      </c>
    </row>
    <row r="40" spans="1:12" s="110" customFormat="1" ht="15" customHeight="1" x14ac:dyDescent="0.2">
      <c r="A40" s="120"/>
      <c r="B40" s="119"/>
      <c r="C40" s="258" t="s">
        <v>107</v>
      </c>
      <c r="E40" s="113">
        <v>84.394309905077435</v>
      </c>
      <c r="F40" s="115">
        <v>32096</v>
      </c>
      <c r="G40" s="114">
        <v>31816</v>
      </c>
      <c r="H40" s="114">
        <v>31578</v>
      </c>
      <c r="I40" s="114">
        <v>30995</v>
      </c>
      <c r="J40" s="140">
        <v>30746</v>
      </c>
      <c r="K40" s="114">
        <v>1350</v>
      </c>
      <c r="L40" s="116">
        <v>4.3908150653743574</v>
      </c>
    </row>
    <row r="41" spans="1:12" s="110" customFormat="1" ht="24.75" customHeight="1" x14ac:dyDescent="0.2">
      <c r="A41" s="604" t="s">
        <v>517</v>
      </c>
      <c r="B41" s="605"/>
      <c r="C41" s="605"/>
      <c r="D41" s="606"/>
      <c r="E41" s="113">
        <v>5.979380082374063</v>
      </c>
      <c r="F41" s="115">
        <v>9059</v>
      </c>
      <c r="G41" s="114">
        <v>9965</v>
      </c>
      <c r="H41" s="114">
        <v>10091</v>
      </c>
      <c r="I41" s="114">
        <v>8248</v>
      </c>
      <c r="J41" s="140">
        <v>9132</v>
      </c>
      <c r="K41" s="114">
        <v>-73</v>
      </c>
      <c r="L41" s="116">
        <v>-0.79938677179150242</v>
      </c>
    </row>
    <row r="42" spans="1:12" s="110" customFormat="1" ht="15" customHeight="1" x14ac:dyDescent="0.2">
      <c r="A42" s="120"/>
      <c r="B42" s="119"/>
      <c r="C42" s="258" t="s">
        <v>106</v>
      </c>
      <c r="E42" s="113">
        <v>62.733193509217351</v>
      </c>
      <c r="F42" s="115">
        <v>5683</v>
      </c>
      <c r="G42" s="114">
        <v>6392</v>
      </c>
      <c r="H42" s="114">
        <v>6497</v>
      </c>
      <c r="I42" s="114">
        <v>5251</v>
      </c>
      <c r="J42" s="140">
        <v>5718</v>
      </c>
      <c r="K42" s="114">
        <v>-35</v>
      </c>
      <c r="L42" s="116">
        <v>-0.61210213361315147</v>
      </c>
    </row>
    <row r="43" spans="1:12" s="110" customFormat="1" ht="15" customHeight="1" x14ac:dyDescent="0.2">
      <c r="A43" s="123"/>
      <c r="B43" s="124"/>
      <c r="C43" s="260" t="s">
        <v>107</v>
      </c>
      <c r="D43" s="261"/>
      <c r="E43" s="125">
        <v>37.266806490782649</v>
      </c>
      <c r="F43" s="143">
        <v>3376</v>
      </c>
      <c r="G43" s="144">
        <v>3573</v>
      </c>
      <c r="H43" s="144">
        <v>3594</v>
      </c>
      <c r="I43" s="144">
        <v>2997</v>
      </c>
      <c r="J43" s="145">
        <v>3414</v>
      </c>
      <c r="K43" s="144">
        <v>-38</v>
      </c>
      <c r="L43" s="146">
        <v>-1.1130638547158758</v>
      </c>
    </row>
    <row r="44" spans="1:12" s="110" customFormat="1" ht="45.75" customHeight="1" x14ac:dyDescent="0.2">
      <c r="A44" s="604" t="s">
        <v>191</v>
      </c>
      <c r="B44" s="605"/>
      <c r="C44" s="605"/>
      <c r="D44" s="606"/>
      <c r="E44" s="113">
        <v>1.7999524765022705</v>
      </c>
      <c r="F44" s="115">
        <v>2727</v>
      </c>
      <c r="G44" s="114">
        <v>2762</v>
      </c>
      <c r="H44" s="114">
        <v>2801</v>
      </c>
      <c r="I44" s="114">
        <v>2695</v>
      </c>
      <c r="J44" s="140">
        <v>2734</v>
      </c>
      <c r="K44" s="114">
        <v>-7</v>
      </c>
      <c r="L44" s="116">
        <v>-0.25603511338697876</v>
      </c>
    </row>
    <row r="45" spans="1:12" s="110" customFormat="1" ht="15" customHeight="1" x14ac:dyDescent="0.2">
      <c r="A45" s="120"/>
      <c r="B45" s="119"/>
      <c r="C45" s="258" t="s">
        <v>106</v>
      </c>
      <c r="E45" s="113">
        <v>58.34250091675834</v>
      </c>
      <c r="F45" s="115">
        <v>1591</v>
      </c>
      <c r="G45" s="114">
        <v>1611</v>
      </c>
      <c r="H45" s="114">
        <v>1628</v>
      </c>
      <c r="I45" s="114">
        <v>1586</v>
      </c>
      <c r="J45" s="140">
        <v>1611</v>
      </c>
      <c r="K45" s="114">
        <v>-20</v>
      </c>
      <c r="L45" s="116">
        <v>-1.2414649286157666</v>
      </c>
    </row>
    <row r="46" spans="1:12" s="110" customFormat="1" ht="15" customHeight="1" x14ac:dyDescent="0.2">
      <c r="A46" s="123"/>
      <c r="B46" s="124"/>
      <c r="C46" s="260" t="s">
        <v>107</v>
      </c>
      <c r="D46" s="261"/>
      <c r="E46" s="125">
        <v>41.65749908324166</v>
      </c>
      <c r="F46" s="143">
        <v>1136</v>
      </c>
      <c r="G46" s="144">
        <v>1151</v>
      </c>
      <c r="H46" s="144">
        <v>1173</v>
      </c>
      <c r="I46" s="144">
        <v>1109</v>
      </c>
      <c r="J46" s="145">
        <v>1123</v>
      </c>
      <c r="K46" s="144">
        <v>13</v>
      </c>
      <c r="L46" s="146">
        <v>1.1576135351736421</v>
      </c>
    </row>
    <row r="47" spans="1:12" s="110" customFormat="1" ht="39" customHeight="1" x14ac:dyDescent="0.2">
      <c r="A47" s="604" t="s">
        <v>518</v>
      </c>
      <c r="B47" s="607"/>
      <c r="C47" s="607"/>
      <c r="D47" s="608"/>
      <c r="E47" s="113">
        <v>0.21913612841905164</v>
      </c>
      <c r="F47" s="115">
        <v>332</v>
      </c>
      <c r="G47" s="114">
        <v>349</v>
      </c>
      <c r="H47" s="114">
        <v>322</v>
      </c>
      <c r="I47" s="114">
        <v>277</v>
      </c>
      <c r="J47" s="140">
        <v>325</v>
      </c>
      <c r="K47" s="114">
        <v>7</v>
      </c>
      <c r="L47" s="116">
        <v>2.1538461538461537</v>
      </c>
    </row>
    <row r="48" spans="1:12" s="110" customFormat="1" ht="15" customHeight="1" x14ac:dyDescent="0.2">
      <c r="A48" s="120"/>
      <c r="B48" s="119"/>
      <c r="C48" s="258" t="s">
        <v>106</v>
      </c>
      <c r="E48" s="113">
        <v>33.132530120481931</v>
      </c>
      <c r="F48" s="115">
        <v>110</v>
      </c>
      <c r="G48" s="114">
        <v>116</v>
      </c>
      <c r="H48" s="114">
        <v>111</v>
      </c>
      <c r="I48" s="114">
        <v>111</v>
      </c>
      <c r="J48" s="140">
        <v>123</v>
      </c>
      <c r="K48" s="114">
        <v>-13</v>
      </c>
      <c r="L48" s="116">
        <v>-10.56910569105691</v>
      </c>
    </row>
    <row r="49" spans="1:12" s="110" customFormat="1" ht="15" customHeight="1" x14ac:dyDescent="0.2">
      <c r="A49" s="123"/>
      <c r="B49" s="124"/>
      <c r="C49" s="260" t="s">
        <v>107</v>
      </c>
      <c r="D49" s="261"/>
      <c r="E49" s="125">
        <v>66.867469879518069</v>
      </c>
      <c r="F49" s="143">
        <v>222</v>
      </c>
      <c r="G49" s="144">
        <v>233</v>
      </c>
      <c r="H49" s="144">
        <v>211</v>
      </c>
      <c r="I49" s="144">
        <v>166</v>
      </c>
      <c r="J49" s="145">
        <v>202</v>
      </c>
      <c r="K49" s="144">
        <v>20</v>
      </c>
      <c r="L49" s="146">
        <v>9.9009900990099009</v>
      </c>
    </row>
    <row r="50" spans="1:12" s="110" customFormat="1" ht="24.95" customHeight="1" x14ac:dyDescent="0.2">
      <c r="A50" s="609" t="s">
        <v>192</v>
      </c>
      <c r="B50" s="610"/>
      <c r="C50" s="610"/>
      <c r="D50" s="611"/>
      <c r="E50" s="262">
        <v>13.490072869363186</v>
      </c>
      <c r="F50" s="263">
        <v>20438</v>
      </c>
      <c r="G50" s="264">
        <v>21265</v>
      </c>
      <c r="H50" s="264">
        <v>21904</v>
      </c>
      <c r="I50" s="264">
        <v>19962</v>
      </c>
      <c r="J50" s="265">
        <v>20204</v>
      </c>
      <c r="K50" s="263">
        <v>234</v>
      </c>
      <c r="L50" s="266">
        <v>1.158186497723223</v>
      </c>
    </row>
    <row r="51" spans="1:12" s="110" customFormat="1" ht="15" customHeight="1" x14ac:dyDescent="0.2">
      <c r="A51" s="120"/>
      <c r="B51" s="119"/>
      <c r="C51" s="258" t="s">
        <v>106</v>
      </c>
      <c r="E51" s="113">
        <v>62.58929445151189</v>
      </c>
      <c r="F51" s="115">
        <v>12792</v>
      </c>
      <c r="G51" s="114">
        <v>13209</v>
      </c>
      <c r="H51" s="114">
        <v>13768</v>
      </c>
      <c r="I51" s="114">
        <v>12645</v>
      </c>
      <c r="J51" s="140">
        <v>12748</v>
      </c>
      <c r="K51" s="114">
        <v>44</v>
      </c>
      <c r="L51" s="116">
        <v>0.34515218073423282</v>
      </c>
    </row>
    <row r="52" spans="1:12" s="110" customFormat="1" ht="15" customHeight="1" x14ac:dyDescent="0.2">
      <c r="A52" s="120"/>
      <c r="B52" s="119"/>
      <c r="C52" s="258" t="s">
        <v>107</v>
      </c>
      <c r="E52" s="113">
        <v>37.41070554848811</v>
      </c>
      <c r="F52" s="115">
        <v>7646</v>
      </c>
      <c r="G52" s="114">
        <v>8056</v>
      </c>
      <c r="H52" s="114">
        <v>8136</v>
      </c>
      <c r="I52" s="114">
        <v>7317</v>
      </c>
      <c r="J52" s="140">
        <v>7456</v>
      </c>
      <c r="K52" s="114">
        <v>190</v>
      </c>
      <c r="L52" s="116">
        <v>2.5482832618025753</v>
      </c>
    </row>
    <row r="53" spans="1:12" s="110" customFormat="1" ht="15" customHeight="1" x14ac:dyDescent="0.2">
      <c r="A53" s="120"/>
      <c r="B53" s="119"/>
      <c r="C53" s="258" t="s">
        <v>187</v>
      </c>
      <c r="D53" s="110" t="s">
        <v>193</v>
      </c>
      <c r="E53" s="113">
        <v>30.864076719835602</v>
      </c>
      <c r="F53" s="115">
        <v>6308</v>
      </c>
      <c r="G53" s="114">
        <v>7347</v>
      </c>
      <c r="H53" s="114">
        <v>7568</v>
      </c>
      <c r="I53" s="114">
        <v>5880</v>
      </c>
      <c r="J53" s="140">
        <v>6303</v>
      </c>
      <c r="K53" s="114">
        <v>5</v>
      </c>
      <c r="L53" s="116">
        <v>7.9327304458194511E-2</v>
      </c>
    </row>
    <row r="54" spans="1:12" s="110" customFormat="1" ht="15" customHeight="1" x14ac:dyDescent="0.2">
      <c r="A54" s="120"/>
      <c r="B54" s="119"/>
      <c r="D54" s="267" t="s">
        <v>194</v>
      </c>
      <c r="E54" s="113">
        <v>65.091946734305637</v>
      </c>
      <c r="F54" s="115">
        <v>4106</v>
      </c>
      <c r="G54" s="114">
        <v>4736</v>
      </c>
      <c r="H54" s="114">
        <v>4963</v>
      </c>
      <c r="I54" s="114">
        <v>3835</v>
      </c>
      <c r="J54" s="140">
        <v>4080</v>
      </c>
      <c r="K54" s="114">
        <v>26</v>
      </c>
      <c r="L54" s="116">
        <v>0.63725490196078427</v>
      </c>
    </row>
    <row r="55" spans="1:12" s="110" customFormat="1" ht="15" customHeight="1" x14ac:dyDescent="0.2">
      <c r="A55" s="120"/>
      <c r="B55" s="119"/>
      <c r="D55" s="267" t="s">
        <v>195</v>
      </c>
      <c r="E55" s="113">
        <v>34.908053265694356</v>
      </c>
      <c r="F55" s="115">
        <v>2202</v>
      </c>
      <c r="G55" s="114">
        <v>2611</v>
      </c>
      <c r="H55" s="114">
        <v>2605</v>
      </c>
      <c r="I55" s="114">
        <v>2045</v>
      </c>
      <c r="J55" s="140">
        <v>2223</v>
      </c>
      <c r="K55" s="114">
        <v>-21</v>
      </c>
      <c r="L55" s="116">
        <v>-0.94466936572199733</v>
      </c>
    </row>
    <row r="56" spans="1:12" s="110" customFormat="1" ht="15" customHeight="1" x14ac:dyDescent="0.2">
      <c r="A56" s="120"/>
      <c r="B56" s="119" t="s">
        <v>196</v>
      </c>
      <c r="C56" s="258"/>
      <c r="E56" s="113">
        <v>69.714991023339323</v>
      </c>
      <c r="F56" s="115">
        <v>105621</v>
      </c>
      <c r="G56" s="114">
        <v>104499</v>
      </c>
      <c r="H56" s="114">
        <v>105074</v>
      </c>
      <c r="I56" s="114">
        <v>104192</v>
      </c>
      <c r="J56" s="140">
        <v>104140</v>
      </c>
      <c r="K56" s="114">
        <v>1481</v>
      </c>
      <c r="L56" s="116">
        <v>1.4221240637603227</v>
      </c>
    </row>
    <row r="57" spans="1:12" s="110" customFormat="1" ht="15" customHeight="1" x14ac:dyDescent="0.2">
      <c r="A57" s="120"/>
      <c r="B57" s="119"/>
      <c r="C57" s="258" t="s">
        <v>106</v>
      </c>
      <c r="E57" s="113">
        <v>57.37684740723909</v>
      </c>
      <c r="F57" s="115">
        <v>60602</v>
      </c>
      <c r="G57" s="114">
        <v>60129</v>
      </c>
      <c r="H57" s="114">
        <v>60659</v>
      </c>
      <c r="I57" s="114">
        <v>60245</v>
      </c>
      <c r="J57" s="140">
        <v>60290</v>
      </c>
      <c r="K57" s="114">
        <v>312</v>
      </c>
      <c r="L57" s="116">
        <v>0.51749875601260575</v>
      </c>
    </row>
    <row r="58" spans="1:12" s="110" customFormat="1" ht="15" customHeight="1" x14ac:dyDescent="0.2">
      <c r="A58" s="120"/>
      <c r="B58" s="119"/>
      <c r="C58" s="258" t="s">
        <v>107</v>
      </c>
      <c r="E58" s="113">
        <v>42.62315259276091</v>
      </c>
      <c r="F58" s="115">
        <v>45019</v>
      </c>
      <c r="G58" s="114">
        <v>44370</v>
      </c>
      <c r="H58" s="114">
        <v>44415</v>
      </c>
      <c r="I58" s="114">
        <v>43947</v>
      </c>
      <c r="J58" s="140">
        <v>43850</v>
      </c>
      <c r="K58" s="114">
        <v>1169</v>
      </c>
      <c r="L58" s="116">
        <v>2.6659064994298745</v>
      </c>
    </row>
    <row r="59" spans="1:12" s="110" customFormat="1" ht="15" customHeight="1" x14ac:dyDescent="0.2">
      <c r="A59" s="120"/>
      <c r="B59" s="119"/>
      <c r="C59" s="258" t="s">
        <v>105</v>
      </c>
      <c r="D59" s="110" t="s">
        <v>197</v>
      </c>
      <c r="E59" s="113">
        <v>91.620984463316958</v>
      </c>
      <c r="F59" s="115">
        <v>96771</v>
      </c>
      <c r="G59" s="114">
        <v>95716</v>
      </c>
      <c r="H59" s="114">
        <v>96337</v>
      </c>
      <c r="I59" s="114">
        <v>95622</v>
      </c>
      <c r="J59" s="140">
        <v>95607</v>
      </c>
      <c r="K59" s="114">
        <v>1164</v>
      </c>
      <c r="L59" s="116">
        <v>1.2174840754338072</v>
      </c>
    </row>
    <row r="60" spans="1:12" s="110" customFormat="1" ht="15" customHeight="1" x14ac:dyDescent="0.2">
      <c r="A60" s="120"/>
      <c r="B60" s="119"/>
      <c r="C60" s="258"/>
      <c r="D60" s="267" t="s">
        <v>198</v>
      </c>
      <c r="E60" s="113">
        <v>55.36266030112327</v>
      </c>
      <c r="F60" s="115">
        <v>53575</v>
      </c>
      <c r="G60" s="114">
        <v>53135</v>
      </c>
      <c r="H60" s="114">
        <v>53696</v>
      </c>
      <c r="I60" s="114">
        <v>53391</v>
      </c>
      <c r="J60" s="140">
        <v>53476</v>
      </c>
      <c r="K60" s="114">
        <v>99</v>
      </c>
      <c r="L60" s="116">
        <v>0.1851297778442666</v>
      </c>
    </row>
    <row r="61" spans="1:12" s="110" customFormat="1" ht="15" customHeight="1" x14ac:dyDescent="0.2">
      <c r="A61" s="120"/>
      <c r="B61" s="119"/>
      <c r="C61" s="258"/>
      <c r="D61" s="267" t="s">
        <v>199</v>
      </c>
      <c r="E61" s="113">
        <v>44.63733969887673</v>
      </c>
      <c r="F61" s="115">
        <v>43196</v>
      </c>
      <c r="G61" s="114">
        <v>42581</v>
      </c>
      <c r="H61" s="114">
        <v>42641</v>
      </c>
      <c r="I61" s="114">
        <v>42231</v>
      </c>
      <c r="J61" s="140">
        <v>42131</v>
      </c>
      <c r="K61" s="114">
        <v>1065</v>
      </c>
      <c r="L61" s="116">
        <v>2.5278298639956325</v>
      </c>
    </row>
    <row r="62" spans="1:12" s="110" customFormat="1" ht="15" customHeight="1" x14ac:dyDescent="0.2">
      <c r="A62" s="120"/>
      <c r="B62" s="119"/>
      <c r="C62" s="258"/>
      <c r="D62" s="258" t="s">
        <v>200</v>
      </c>
      <c r="E62" s="113">
        <v>8.3790155366830454</v>
      </c>
      <c r="F62" s="115">
        <v>8850</v>
      </c>
      <c r="G62" s="114">
        <v>8783</v>
      </c>
      <c r="H62" s="114">
        <v>8737</v>
      </c>
      <c r="I62" s="114">
        <v>8570</v>
      </c>
      <c r="J62" s="140">
        <v>8533</v>
      </c>
      <c r="K62" s="114">
        <v>317</v>
      </c>
      <c r="L62" s="116">
        <v>3.7149888667526074</v>
      </c>
    </row>
    <row r="63" spans="1:12" s="110" customFormat="1" ht="15" customHeight="1" x14ac:dyDescent="0.2">
      <c r="A63" s="120"/>
      <c r="B63" s="119"/>
      <c r="C63" s="258"/>
      <c r="D63" s="267" t="s">
        <v>198</v>
      </c>
      <c r="E63" s="113">
        <v>79.401129943502823</v>
      </c>
      <c r="F63" s="115">
        <v>7027</v>
      </c>
      <c r="G63" s="114">
        <v>6994</v>
      </c>
      <c r="H63" s="114">
        <v>6963</v>
      </c>
      <c r="I63" s="114">
        <v>6854</v>
      </c>
      <c r="J63" s="140">
        <v>6814</v>
      </c>
      <c r="K63" s="114">
        <v>213</v>
      </c>
      <c r="L63" s="116">
        <v>3.1259172292339303</v>
      </c>
    </row>
    <row r="64" spans="1:12" s="110" customFormat="1" ht="15" customHeight="1" x14ac:dyDescent="0.2">
      <c r="A64" s="120"/>
      <c r="B64" s="119"/>
      <c r="C64" s="258"/>
      <c r="D64" s="267" t="s">
        <v>199</v>
      </c>
      <c r="E64" s="113">
        <v>20.598870056497177</v>
      </c>
      <c r="F64" s="115">
        <v>1823</v>
      </c>
      <c r="G64" s="114">
        <v>1789</v>
      </c>
      <c r="H64" s="114">
        <v>1774</v>
      </c>
      <c r="I64" s="114">
        <v>1716</v>
      </c>
      <c r="J64" s="140">
        <v>1719</v>
      </c>
      <c r="K64" s="114">
        <v>104</v>
      </c>
      <c r="L64" s="116">
        <v>6.0500290866783013</v>
      </c>
    </row>
    <row r="65" spans="1:12" s="110" customFormat="1" ht="15" customHeight="1" x14ac:dyDescent="0.2">
      <c r="A65" s="120"/>
      <c r="B65" s="119" t="s">
        <v>201</v>
      </c>
      <c r="C65" s="258"/>
      <c r="E65" s="113">
        <v>8.2743689935579265</v>
      </c>
      <c r="F65" s="115">
        <v>12536</v>
      </c>
      <c r="G65" s="114">
        <v>12327</v>
      </c>
      <c r="H65" s="114">
        <v>12165</v>
      </c>
      <c r="I65" s="114">
        <v>11989</v>
      </c>
      <c r="J65" s="140">
        <v>11800</v>
      </c>
      <c r="K65" s="114">
        <v>736</v>
      </c>
      <c r="L65" s="116">
        <v>6.2372881355932206</v>
      </c>
    </row>
    <row r="66" spans="1:12" s="110" customFormat="1" ht="15" customHeight="1" x14ac:dyDescent="0.2">
      <c r="A66" s="120"/>
      <c r="B66" s="119"/>
      <c r="C66" s="258" t="s">
        <v>106</v>
      </c>
      <c r="E66" s="113">
        <v>57.426611359285261</v>
      </c>
      <c r="F66" s="115">
        <v>7199</v>
      </c>
      <c r="G66" s="114">
        <v>7066</v>
      </c>
      <c r="H66" s="114">
        <v>6990</v>
      </c>
      <c r="I66" s="114">
        <v>6950</v>
      </c>
      <c r="J66" s="140">
        <v>6853</v>
      </c>
      <c r="K66" s="114">
        <v>346</v>
      </c>
      <c r="L66" s="116">
        <v>5.0488837005690934</v>
      </c>
    </row>
    <row r="67" spans="1:12" s="110" customFormat="1" ht="15" customHeight="1" x14ac:dyDescent="0.2">
      <c r="A67" s="120"/>
      <c r="B67" s="119"/>
      <c r="C67" s="258" t="s">
        <v>107</v>
      </c>
      <c r="E67" s="113">
        <v>42.573388640714739</v>
      </c>
      <c r="F67" s="115">
        <v>5337</v>
      </c>
      <c r="G67" s="114">
        <v>5261</v>
      </c>
      <c r="H67" s="114">
        <v>5175</v>
      </c>
      <c r="I67" s="114">
        <v>5039</v>
      </c>
      <c r="J67" s="140">
        <v>4947</v>
      </c>
      <c r="K67" s="114">
        <v>390</v>
      </c>
      <c r="L67" s="116">
        <v>7.8835657974530022</v>
      </c>
    </row>
    <row r="68" spans="1:12" s="110" customFormat="1" ht="15" customHeight="1" x14ac:dyDescent="0.2">
      <c r="A68" s="120"/>
      <c r="B68" s="119"/>
      <c r="C68" s="258" t="s">
        <v>105</v>
      </c>
      <c r="D68" s="110" t="s">
        <v>202</v>
      </c>
      <c r="E68" s="113">
        <v>24.369814932992981</v>
      </c>
      <c r="F68" s="115">
        <v>3055</v>
      </c>
      <c r="G68" s="114">
        <v>2944</v>
      </c>
      <c r="H68" s="114">
        <v>2892</v>
      </c>
      <c r="I68" s="114">
        <v>2772</v>
      </c>
      <c r="J68" s="140">
        <v>2695</v>
      </c>
      <c r="K68" s="114">
        <v>360</v>
      </c>
      <c r="L68" s="116">
        <v>13.358070500927644</v>
      </c>
    </row>
    <row r="69" spans="1:12" s="110" customFormat="1" ht="15" customHeight="1" x14ac:dyDescent="0.2">
      <c r="A69" s="120"/>
      <c r="B69" s="119"/>
      <c r="C69" s="258"/>
      <c r="D69" s="267" t="s">
        <v>198</v>
      </c>
      <c r="E69" s="113">
        <v>52.635024549918164</v>
      </c>
      <c r="F69" s="115">
        <v>1608</v>
      </c>
      <c r="G69" s="114">
        <v>1545</v>
      </c>
      <c r="H69" s="114">
        <v>1524</v>
      </c>
      <c r="I69" s="114">
        <v>1490</v>
      </c>
      <c r="J69" s="140">
        <v>1440</v>
      </c>
      <c r="K69" s="114">
        <v>168</v>
      </c>
      <c r="L69" s="116">
        <v>11.666666666666666</v>
      </c>
    </row>
    <row r="70" spans="1:12" s="110" customFormat="1" ht="15" customHeight="1" x14ac:dyDescent="0.2">
      <c r="A70" s="120"/>
      <c r="B70" s="119"/>
      <c r="C70" s="258"/>
      <c r="D70" s="267" t="s">
        <v>199</v>
      </c>
      <c r="E70" s="113">
        <v>47.364975450081836</v>
      </c>
      <c r="F70" s="115">
        <v>1447</v>
      </c>
      <c r="G70" s="114">
        <v>1399</v>
      </c>
      <c r="H70" s="114">
        <v>1368</v>
      </c>
      <c r="I70" s="114">
        <v>1282</v>
      </c>
      <c r="J70" s="140">
        <v>1255</v>
      </c>
      <c r="K70" s="114">
        <v>192</v>
      </c>
      <c r="L70" s="116">
        <v>15.298804780876495</v>
      </c>
    </row>
    <row r="71" spans="1:12" s="110" customFormat="1" ht="15" customHeight="1" x14ac:dyDescent="0.2">
      <c r="A71" s="120"/>
      <c r="B71" s="119"/>
      <c r="C71" s="258"/>
      <c r="D71" s="110" t="s">
        <v>203</v>
      </c>
      <c r="E71" s="113">
        <v>69.607530312699424</v>
      </c>
      <c r="F71" s="115">
        <v>8726</v>
      </c>
      <c r="G71" s="114">
        <v>8642</v>
      </c>
      <c r="H71" s="114">
        <v>8540</v>
      </c>
      <c r="I71" s="114">
        <v>8506</v>
      </c>
      <c r="J71" s="140">
        <v>8396</v>
      </c>
      <c r="K71" s="114">
        <v>330</v>
      </c>
      <c r="L71" s="116">
        <v>3.9304430681276799</v>
      </c>
    </row>
    <row r="72" spans="1:12" s="110" customFormat="1" ht="15" customHeight="1" x14ac:dyDescent="0.2">
      <c r="A72" s="120"/>
      <c r="B72" s="119"/>
      <c r="C72" s="258"/>
      <c r="D72" s="267" t="s">
        <v>198</v>
      </c>
      <c r="E72" s="113">
        <v>58.743983497593398</v>
      </c>
      <c r="F72" s="115">
        <v>5126</v>
      </c>
      <c r="G72" s="114">
        <v>5069</v>
      </c>
      <c r="H72" s="114">
        <v>5017</v>
      </c>
      <c r="I72" s="114">
        <v>5030</v>
      </c>
      <c r="J72" s="140">
        <v>4987</v>
      </c>
      <c r="K72" s="114">
        <v>139</v>
      </c>
      <c r="L72" s="116">
        <v>2.7872468417886505</v>
      </c>
    </row>
    <row r="73" spans="1:12" s="110" customFormat="1" ht="15" customHeight="1" x14ac:dyDescent="0.2">
      <c r="A73" s="120"/>
      <c r="B73" s="119"/>
      <c r="C73" s="258"/>
      <c r="D73" s="267" t="s">
        <v>199</v>
      </c>
      <c r="E73" s="113">
        <v>41.256016502406602</v>
      </c>
      <c r="F73" s="115">
        <v>3600</v>
      </c>
      <c r="G73" s="114">
        <v>3573</v>
      </c>
      <c r="H73" s="114">
        <v>3523</v>
      </c>
      <c r="I73" s="114">
        <v>3476</v>
      </c>
      <c r="J73" s="140">
        <v>3409</v>
      </c>
      <c r="K73" s="114">
        <v>191</v>
      </c>
      <c r="L73" s="116">
        <v>5.602816075095336</v>
      </c>
    </row>
    <row r="74" spans="1:12" s="110" customFormat="1" ht="15" customHeight="1" x14ac:dyDescent="0.2">
      <c r="A74" s="120"/>
      <c r="B74" s="119"/>
      <c r="C74" s="258"/>
      <c r="D74" s="110" t="s">
        <v>204</v>
      </c>
      <c r="E74" s="113">
        <v>6.0226547543075943</v>
      </c>
      <c r="F74" s="115">
        <v>755</v>
      </c>
      <c r="G74" s="114">
        <v>741</v>
      </c>
      <c r="H74" s="114">
        <v>733</v>
      </c>
      <c r="I74" s="114">
        <v>711</v>
      </c>
      <c r="J74" s="140">
        <v>709</v>
      </c>
      <c r="K74" s="114">
        <v>46</v>
      </c>
      <c r="L74" s="116">
        <v>6.488011283497884</v>
      </c>
    </row>
    <row r="75" spans="1:12" s="110" customFormat="1" ht="15" customHeight="1" x14ac:dyDescent="0.2">
      <c r="A75" s="120"/>
      <c r="B75" s="119"/>
      <c r="C75" s="258"/>
      <c r="D75" s="267" t="s">
        <v>198</v>
      </c>
      <c r="E75" s="113">
        <v>61.589403973509931</v>
      </c>
      <c r="F75" s="115">
        <v>465</v>
      </c>
      <c r="G75" s="114">
        <v>452</v>
      </c>
      <c r="H75" s="114">
        <v>449</v>
      </c>
      <c r="I75" s="114">
        <v>430</v>
      </c>
      <c r="J75" s="140">
        <v>426</v>
      </c>
      <c r="K75" s="114">
        <v>39</v>
      </c>
      <c r="L75" s="116">
        <v>9.1549295774647881</v>
      </c>
    </row>
    <row r="76" spans="1:12" s="110" customFormat="1" ht="15" customHeight="1" x14ac:dyDescent="0.2">
      <c r="A76" s="120"/>
      <c r="B76" s="119"/>
      <c r="C76" s="258"/>
      <c r="D76" s="267" t="s">
        <v>199</v>
      </c>
      <c r="E76" s="113">
        <v>38.410596026490069</v>
      </c>
      <c r="F76" s="115">
        <v>290</v>
      </c>
      <c r="G76" s="114">
        <v>289</v>
      </c>
      <c r="H76" s="114">
        <v>284</v>
      </c>
      <c r="I76" s="114">
        <v>281</v>
      </c>
      <c r="J76" s="140">
        <v>283</v>
      </c>
      <c r="K76" s="114">
        <v>7</v>
      </c>
      <c r="L76" s="116">
        <v>2.4734982332155475</v>
      </c>
    </row>
    <row r="77" spans="1:12" s="110" customFormat="1" ht="15" customHeight="1" x14ac:dyDescent="0.2">
      <c r="A77" s="534"/>
      <c r="B77" s="119" t="s">
        <v>205</v>
      </c>
      <c r="C77" s="268"/>
      <c r="D77" s="182"/>
      <c r="E77" s="113">
        <v>8.5205671137395704</v>
      </c>
      <c r="F77" s="115">
        <v>12909</v>
      </c>
      <c r="G77" s="114">
        <v>12989</v>
      </c>
      <c r="H77" s="114">
        <v>13201</v>
      </c>
      <c r="I77" s="114">
        <v>12785</v>
      </c>
      <c r="J77" s="140">
        <v>12949</v>
      </c>
      <c r="K77" s="114">
        <v>-40</v>
      </c>
      <c r="L77" s="116">
        <v>-0.30890416248358948</v>
      </c>
    </row>
    <row r="78" spans="1:12" s="110" customFormat="1" ht="15" customHeight="1" x14ac:dyDescent="0.2">
      <c r="A78" s="120"/>
      <c r="B78" s="119"/>
      <c r="C78" s="268" t="s">
        <v>106</v>
      </c>
      <c r="D78" s="182"/>
      <c r="E78" s="113">
        <v>61.09690913316291</v>
      </c>
      <c r="F78" s="115">
        <v>7887</v>
      </c>
      <c r="G78" s="114">
        <v>7922</v>
      </c>
      <c r="H78" s="114">
        <v>8076</v>
      </c>
      <c r="I78" s="114">
        <v>7804</v>
      </c>
      <c r="J78" s="140">
        <v>7890</v>
      </c>
      <c r="K78" s="114">
        <v>-3</v>
      </c>
      <c r="L78" s="116">
        <v>-3.8022813688212927E-2</v>
      </c>
    </row>
    <row r="79" spans="1:12" s="110" customFormat="1" ht="15" customHeight="1" x14ac:dyDescent="0.2">
      <c r="A79" s="123"/>
      <c r="B79" s="124"/>
      <c r="C79" s="260" t="s">
        <v>107</v>
      </c>
      <c r="D79" s="261"/>
      <c r="E79" s="125">
        <v>38.90309086683709</v>
      </c>
      <c r="F79" s="143">
        <v>5022</v>
      </c>
      <c r="G79" s="144">
        <v>5067</v>
      </c>
      <c r="H79" s="144">
        <v>5125</v>
      </c>
      <c r="I79" s="144">
        <v>4981</v>
      </c>
      <c r="J79" s="145">
        <v>5059</v>
      </c>
      <c r="K79" s="144">
        <v>-37</v>
      </c>
      <c r="L79" s="146">
        <v>-0.73136983593595573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151504</v>
      </c>
      <c r="E11" s="114">
        <v>151080</v>
      </c>
      <c r="F11" s="114">
        <v>152344</v>
      </c>
      <c r="G11" s="114">
        <v>148928</v>
      </c>
      <c r="H11" s="140">
        <v>149093</v>
      </c>
      <c r="I11" s="115">
        <v>2411</v>
      </c>
      <c r="J11" s="116">
        <v>1.6171114673391775</v>
      </c>
    </row>
    <row r="12" spans="1:15" s="110" customFormat="1" ht="24.95" customHeight="1" x14ac:dyDescent="0.2">
      <c r="A12" s="193" t="s">
        <v>132</v>
      </c>
      <c r="B12" s="194" t="s">
        <v>133</v>
      </c>
      <c r="C12" s="113">
        <v>1.2270303094307742</v>
      </c>
      <c r="D12" s="115">
        <v>1859</v>
      </c>
      <c r="E12" s="114">
        <v>1796</v>
      </c>
      <c r="F12" s="114">
        <v>1851</v>
      </c>
      <c r="G12" s="114">
        <v>1751</v>
      </c>
      <c r="H12" s="140">
        <v>1774</v>
      </c>
      <c r="I12" s="115">
        <v>85</v>
      </c>
      <c r="J12" s="116">
        <v>4.7914317925591883</v>
      </c>
    </row>
    <row r="13" spans="1:15" s="110" customFormat="1" ht="24.95" customHeight="1" x14ac:dyDescent="0.2">
      <c r="A13" s="193" t="s">
        <v>134</v>
      </c>
      <c r="B13" s="199" t="s">
        <v>214</v>
      </c>
      <c r="C13" s="113">
        <v>1.5108511986482205</v>
      </c>
      <c r="D13" s="115">
        <v>2289</v>
      </c>
      <c r="E13" s="114">
        <v>2270</v>
      </c>
      <c r="F13" s="114">
        <v>2270</v>
      </c>
      <c r="G13" s="114">
        <v>2246</v>
      </c>
      <c r="H13" s="140">
        <v>2219</v>
      </c>
      <c r="I13" s="115">
        <v>70</v>
      </c>
      <c r="J13" s="116">
        <v>3.1545741324921135</v>
      </c>
    </row>
    <row r="14" spans="1:15" s="287" customFormat="1" ht="24" customHeight="1" x14ac:dyDescent="0.2">
      <c r="A14" s="193" t="s">
        <v>215</v>
      </c>
      <c r="B14" s="199" t="s">
        <v>137</v>
      </c>
      <c r="C14" s="113">
        <v>29.428265920371739</v>
      </c>
      <c r="D14" s="115">
        <v>44585</v>
      </c>
      <c r="E14" s="114">
        <v>44930</v>
      </c>
      <c r="F14" s="114">
        <v>45209</v>
      </c>
      <c r="G14" s="114">
        <v>44335</v>
      </c>
      <c r="H14" s="140">
        <v>44513</v>
      </c>
      <c r="I14" s="115">
        <v>72</v>
      </c>
      <c r="J14" s="116">
        <v>0.16175049985397524</v>
      </c>
      <c r="K14" s="110"/>
      <c r="L14" s="110"/>
      <c r="M14" s="110"/>
      <c r="N14" s="110"/>
      <c r="O14" s="110"/>
    </row>
    <row r="15" spans="1:15" s="110" customFormat="1" ht="24.75" customHeight="1" x14ac:dyDescent="0.2">
      <c r="A15" s="193" t="s">
        <v>216</v>
      </c>
      <c r="B15" s="199" t="s">
        <v>217</v>
      </c>
      <c r="C15" s="113">
        <v>8.1364188404266553</v>
      </c>
      <c r="D15" s="115">
        <v>12327</v>
      </c>
      <c r="E15" s="114">
        <v>12438</v>
      </c>
      <c r="F15" s="114">
        <v>12431</v>
      </c>
      <c r="G15" s="114">
        <v>12119</v>
      </c>
      <c r="H15" s="140">
        <v>12154</v>
      </c>
      <c r="I15" s="115">
        <v>173</v>
      </c>
      <c r="J15" s="116">
        <v>1.4233997038012176</v>
      </c>
    </row>
    <row r="16" spans="1:15" s="287" customFormat="1" ht="24.95" customHeight="1" x14ac:dyDescent="0.2">
      <c r="A16" s="193" t="s">
        <v>218</v>
      </c>
      <c r="B16" s="199" t="s">
        <v>141</v>
      </c>
      <c r="C16" s="113">
        <v>15.082110043299187</v>
      </c>
      <c r="D16" s="115">
        <v>22850</v>
      </c>
      <c r="E16" s="114">
        <v>23048</v>
      </c>
      <c r="F16" s="114">
        <v>23248</v>
      </c>
      <c r="G16" s="114">
        <v>22750</v>
      </c>
      <c r="H16" s="140">
        <v>22854</v>
      </c>
      <c r="I16" s="115">
        <v>-4</v>
      </c>
      <c r="J16" s="116">
        <v>-1.7502406580904874E-2</v>
      </c>
      <c r="K16" s="110"/>
      <c r="L16" s="110"/>
      <c r="M16" s="110"/>
      <c r="N16" s="110"/>
      <c r="O16" s="110"/>
    </row>
    <row r="17" spans="1:15" s="110" customFormat="1" ht="24.95" customHeight="1" x14ac:dyDescent="0.2">
      <c r="A17" s="193" t="s">
        <v>219</v>
      </c>
      <c r="B17" s="199" t="s">
        <v>220</v>
      </c>
      <c r="C17" s="113">
        <v>6.2097370366458975</v>
      </c>
      <c r="D17" s="115">
        <v>9408</v>
      </c>
      <c r="E17" s="114">
        <v>9444</v>
      </c>
      <c r="F17" s="114">
        <v>9530</v>
      </c>
      <c r="G17" s="114">
        <v>9466</v>
      </c>
      <c r="H17" s="140">
        <v>9505</v>
      </c>
      <c r="I17" s="115">
        <v>-97</v>
      </c>
      <c r="J17" s="116">
        <v>-1.020515518148343</v>
      </c>
    </row>
    <row r="18" spans="1:15" s="287" customFormat="1" ht="24.95" customHeight="1" x14ac:dyDescent="0.2">
      <c r="A18" s="201" t="s">
        <v>144</v>
      </c>
      <c r="B18" s="202" t="s">
        <v>145</v>
      </c>
      <c r="C18" s="113">
        <v>9.8254831555602493</v>
      </c>
      <c r="D18" s="115">
        <v>14886</v>
      </c>
      <c r="E18" s="114">
        <v>14715</v>
      </c>
      <c r="F18" s="114">
        <v>14798</v>
      </c>
      <c r="G18" s="114">
        <v>14296</v>
      </c>
      <c r="H18" s="140">
        <v>14261</v>
      </c>
      <c r="I18" s="115">
        <v>625</v>
      </c>
      <c r="J18" s="116">
        <v>4.3825818666292689</v>
      </c>
      <c r="K18" s="110"/>
      <c r="L18" s="110"/>
      <c r="M18" s="110"/>
      <c r="N18" s="110"/>
      <c r="O18" s="110"/>
    </row>
    <row r="19" spans="1:15" s="110" customFormat="1" ht="24.95" customHeight="1" x14ac:dyDescent="0.2">
      <c r="A19" s="193" t="s">
        <v>146</v>
      </c>
      <c r="B19" s="199" t="s">
        <v>147</v>
      </c>
      <c r="C19" s="113">
        <v>15.169236455803148</v>
      </c>
      <c r="D19" s="115">
        <v>22982</v>
      </c>
      <c r="E19" s="114">
        <v>22934</v>
      </c>
      <c r="F19" s="114">
        <v>23080</v>
      </c>
      <c r="G19" s="114">
        <v>22432</v>
      </c>
      <c r="H19" s="140">
        <v>22532</v>
      </c>
      <c r="I19" s="115">
        <v>450</v>
      </c>
      <c r="J19" s="116">
        <v>1.997159595242322</v>
      </c>
    </row>
    <row r="20" spans="1:15" s="287" customFormat="1" ht="24.95" customHeight="1" x14ac:dyDescent="0.2">
      <c r="A20" s="193" t="s">
        <v>148</v>
      </c>
      <c r="B20" s="199" t="s">
        <v>149</v>
      </c>
      <c r="C20" s="113">
        <v>4.3048368359911287</v>
      </c>
      <c r="D20" s="115">
        <v>6522</v>
      </c>
      <c r="E20" s="114">
        <v>6554</v>
      </c>
      <c r="F20" s="114">
        <v>6710</v>
      </c>
      <c r="G20" s="114">
        <v>6553</v>
      </c>
      <c r="H20" s="140">
        <v>6534</v>
      </c>
      <c r="I20" s="115">
        <v>-12</v>
      </c>
      <c r="J20" s="116">
        <v>-0.18365472910927455</v>
      </c>
      <c r="K20" s="110"/>
      <c r="L20" s="110"/>
      <c r="M20" s="110"/>
      <c r="N20" s="110"/>
      <c r="O20" s="110"/>
    </row>
    <row r="21" spans="1:15" s="110" customFormat="1" ht="24.95" customHeight="1" x14ac:dyDescent="0.2">
      <c r="A21" s="201" t="s">
        <v>150</v>
      </c>
      <c r="B21" s="202" t="s">
        <v>151</v>
      </c>
      <c r="C21" s="113">
        <v>1.7768507762171295</v>
      </c>
      <c r="D21" s="115">
        <v>2692</v>
      </c>
      <c r="E21" s="114">
        <v>2667</v>
      </c>
      <c r="F21" s="114">
        <v>2724</v>
      </c>
      <c r="G21" s="114">
        <v>2678</v>
      </c>
      <c r="H21" s="140">
        <v>2712</v>
      </c>
      <c r="I21" s="115">
        <v>-20</v>
      </c>
      <c r="J21" s="116">
        <v>-0.73746312684365778</v>
      </c>
    </row>
    <row r="22" spans="1:15" s="110" customFormat="1" ht="24.95" customHeight="1" x14ac:dyDescent="0.2">
      <c r="A22" s="201" t="s">
        <v>152</v>
      </c>
      <c r="B22" s="199" t="s">
        <v>153</v>
      </c>
      <c r="C22" s="113">
        <v>1.8982997148590137</v>
      </c>
      <c r="D22" s="115">
        <v>2876</v>
      </c>
      <c r="E22" s="114">
        <v>2825</v>
      </c>
      <c r="F22" s="114">
        <v>2818</v>
      </c>
      <c r="G22" s="114">
        <v>2738</v>
      </c>
      <c r="H22" s="140">
        <v>2699</v>
      </c>
      <c r="I22" s="115">
        <v>177</v>
      </c>
      <c r="J22" s="116">
        <v>6.5579844386809931</v>
      </c>
    </row>
    <row r="23" spans="1:15" s="110" customFormat="1" ht="24.95" customHeight="1" x14ac:dyDescent="0.2">
      <c r="A23" s="193" t="s">
        <v>154</v>
      </c>
      <c r="B23" s="199" t="s">
        <v>155</v>
      </c>
      <c r="C23" s="113">
        <v>1.8784982574717499</v>
      </c>
      <c r="D23" s="115">
        <v>2846</v>
      </c>
      <c r="E23" s="114">
        <v>2845</v>
      </c>
      <c r="F23" s="114">
        <v>2843</v>
      </c>
      <c r="G23" s="114">
        <v>2809</v>
      </c>
      <c r="H23" s="140">
        <v>2834</v>
      </c>
      <c r="I23" s="115">
        <v>12</v>
      </c>
      <c r="J23" s="116">
        <v>0.42342978122794639</v>
      </c>
    </row>
    <row r="24" spans="1:15" s="110" customFormat="1" ht="24.95" customHeight="1" x14ac:dyDescent="0.2">
      <c r="A24" s="193" t="s">
        <v>156</v>
      </c>
      <c r="B24" s="199" t="s">
        <v>221</v>
      </c>
      <c r="C24" s="113">
        <v>4.6348611257788574</v>
      </c>
      <c r="D24" s="115">
        <v>7022</v>
      </c>
      <c r="E24" s="114">
        <v>7004</v>
      </c>
      <c r="F24" s="114">
        <v>6985</v>
      </c>
      <c r="G24" s="114">
        <v>6772</v>
      </c>
      <c r="H24" s="140">
        <v>6774</v>
      </c>
      <c r="I24" s="115">
        <v>248</v>
      </c>
      <c r="J24" s="116">
        <v>3.6610569825804546</v>
      </c>
    </row>
    <row r="25" spans="1:15" s="110" customFormat="1" ht="24.95" customHeight="1" x14ac:dyDescent="0.2">
      <c r="A25" s="193" t="s">
        <v>222</v>
      </c>
      <c r="B25" s="204" t="s">
        <v>159</v>
      </c>
      <c r="C25" s="113">
        <v>2.2963090083430142</v>
      </c>
      <c r="D25" s="115">
        <v>3479</v>
      </c>
      <c r="E25" s="114">
        <v>3348</v>
      </c>
      <c r="F25" s="114">
        <v>3428</v>
      </c>
      <c r="G25" s="114">
        <v>3272</v>
      </c>
      <c r="H25" s="140">
        <v>3208</v>
      </c>
      <c r="I25" s="115">
        <v>271</v>
      </c>
      <c r="J25" s="116">
        <v>8.447630922693266</v>
      </c>
    </row>
    <row r="26" spans="1:15" s="110" customFormat="1" ht="24.95" customHeight="1" x14ac:dyDescent="0.2">
      <c r="A26" s="201">
        <v>782.78300000000002</v>
      </c>
      <c r="B26" s="203" t="s">
        <v>160</v>
      </c>
      <c r="C26" s="113">
        <v>2.3002692998204668</v>
      </c>
      <c r="D26" s="115">
        <v>3485</v>
      </c>
      <c r="E26" s="114">
        <v>3196</v>
      </c>
      <c r="F26" s="114">
        <v>3860</v>
      </c>
      <c r="G26" s="114">
        <v>4136</v>
      </c>
      <c r="H26" s="140">
        <v>4171</v>
      </c>
      <c r="I26" s="115">
        <v>-686</v>
      </c>
      <c r="J26" s="116">
        <v>-16.446895228961878</v>
      </c>
    </row>
    <row r="27" spans="1:15" s="110" customFormat="1" ht="24.95" customHeight="1" x14ac:dyDescent="0.2">
      <c r="A27" s="193" t="s">
        <v>161</v>
      </c>
      <c r="B27" s="199" t="s">
        <v>223</v>
      </c>
      <c r="C27" s="113">
        <v>3.0824268666173831</v>
      </c>
      <c r="D27" s="115">
        <v>4670</v>
      </c>
      <c r="E27" s="114">
        <v>4642</v>
      </c>
      <c r="F27" s="114">
        <v>4623</v>
      </c>
      <c r="G27" s="114">
        <v>4501</v>
      </c>
      <c r="H27" s="140">
        <v>4520</v>
      </c>
      <c r="I27" s="115">
        <v>150</v>
      </c>
      <c r="J27" s="116">
        <v>3.3185840707964602</v>
      </c>
    </row>
    <row r="28" spans="1:15" s="110" customFormat="1" ht="24.95" customHeight="1" x14ac:dyDescent="0.2">
      <c r="A28" s="193" t="s">
        <v>163</v>
      </c>
      <c r="B28" s="199" t="s">
        <v>164</v>
      </c>
      <c r="C28" s="113">
        <v>2.856690252402577</v>
      </c>
      <c r="D28" s="115">
        <v>4328</v>
      </c>
      <c r="E28" s="114">
        <v>4332</v>
      </c>
      <c r="F28" s="114">
        <v>4286</v>
      </c>
      <c r="G28" s="114">
        <v>4176</v>
      </c>
      <c r="H28" s="140">
        <v>4167</v>
      </c>
      <c r="I28" s="115">
        <v>161</v>
      </c>
      <c r="J28" s="116">
        <v>3.8636909047276218</v>
      </c>
    </row>
    <row r="29" spans="1:15" s="110" customFormat="1" ht="24.95" customHeight="1" x14ac:dyDescent="0.2">
      <c r="A29" s="193">
        <v>86</v>
      </c>
      <c r="B29" s="199" t="s">
        <v>165</v>
      </c>
      <c r="C29" s="113">
        <v>6.5826644841060302</v>
      </c>
      <c r="D29" s="115">
        <v>9973</v>
      </c>
      <c r="E29" s="114">
        <v>9916</v>
      </c>
      <c r="F29" s="114">
        <v>9825</v>
      </c>
      <c r="G29" s="114">
        <v>9600</v>
      </c>
      <c r="H29" s="140">
        <v>9613</v>
      </c>
      <c r="I29" s="115">
        <v>360</v>
      </c>
      <c r="J29" s="116">
        <v>3.7449287423280975</v>
      </c>
    </row>
    <row r="30" spans="1:15" s="110" customFormat="1" ht="24.95" customHeight="1" x14ac:dyDescent="0.2">
      <c r="A30" s="193">
        <v>87.88</v>
      </c>
      <c r="B30" s="204" t="s">
        <v>166</v>
      </c>
      <c r="C30" s="113">
        <v>8.9218766501214493</v>
      </c>
      <c r="D30" s="115">
        <v>13517</v>
      </c>
      <c r="E30" s="114">
        <v>13618</v>
      </c>
      <c r="F30" s="114">
        <v>13555</v>
      </c>
      <c r="G30" s="114">
        <v>13203</v>
      </c>
      <c r="H30" s="140">
        <v>13158</v>
      </c>
      <c r="I30" s="115">
        <v>359</v>
      </c>
      <c r="J30" s="116">
        <v>2.7283781729746162</v>
      </c>
    </row>
    <row r="31" spans="1:15" s="110" customFormat="1" ht="24.95" customHeight="1" x14ac:dyDescent="0.2">
      <c r="A31" s="193" t="s">
        <v>167</v>
      </c>
      <c r="B31" s="199" t="s">
        <v>168</v>
      </c>
      <c r="C31" s="113">
        <v>2.2989492026613161</v>
      </c>
      <c r="D31" s="115">
        <v>3483</v>
      </c>
      <c r="E31" s="114">
        <v>3479</v>
      </c>
      <c r="F31" s="114">
        <v>3470</v>
      </c>
      <c r="G31" s="114">
        <v>3419</v>
      </c>
      <c r="H31" s="140">
        <v>3393</v>
      </c>
      <c r="I31" s="115">
        <v>90</v>
      </c>
      <c r="J31" s="116">
        <v>2.6525198938992043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1.2270303094307742</v>
      </c>
      <c r="D34" s="115">
        <v>1859</v>
      </c>
      <c r="E34" s="114">
        <v>1796</v>
      </c>
      <c r="F34" s="114">
        <v>1851</v>
      </c>
      <c r="G34" s="114">
        <v>1751</v>
      </c>
      <c r="H34" s="140">
        <v>1774</v>
      </c>
      <c r="I34" s="115">
        <v>85</v>
      </c>
      <c r="J34" s="116">
        <v>4.7914317925591883</v>
      </c>
    </row>
    <row r="35" spans="1:10" s="110" customFormat="1" ht="24.95" customHeight="1" x14ac:dyDescent="0.2">
      <c r="A35" s="292" t="s">
        <v>171</v>
      </c>
      <c r="B35" s="293" t="s">
        <v>172</v>
      </c>
      <c r="C35" s="113">
        <v>40.764600274580211</v>
      </c>
      <c r="D35" s="115">
        <v>61760</v>
      </c>
      <c r="E35" s="114">
        <v>61915</v>
      </c>
      <c r="F35" s="114">
        <v>62277</v>
      </c>
      <c r="G35" s="114">
        <v>60877</v>
      </c>
      <c r="H35" s="140">
        <v>60993</v>
      </c>
      <c r="I35" s="115">
        <v>767</v>
      </c>
      <c r="J35" s="116">
        <v>1.2575213549095798</v>
      </c>
    </row>
    <row r="36" spans="1:10" s="110" customFormat="1" ht="24.95" customHeight="1" x14ac:dyDescent="0.2">
      <c r="A36" s="294" t="s">
        <v>173</v>
      </c>
      <c r="B36" s="295" t="s">
        <v>174</v>
      </c>
      <c r="C36" s="125">
        <v>58.001768930193265</v>
      </c>
      <c r="D36" s="143">
        <v>87875</v>
      </c>
      <c r="E36" s="144">
        <v>87360</v>
      </c>
      <c r="F36" s="144">
        <v>88207</v>
      </c>
      <c r="G36" s="144">
        <v>86289</v>
      </c>
      <c r="H36" s="145">
        <v>86315</v>
      </c>
      <c r="I36" s="143">
        <v>1560</v>
      </c>
      <c r="J36" s="146">
        <v>1.807333603661009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2020-09-25T08:07:20Z</dcterms:created>
  <dcterms:modified xsi:type="dcterms:W3CDTF">2020-09-28T08:07:46Z</dcterms:modified>
</cp:coreProperties>
</file>