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M42" i="24" s="1"/>
  <c r="B42" i="24"/>
  <c r="D42" i="24" s="1"/>
  <c r="M41" i="24"/>
  <c r="K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E37" i="24" s="1"/>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K33" i="24" s="1"/>
  <c r="B32" i="24"/>
  <c r="B31" i="24"/>
  <c r="B30" i="24"/>
  <c r="B29" i="24"/>
  <c r="B28" i="24"/>
  <c r="B27" i="24"/>
  <c r="B26" i="24"/>
  <c r="B25" i="24"/>
  <c r="K25" i="24" s="1"/>
  <c r="B24" i="24"/>
  <c r="B23" i="24"/>
  <c r="B22" i="24"/>
  <c r="B21" i="24"/>
  <c r="B20" i="24"/>
  <c r="B19" i="24"/>
  <c r="B18" i="24"/>
  <c r="B17" i="24"/>
  <c r="K17" i="24" s="1"/>
  <c r="B16" i="24"/>
  <c r="B15" i="24"/>
  <c r="B9" i="24"/>
  <c r="B8" i="24"/>
  <c r="B7" i="24"/>
  <c r="F15" i="24" l="1"/>
  <c r="D15" i="24"/>
  <c r="J15" i="24"/>
  <c r="H15" i="24"/>
  <c r="K15" i="24"/>
  <c r="F27" i="24"/>
  <c r="D27" i="24"/>
  <c r="J27" i="24"/>
  <c r="H27" i="24"/>
  <c r="K27" i="24"/>
  <c r="F7" i="24"/>
  <c r="D7" i="24"/>
  <c r="J7" i="24"/>
  <c r="H7" i="24"/>
  <c r="K7" i="24"/>
  <c r="K8" i="24"/>
  <c r="J8" i="24"/>
  <c r="H8" i="24"/>
  <c r="F8" i="24"/>
  <c r="D8" i="24"/>
  <c r="G19" i="24"/>
  <c r="L19" i="24"/>
  <c r="I19" i="24"/>
  <c r="E19" i="24"/>
  <c r="M19" i="24"/>
  <c r="G25" i="24"/>
  <c r="L25" i="24"/>
  <c r="I25" i="24"/>
  <c r="M25" i="24"/>
  <c r="E25" i="24"/>
  <c r="K16" i="24"/>
  <c r="J16" i="24"/>
  <c r="H16" i="24"/>
  <c r="F16" i="24"/>
  <c r="D16" i="24"/>
  <c r="F19" i="24"/>
  <c r="D19" i="24"/>
  <c r="J19" i="24"/>
  <c r="H19" i="24"/>
  <c r="K19" i="24"/>
  <c r="K22" i="24"/>
  <c r="J22" i="24"/>
  <c r="H22" i="24"/>
  <c r="F22" i="24"/>
  <c r="D22" i="24"/>
  <c r="G9" i="24"/>
  <c r="L9" i="24"/>
  <c r="I9" i="24"/>
  <c r="M9" i="24"/>
  <c r="E9" i="24"/>
  <c r="C45" i="24"/>
  <c r="C39" i="24"/>
  <c r="F31" i="24"/>
  <c r="D31" i="24"/>
  <c r="J31" i="24"/>
  <c r="H31" i="24"/>
  <c r="K31" i="24"/>
  <c r="K34" i="24"/>
  <c r="J34" i="24"/>
  <c r="H34" i="24"/>
  <c r="F34" i="24"/>
  <c r="D34" i="24"/>
  <c r="C14" i="24"/>
  <c r="C6" i="24"/>
  <c r="G23" i="24"/>
  <c r="L23" i="24"/>
  <c r="I23" i="24"/>
  <c r="M23" i="24"/>
  <c r="E23" i="24"/>
  <c r="M26" i="24"/>
  <c r="E26" i="24"/>
  <c r="L26" i="24"/>
  <c r="I26" i="24"/>
  <c r="G26" i="24"/>
  <c r="G29" i="24"/>
  <c r="L29" i="24"/>
  <c r="I29" i="24"/>
  <c r="M29" i="24"/>
  <c r="E29" i="24"/>
  <c r="G35" i="24"/>
  <c r="M35" i="24"/>
  <c r="E35" i="24"/>
  <c r="L35" i="24"/>
  <c r="I35" i="24"/>
  <c r="B14" i="24"/>
  <c r="B6" i="24"/>
  <c r="G17" i="24"/>
  <c r="L17" i="24"/>
  <c r="I17" i="24"/>
  <c r="M17" i="24"/>
  <c r="E17" i="24"/>
  <c r="K20" i="24"/>
  <c r="J20" i="24"/>
  <c r="H20" i="24"/>
  <c r="F20" i="24"/>
  <c r="D20" i="24"/>
  <c r="F23" i="24"/>
  <c r="D23" i="24"/>
  <c r="J23" i="24"/>
  <c r="H23" i="24"/>
  <c r="K23" i="24"/>
  <c r="K26" i="24"/>
  <c r="J26" i="24"/>
  <c r="H26" i="24"/>
  <c r="F26" i="24"/>
  <c r="D26" i="24"/>
  <c r="G7" i="24"/>
  <c r="L7" i="24"/>
  <c r="I7" i="24"/>
  <c r="E7" i="24"/>
  <c r="M7" i="24"/>
  <c r="M30" i="24"/>
  <c r="E30" i="24"/>
  <c r="L30" i="24"/>
  <c r="I30" i="24"/>
  <c r="G30" i="24"/>
  <c r="K32" i="24"/>
  <c r="J32" i="24"/>
  <c r="H32" i="24"/>
  <c r="F32" i="24"/>
  <c r="D32" i="24"/>
  <c r="F35" i="24"/>
  <c r="D35" i="24"/>
  <c r="J35" i="24"/>
  <c r="H35" i="24"/>
  <c r="K35" i="24"/>
  <c r="B45" i="24"/>
  <c r="B39" i="24"/>
  <c r="G15" i="24"/>
  <c r="L15" i="24"/>
  <c r="I15" i="24"/>
  <c r="M15" i="24"/>
  <c r="E15" i="24"/>
  <c r="M18" i="24"/>
  <c r="E18" i="24"/>
  <c r="L18" i="24"/>
  <c r="I18" i="24"/>
  <c r="G18" i="24"/>
  <c r="G21" i="24"/>
  <c r="L21" i="24"/>
  <c r="I21" i="24"/>
  <c r="M21" i="24"/>
  <c r="E21" i="24"/>
  <c r="G27" i="24"/>
  <c r="L27" i="24"/>
  <c r="I27" i="24"/>
  <c r="E27" i="24"/>
  <c r="M27" i="24"/>
  <c r="G33" i="24"/>
  <c r="L33" i="24"/>
  <c r="I33" i="24"/>
  <c r="M33" i="24"/>
  <c r="E33" i="24"/>
  <c r="F9" i="24"/>
  <c r="D9" i="24"/>
  <c r="J9" i="24"/>
  <c r="H9" i="24"/>
  <c r="K9" i="24"/>
  <c r="K18" i="24"/>
  <c r="J18" i="24"/>
  <c r="H18" i="24"/>
  <c r="F18" i="24"/>
  <c r="D18" i="24"/>
  <c r="M8" i="24"/>
  <c r="E8" i="24"/>
  <c r="L8" i="24"/>
  <c r="I8" i="24"/>
  <c r="G8" i="24"/>
  <c r="K24" i="24"/>
  <c r="J24" i="24"/>
  <c r="H24" i="24"/>
  <c r="F24" i="24"/>
  <c r="D24" i="24"/>
  <c r="K30" i="24"/>
  <c r="J30" i="24"/>
  <c r="H30" i="24"/>
  <c r="F30" i="24"/>
  <c r="D30" i="24"/>
  <c r="M22" i="24"/>
  <c r="E22" i="24"/>
  <c r="L22" i="24"/>
  <c r="I22" i="24"/>
  <c r="G22" i="24"/>
  <c r="G31" i="24"/>
  <c r="L31" i="24"/>
  <c r="I31" i="24"/>
  <c r="M31" i="24"/>
  <c r="E31" i="24"/>
  <c r="I34" i="24"/>
  <c r="M34" i="24"/>
  <c r="E34" i="24"/>
  <c r="L34" i="24"/>
  <c r="G34" i="24"/>
  <c r="M38" i="24"/>
  <c r="E38" i="24"/>
  <c r="L38" i="24"/>
  <c r="G38" i="24"/>
  <c r="I38" i="24"/>
  <c r="F21" i="24"/>
  <c r="D21" i="24"/>
  <c r="J21" i="24"/>
  <c r="H21" i="24"/>
  <c r="F29" i="24"/>
  <c r="D29" i="24"/>
  <c r="J29" i="24"/>
  <c r="H29" i="24"/>
  <c r="D38" i="24"/>
  <c r="K38" i="24"/>
  <c r="J38" i="24"/>
  <c r="H38" i="24"/>
  <c r="F38" i="24"/>
  <c r="M20" i="24"/>
  <c r="E20" i="24"/>
  <c r="L20" i="24"/>
  <c r="M28" i="24"/>
  <c r="E28" i="24"/>
  <c r="L28" i="24"/>
  <c r="I37" i="24"/>
  <c r="G37" i="24"/>
  <c r="L37" i="24"/>
  <c r="G20" i="24"/>
  <c r="G28" i="24"/>
  <c r="M37" i="24"/>
  <c r="I20" i="24"/>
  <c r="I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17" i="24"/>
  <c r="D17" i="24"/>
  <c r="J17" i="24"/>
  <c r="H17" i="24"/>
  <c r="F25" i="24"/>
  <c r="D25" i="24"/>
  <c r="J25" i="24"/>
  <c r="H25" i="24"/>
  <c r="F33" i="24"/>
  <c r="D33" i="24"/>
  <c r="J33" i="24"/>
  <c r="H33" i="24"/>
  <c r="K28" i="24"/>
  <c r="J28" i="24"/>
  <c r="H28" i="24"/>
  <c r="F28" i="24"/>
  <c r="D28" i="24"/>
  <c r="H37" i="24"/>
  <c r="F37" i="24"/>
  <c r="D37" i="24"/>
  <c r="K37" i="24"/>
  <c r="J37" i="24"/>
  <c r="M16" i="24"/>
  <c r="E16" i="24"/>
  <c r="L16" i="24"/>
  <c r="M24" i="24"/>
  <c r="E24" i="24"/>
  <c r="L24" i="24"/>
  <c r="M32" i="24"/>
  <c r="E32" i="24"/>
  <c r="L32" i="24"/>
  <c r="G16" i="24"/>
  <c r="K21" i="24"/>
  <c r="G24" i="24"/>
  <c r="K29" i="24"/>
  <c r="G32" i="24"/>
  <c r="I16" i="24"/>
  <c r="I24"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0" i="24"/>
  <c r="L41" i="24"/>
  <c r="H42" i="24"/>
  <c r="L43" i="24"/>
  <c r="H44" i="24"/>
  <c r="J40" i="24"/>
  <c r="J42" i="24"/>
  <c r="J44" i="24"/>
  <c r="L40" i="24"/>
  <c r="L42" i="24"/>
  <c r="L44" i="24"/>
  <c r="E40" i="24"/>
  <c r="E42" i="24"/>
  <c r="E44" i="24"/>
  <c r="H39" i="24" l="1"/>
  <c r="F39" i="24"/>
  <c r="D39" i="24"/>
  <c r="K39" i="24"/>
  <c r="J39" i="24"/>
  <c r="M6" i="24"/>
  <c r="E6" i="24"/>
  <c r="L6" i="24"/>
  <c r="I6" i="24"/>
  <c r="G6" i="24"/>
  <c r="H45" i="24"/>
  <c r="F45" i="24"/>
  <c r="D45" i="24"/>
  <c r="K45" i="24"/>
  <c r="J45" i="24"/>
  <c r="M14" i="24"/>
  <c r="E14" i="24"/>
  <c r="L14" i="24"/>
  <c r="I14" i="24"/>
  <c r="G14" i="24"/>
  <c r="K6" i="24"/>
  <c r="J6" i="24"/>
  <c r="H6" i="24"/>
  <c r="F6" i="24"/>
  <c r="D6" i="24"/>
  <c r="K14" i="24"/>
  <c r="J14" i="24"/>
  <c r="H14" i="24"/>
  <c r="F14" i="24"/>
  <c r="D14" i="24"/>
  <c r="I39" i="24"/>
  <c r="G39" i="24"/>
  <c r="L39" i="24"/>
  <c r="M39" i="24"/>
  <c r="E39" i="24"/>
  <c r="I78" i="24"/>
  <c r="I79" i="24"/>
  <c r="I45" i="24"/>
  <c r="G45" i="24"/>
  <c r="L45" i="24"/>
  <c r="M45" i="24"/>
  <c r="E45" i="24"/>
  <c r="J79" i="24"/>
  <c r="J78" i="24"/>
  <c r="K77" i="24"/>
  <c r="K79" i="24" l="1"/>
  <c r="K78" i="24"/>
  <c r="I81" i="24" s="1"/>
  <c r="I83" i="24"/>
  <c r="I82" i="24"/>
</calcChain>
</file>

<file path=xl/sharedStrings.xml><?xml version="1.0" encoding="utf-8"?>
<sst xmlns="http://schemas.openxmlformats.org/spreadsheetml/2006/main" count="1654" uniqueCount="521">
  <si>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</si>
  <si>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</si>
  <si>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</si>
  <si>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</si>
  <si>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</si>
  <si>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</si>
  <si>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</si>
  <si>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</si>
  <si>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</si>
  <si>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</si>
  <si>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</si>
  <si>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</si>
  <si>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</si>
  <si>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Coesfeld (05558)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</si>
  <si>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</si>
  <si>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</si>
  <si>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</si>
  <si>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</si>
  <si>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</si>
  <si>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</si>
  <si>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</si>
  <si>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</si>
  <si>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</si>
  <si>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</si>
  <si>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</si>
  <si>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</si>
  <si>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</si>
  <si>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</si>
  <si>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</si>
  <si>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</si>
  <si>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</si>
  <si>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</si>
  <si>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</si>
  <si>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</si>
  <si>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</si>
  <si>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</si>
  <si>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</si>
  <si>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</si>
  <si>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</si>
  <si>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</si>
  <si>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</si>
  <si>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</si>
  <si>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</si>
  <si>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</si>
  <si>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</si>
  <si>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</si>
  <si>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</si>
  <si>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</si>
  <si>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</si>
  <si>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</si>
  <si>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</si>
  <si>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</si>
  <si>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</si>
  <si>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</si>
  <si>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</si>
  <si>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</si>
  <si>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</si>
  <si>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</si>
  <si>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</si>
  <si>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</si>
  <si>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</si>
  <si>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</si>
  <si>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</si>
  <si>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</si>
  <si>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</si>
  <si>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</si>
  <si>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</si>
  <si>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</si>
  <si>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</si>
  <si>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</si>
  <si>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</si>
  <si>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</si>
  <si>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</si>
  <si>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</si>
  <si>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</si>
  <si>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</si>
  <si>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</si>
  <si>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</si>
  <si>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</si>
  <si>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</si>
  <si>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</si>
  <si>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</si>
  <si>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</si>
  <si>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</si>
  <si>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</si>
  <si>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</si>
  <si>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</si>
  <si>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</si>
  <si>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</si>
  <si>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</si>
  <si>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</si>
  <si>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</si>
  <si>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Coesfeld (05558);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</si>
  <si>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</si>
  <si>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</si>
  <si>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</si>
  <si>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</si>
  <si>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</si>
  <si>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</si>
  <si>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</si>
  <si>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</si>
  <si>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</si>
  <si>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</si>
  <si>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</si>
  <si>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</si>
  <si>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</si>
  <si>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</si>
  <si>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</si>
  <si>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</si>
  <si>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</si>
  <si>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</si>
  <si>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</si>
  <si>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</si>
  <si>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</si>
  <si>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</si>
  <si>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</si>
  <si>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</si>
  <si>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</si>
  <si>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</si>
  <si>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</si>
  <si>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</si>
  <si>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</si>
  <si>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</si>
  <si>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</si>
  <si>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</si>
  <si>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</si>
  <si>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</si>
  <si>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</si>
  <si>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</si>
  <si>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</si>
  <si>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</si>
  <si>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</si>
  <si>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</si>
  <si>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</si>
  <si>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</si>
  <si>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</si>
  <si>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</si>
  <si>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</si>
  <si>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</si>
  <si>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</si>
  <si>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</si>
  <si>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</si>
  <si>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</si>
  <si>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</si>
  <si>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</si>
  <si>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</si>
  <si>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</si>
  <si>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</si>
  <si>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</si>
  <si>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</si>
  <si>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</si>
  <si>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</si>
  <si>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</si>
  <si>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</si>
  <si>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</si>
  <si>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</si>
  <si>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</si>
  <si>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</si>
  <si>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</si>
  <si>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</si>
  <si>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</si>
  <si>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</si>
  <si>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</si>
  <si>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</si>
  <si>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</si>
  <si>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</si>
  <si>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</si>
  <si>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</si>
  <si>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</si>
  <si>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</si>
  <si>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</si>
  <si>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</si>
  <si>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</si>
  <si>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</si>
  <si>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</si>
  <si>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</si>
  <si>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</si>
  <si>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</si>
  <si>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</si>
  <si>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</si>
  <si>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</si>
  <si>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</si>
  <si>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</si>
  <si>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Coesfeld (05558)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</si>
  <si>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</si>
  <si>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</si>
  <si>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</si>
  <si>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</si>
  <si>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</si>
  <si>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</si>
  <si>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</si>
  <si>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</si>
  <si>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</si>
  <si>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</si>
  <si>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</si>
  <si>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</si>
  <si>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</si>
  <si>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</si>
  <si>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</si>
  <si>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</si>
  <si>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</si>
  <si>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</si>
  <si>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</si>
  <si>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</si>
  <si>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</si>
  <si>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</si>
  <si>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</si>
  <si>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</si>
  <si>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</si>
  <si>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</si>
  <si>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</si>
  <si>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</si>
  <si>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</si>
  <si>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</si>
  <si>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</si>
  <si>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</si>
  <si>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</si>
  <si>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</si>
  <si>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</si>
  <si>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</si>
  <si>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</si>
  <si>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</si>
  <si>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</si>
  <si>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</si>
  <si>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</si>
  <si>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</si>
  <si>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</si>
  <si>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</si>
  <si>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</si>
  <si>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</si>
  <si>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</si>
  <si>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</si>
  <si>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</si>
  <si>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</si>
  <si>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</si>
  <si>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</si>
  <si>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</si>
  <si>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</si>
  <si>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</si>
  <si>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</si>
  <si>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</si>
  <si>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</si>
  <si>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</si>
  <si>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</si>
  <si>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</si>
  <si>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</si>
  <si>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</si>
  <si>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</si>
  <si>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</si>
  <si>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</si>
  <si>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</si>
  <si>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</si>
  <si>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</si>
  <si>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</si>
  <si>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</si>
  <si>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</si>
  <si>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</si>
  <si>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</si>
  <si>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</si>
  <si>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</si>
  <si>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</si>
  <si>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</si>
  <si>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</si>
  <si>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</si>
  <si>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</si>
  <si>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</si>
  <si>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</si>
  <si>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</si>
  <si>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</si>
  <si>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</si>
  <si>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</si>
  <si>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</si>
  <si>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</si>
  <si>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</si>
  <si>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</si>
  <si>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</si>
  <si>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</si>
  <si>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</si>
  <si>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</si>
  <si>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</si>
  <si>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</si>
  <si>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</si>
  <si>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</si>
  <si>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</si>
  <si>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</si>
  <si>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</si>
  <si>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</si>
  <si>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</si>
  <si>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</si>
  <si>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</si>
  <si>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</si>
  <si>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</si>
  <si>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</si>
  <si>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</si>
  <si>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</si>
  <si>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</si>
  <si>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</si>
  <si>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</si>
  <si>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</si>
  <si>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</si>
  <si>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</si>
  <si>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</si>
  <si>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</si>
  <si>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</si>
  <si>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</si>
  <si>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</si>
  <si>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</si>
  <si>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</si>
  <si>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</si>
  <si>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</si>
  <si>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</si>
  <si>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</si>
  <si>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</si>
  <si>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</si>
  <si>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</si>
  <si>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</si>
  <si>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</si>
  <si>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</si>
  <si>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</si>
  <si>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</si>
  <si>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</si>
  <si>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</si>
  <si>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</si>
  <si>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</si>
  <si>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</si>
  <si>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</si>
  <si>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</si>
  <si>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</si>
  <si>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</si>
  <si>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</si>
  <si>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</si>
  <si>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</si>
  <si>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</si>
  <si>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</si>
  <si>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</si>
  <si>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</si>
  <si>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</si>
  <si>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</si>
  <si>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</si>
  <si>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</si>
  <si>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</si>
  <si>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</si>
  <si>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</si>
  <si>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</si>
  <si>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</si>
  <si>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</si>
  <si>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</si>
  <si>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</si>
  <si>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</si>
  <si>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</si>
  <si>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</si>
  <si>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</si>
  <si>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</si>
  <si>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</si>
  <si>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</si>
  <si>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</si>
  <si>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</si>
  <si>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</si>
  <si>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</si>
  <si>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</si>
  <si>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</si>
  <si>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</si>
  <si>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</si>
  <si>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</si>
  <si>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</si>
  <si>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</si>
  <si>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</si>
  <si>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</si>
  <si>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</si>
  <si>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</si>
  <si>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</si>
  <si>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</si>
  <si>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</si>
  <si>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Coesfeld (05558);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</si>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</sst>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{02363D55-7338-49D0-8BE9-2BAE9065A448}</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6922-4B39-AD1E-773DF1D6A48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{1DBA06F5-F9C8-44A6-88F6-5E32A085E6C4}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6922-4B39-AD1E-773DF1D6A48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{EDDD2E42-39CA-4E3B-A298-654423C8CE02}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922-4B39-AD1E-773DF1D6A48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{95D3E099-FF41-4B18-8BCD-169DB4F8BEE8}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922-4B39-AD1E-773DF1D6A48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2.0201590005678591</c:v>
                </c:pt>
                <c:pt idx="1">
                  <c:v>1.3225681822425275</c:v>
                </c:pt>
                <c:pt idx="2">
                  <c:v>1.1186464311118853</c:v>
                </c:pt>
                <c:pt idx="3">
                  <c:v>1.0875687030768</c:v>
                </c:pt>
              </c:numCache>
            </c:numRef>
          </c:val>
          <c:extLst>
            <c:ext xmlns:c16="http://schemas.microsoft.com/office/drawing/2014/chart" uri="{C3380CC4-5D6E-409C-BE32-E72D297353CC}">
              <c16:uniqueId val="{00000004-6922-4B39-AD1E-773DF1D6A48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{560DD7DD-F3A6-4567-85F2-881456226804}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922-4B39-AD1E-773DF1D6A48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{9F9E96C2-1D5E-4C31-9B63-4021E4BF901B}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922-4B39-AD1E-773DF1D6A48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{2A70320E-1C6E-4607-98BD-A1DC21AC175B}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922-4B39-AD1E-773DF1D6A48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{EFD099EE-A9AC-4B99-8442-1B614A40C8FB}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922-4B39-AD1E-773DF1D6A4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922-4B39-AD1E-773DF1D6A48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922-4B39-AD1E-773DF1D6A48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{4C0ABBB9-ACA0-4A71-AEFB-21F3608FCBDC}</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6913-4581-8D24-DDD0F337C31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{DD104A5A-B1C2-4382-BA0E-041FFC171659}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913-4581-8D24-DDD0F337C31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{449B37C1-EBD3-4C89-B238-8A3FBF1592C3}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913-4581-8D24-DDD0F337C31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{D29EF7B1-920E-4F6C-85E7-8AB8F2A7A49A}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913-4581-8D24-DDD0F337C3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-1.3096392979980598</c:v>
                </c:pt>
                <c:pt idx="1">
                  <c:v>-3.156552267354261</c:v>
                </c:pt>
                <c:pt idx="2">
                  <c:v>-2.7637010795899166</c:v>
                </c:pt>
                <c:pt idx="3">
                  <c:v>-2.8655893304673015</c:v>
                </c:pt>
              </c:numCache>
            </c:numRef>
          </c:val>
          <c:extLst>
            <c:ext xmlns:c16="http://schemas.microsoft.com/office/drawing/2014/chart" uri="{C3380CC4-5D6E-409C-BE32-E72D297353CC}">
              <c16:uniqueId val="{00000004-6913-4581-8D24-DDD0F337C31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{53345175-108B-4B58-B943-0596C8389A94}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913-4581-8D24-DDD0F337C31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{DEC63CBB-0891-44E5-8F0A-6D48B190895A}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913-4581-8D24-DDD0F337C31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{64CA16E8-A0AC-49F7-A301-09E48845B566}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913-4581-8D24-DDD0F337C31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{CF383B88-307D-4087-AAC0-746ECFB1CCF0}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913-4581-8D24-DDD0F337C3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913-4581-8D24-DDD0F337C31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913-4581-8D24-DDD0F337C31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{34483018-5246-427A-991A-9C0483D02385}</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BA63-4CD4-8B5D-77F4DEEA2F14}"/>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{F33A11B1-BB9F-4F89-AD28-A5EFECF2A419}</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BA63-4CD4-8B5D-77F4DEEA2F14}"/>
                </c:ext>
              </c:extLst>
            </c:dLbl>
            <c:dLbl>
              <c:idx val="2"/>
              <c:tx>
                <c:strRef>
                  <c:f>Daten_Diagramme!$D$16</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{5291F029-5CE6-4AAB-ABC5-0AEE88436417}</c15:txfldGUID>
                      <c15:f>Daten_Diagramme!$D$16</c15:f>
                      <c15:dlblFieldTableCache>
                        <c:ptCount val="1"/>
                        <c:pt idx="0">
                          <c:v>12.7</c:v>
                        </c:pt>
                      </c15:dlblFieldTableCache>
                    </c15:dlblFTEntry>
                  </c15:dlblFieldTable>
                  <c15:showDataLabelsRange val="0"/>
                </c:ext>
                <c:ext xmlns:c16="http://schemas.microsoft.com/office/drawing/2014/chart" uri="{C3380CC4-5D6E-409C-BE32-E72D297353CC}">
                  <c16:uniqueId val="{00000002-BA63-4CD4-8B5D-77F4DEEA2F14}"/>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{9E343D02-E18D-4608-95A9-87415AB741E0}</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BA63-4CD4-8B5D-77F4DEEA2F14}"/>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{B9ECF317-AA68-4C4D-A1BC-DA4057209062}</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BA63-4CD4-8B5D-77F4DEEA2F14}"/>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{519EF2D6-5117-4345-A736-75967357177B}</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BA63-4CD4-8B5D-77F4DEEA2F14}"/>
                </c:ext>
              </c:extLst>
            </c:dLbl>
            <c:dLbl>
              <c:idx val="6"/>
              <c:tx>
                <c:strRef>
                  <c:f>Daten_Diagramme!$D$20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{BDD9540A-86F4-4403-BAA7-B00C91E5C956}</c15:txfldGUID>
                      <c15:f>Daten_Diagramme!$D$20</c15:f>
                      <c15:dlblFieldTableCache>
                        <c:ptCount val="1"/>
                        <c:pt idx="0">
                          <c:v>-4.1</c:v>
                        </c:pt>
                      </c15:dlblFieldTableCache>
                    </c15:dlblFTEntry>
                  </c15:dlblFieldTable>
                  <c15:showDataLabelsRange val="0"/>
                </c:ext>
                <c:ext xmlns:c16="http://schemas.microsoft.com/office/drawing/2014/chart" uri="{C3380CC4-5D6E-409C-BE32-E72D297353CC}">
                  <c16:uniqueId val="{00000006-BA63-4CD4-8B5D-77F4DEEA2F14}"/>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{D2C69C2F-BBC2-4A89-997C-4628F3F9C05F}</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BA63-4CD4-8B5D-77F4DEEA2F14}"/>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{964B61C7-1CDA-4DCA-8BEA-27E5F1418326}</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BA63-4CD4-8B5D-77F4DEEA2F14}"/>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{22867FA1-C208-4825-9E73-4668711953F5}</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BA63-4CD4-8B5D-77F4DEEA2F14}"/>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{6B38F8FB-EC1A-46A1-8FB2-12F9276347C7}</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BA63-4CD4-8B5D-77F4DEEA2F14}"/>
                </c:ext>
              </c:extLst>
            </c:dLbl>
            <c:dLbl>
              <c:idx val="11"/>
              <c:tx>
                <c:strRef>
                  <c:f>Daten_Diagramme!$D$25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{89C5273A-BDE4-4005-9058-F6A7195274AA}</c15:txfldGUID>
                      <c15:f>Daten_Diagramme!$D$25</c15:f>
                      <c15:dlblFieldTableCache>
                        <c:ptCount val="1"/>
                        <c:pt idx="0">
                          <c:v>2.7</c:v>
                        </c:pt>
                      </c15:dlblFieldTableCache>
                    </c15:dlblFTEntry>
                  </c15:dlblFieldTable>
                  <c15:showDataLabelsRange val="0"/>
                </c:ext>
                <c:ext xmlns:c16="http://schemas.microsoft.com/office/drawing/2014/chart" uri="{C3380CC4-5D6E-409C-BE32-E72D297353CC}">
                  <c16:uniqueId val="{0000000B-BA63-4CD4-8B5D-77F4DEEA2F14}"/>
                </c:ext>
              </c:extLst>
            </c:dLbl>
            <c:dLbl>
              <c:idx val="12"/>
              <c:tx>
                <c:strRef>
                  <c:f>Daten_Diagramme!$D$26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{36644C97-4D6B-4925-9593-CBF0B7BEC9DA}</c15:txfldGUID>
                      <c15:f>Daten_Diagramme!$D$26</c15:f>
                      <c15:dlblFieldTableCache>
                        <c:ptCount val="1"/>
                        <c:pt idx="0">
                          <c:v>8.7</c:v>
                        </c:pt>
                      </c15:dlblFieldTableCache>
                    </c15:dlblFTEntry>
                  </c15:dlblFieldTable>
                  <c15:showDataLabelsRange val="0"/>
                </c:ext>
                <c:ext xmlns:c16="http://schemas.microsoft.com/office/drawing/2014/chart" uri="{C3380CC4-5D6E-409C-BE32-E72D297353CC}">
                  <c16:uniqueId val="{0000000C-BA63-4CD4-8B5D-77F4DEEA2F14}"/>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{D7A4AA65-91CC-4774-8A04-569CAC0333FC}</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BA63-4CD4-8B5D-77F4DEEA2F14}"/>
                </c:ext>
              </c:extLst>
            </c:dLbl>
            <c:dLbl>
              <c:idx val="14"/>
              <c:tx>
                <c:strRef>
                  <c:f>Daten_Diagramme!$D$28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{F098355B-7467-439D-821A-5B0FD43DF1FB}</c15:txfldGUID>
                      <c15:f>Daten_Diagramme!$D$28</c15:f>
                      <c15:dlblFieldTableCache>
                        <c:ptCount val="1"/>
                        <c:pt idx="0">
                          <c:v>8.4</c:v>
                        </c:pt>
                      </c15:dlblFieldTableCache>
                    </c15:dlblFTEntry>
                  </c15:dlblFieldTable>
                  <c15:showDataLabelsRange val="0"/>
                </c:ext>
                <c:ext xmlns:c16="http://schemas.microsoft.com/office/drawing/2014/chart" uri="{C3380CC4-5D6E-409C-BE32-E72D297353CC}">
                  <c16:uniqueId val="{0000000E-BA63-4CD4-8B5D-77F4DEEA2F14}"/>
                </c:ext>
              </c:extLst>
            </c:dLbl>
            <c:dLbl>
              <c:idx val="15"/>
              <c:tx>
                <c:strRef>
                  <c:f>Daten_Diagramme!$D$29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{6F7A02CC-9852-4D2A-8D2A-C79AC48EBB71}</c15:txfldGUID>
                      <c15:f>Daten_Diagramme!$D$29</c15:f>
                      <c15:dlblFieldTableCache>
                        <c:ptCount val="1"/>
                        <c:pt idx="0">
                          <c:v>-4.0</c:v>
                        </c:pt>
                      </c15:dlblFieldTableCache>
                    </c15:dlblFTEntry>
                  </c15:dlblFieldTable>
                  <c15:showDataLabelsRange val="0"/>
                </c:ext>
                <c:ext xmlns:c16="http://schemas.microsoft.com/office/drawing/2014/chart" uri="{C3380CC4-5D6E-409C-BE32-E72D297353CC}">
                  <c16:uniqueId val="{0000000F-BA63-4CD4-8B5D-77F4DEEA2F14}"/>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{1A56BE0B-78B4-4A9B-AF44-6B20815C6806}</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BA63-4CD4-8B5D-77F4DEEA2F14}"/>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{9935CCFF-5E9C-4A05-A812-CD8A2A1A197B}</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BA63-4CD4-8B5D-77F4DEEA2F14}"/>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{5F294B71-8B8B-425B-954E-80E2DC766A61}</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BA63-4CD4-8B5D-77F4DEEA2F14}"/>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{6DFD8C7E-E88E-49B4-B26F-7F613B93D861}</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BA63-4CD4-8B5D-77F4DEEA2F14}"/>
                </c:ext>
              </c:extLst>
            </c:dLbl>
            <c:dLbl>
              <c:idx val="20"/>
              <c:tx>
                <c:strRef>
                  <c:f>Daten_Diagramme!$D$34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{6BF94B89-569F-4854-9EBC-FCB500169121}</c15:txfldGUID>
                      <c15:f>Daten_Diagramme!$D$34</c15:f>
                      <c15:dlblFieldTableCache>
                        <c:ptCount val="1"/>
                        <c:pt idx="0">
                          <c:v>4.3</c:v>
                        </c:pt>
                      </c15:dlblFieldTableCache>
                    </c15:dlblFTEntry>
                  </c15:dlblFieldTable>
                  <c15:showDataLabelsRange val="0"/>
                </c:ext>
                <c:ext xmlns:c16="http://schemas.microsoft.com/office/drawing/2014/chart" uri="{C3380CC4-5D6E-409C-BE32-E72D297353CC}">
                  <c16:uniqueId val="{00000014-BA63-4CD4-8B5D-77F4DEEA2F1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{AE856DFD-BCBE-4A03-AAF7-270BE979968F}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A63-4CD4-8B5D-77F4DEEA2F1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{CF2B9B6D-6445-4541-99FD-BB847C7CAEE9}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A63-4CD4-8B5D-77F4DEEA2F14}"/>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{3AB2E94E-0395-4D79-9098-129436B7F478}</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BA63-4CD4-8B5D-77F4DEEA2F14}"/>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{E9BF47EF-2BD2-4B85-BB39-639DCCB87B77}</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BA63-4CD4-8B5D-77F4DEEA2F14}"/>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{40C1BF8E-CB82-421B-8F43-800634D77D05}</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BA63-4CD4-8B5D-77F4DEEA2F1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{5E708E2D-9568-4BAE-8377-118B82FBC698}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A63-4CD4-8B5D-77F4DEEA2F1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{5719FBC5-EE74-4456-99BE-BED88EAB2BFE}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A63-4CD4-8B5D-77F4DEEA2F1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{6DB6386E-4725-4094-BD94-D1F6012F3C59}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A63-4CD4-8B5D-77F4DEEA2F1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{B8AE523F-266D-45D7-B82C-208F05CDE2FA}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A63-4CD4-8B5D-77F4DEEA2F1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{E390A443-5518-481E-91AE-6976E4CEB0B0}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A63-4CD4-8B5D-77F4DEEA2F14}"/>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{D0106B5B-937F-445D-BC6E-17B9D5545FC3}</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BA63-4CD4-8B5D-77F4DEEA2F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2.0201590005678591</c:v>
                </c:pt>
                <c:pt idx="1">
                  <c:v>-0.57678442682047582</c:v>
                </c:pt>
                <c:pt idx="2">
                  <c:v>12.680577849117174</c:v>
                </c:pt>
                <c:pt idx="3">
                  <c:v>-0.51209279368213223</c:v>
                </c:pt>
                <c:pt idx="4">
                  <c:v>2.5650769523085692</c:v>
                </c:pt>
                <c:pt idx="5">
                  <c:v>-0.8192090395480226</c:v>
                </c:pt>
                <c:pt idx="6">
                  <c:v>-4.1397153945666236</c:v>
                </c:pt>
                <c:pt idx="7">
                  <c:v>1.0036496350364963</c:v>
                </c:pt>
                <c:pt idx="8">
                  <c:v>2.7565210236155684</c:v>
                </c:pt>
                <c:pt idx="9">
                  <c:v>0.50200803212851408</c:v>
                </c:pt>
                <c:pt idx="10">
                  <c:v>-3.4994068801897984</c:v>
                </c:pt>
                <c:pt idx="11">
                  <c:v>2.6687598116169546</c:v>
                </c:pt>
                <c:pt idx="12">
                  <c:v>8.6757990867579906</c:v>
                </c:pt>
                <c:pt idx="13">
                  <c:v>3.1824006834686029</c:v>
                </c:pt>
                <c:pt idx="14">
                  <c:v>8.4205020920502101</c:v>
                </c:pt>
                <c:pt idx="15">
                  <c:v>-3.9619651347068148</c:v>
                </c:pt>
                <c:pt idx="16">
                  <c:v>3.5491905354919053</c:v>
                </c:pt>
                <c:pt idx="17">
                  <c:v>0.92678405931417984</c:v>
                </c:pt>
                <c:pt idx="18">
                  <c:v>1.9353551476456505</c:v>
                </c:pt>
                <c:pt idx="19">
                  <c:v>3.7619623803761963</c:v>
                </c:pt>
                <c:pt idx="20">
                  <c:v>4.2930471301913204</c:v>
                </c:pt>
                <c:pt idx="21">
                  <c:v>0</c:v>
                </c:pt>
                <c:pt idx="23">
                  <c:v>-0.57678442682047582</c:v>
                </c:pt>
                <c:pt idx="24">
                  <c:v>0.18854584020740042</c:v>
                </c:pt>
                <c:pt idx="25">
                  <c:v>2.9077302562816172</c:v>
                </c:pt>
              </c:numCache>
            </c:numRef>
          </c:val>
          <c:extLst>
            <c:ext xmlns:c16="http://schemas.microsoft.com/office/drawing/2014/chart" uri="{C3380CC4-5D6E-409C-BE32-E72D297353CC}">
              <c16:uniqueId val="{00000020-BA63-4CD4-8B5D-77F4DEEA2F1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{FF7DE9FF-7E52-4B6A-891C-AF25AEF4B3ED}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A63-4CD4-8B5D-77F4DEEA2F1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{3D7ABD58-0A7F-4434-8E90-0436D9F835B6}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A63-4CD4-8B5D-77F4DEEA2F1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{4C9FB71E-2E19-41C5-B8B1-164D981FF314}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A63-4CD4-8B5D-77F4DEEA2F1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{5BFC5CCC-80D0-49D2-803F-C05D0675EBF4}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A63-4CD4-8B5D-77F4DEEA2F1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{546B61EA-73CE-42BC-A54C-7274BCFBD48F}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A63-4CD4-8B5D-77F4DEEA2F1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{425EBB97-5850-4019-9912-80A1E211FE27}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A63-4CD4-8B5D-77F4DEEA2F1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{299763EE-6EC9-4741-ACF4-D258E7E80823}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A63-4CD4-8B5D-77F4DEEA2F1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{CBD1D9CF-C77E-4A90-82C0-1AF4148FB9D4}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A63-4CD4-8B5D-77F4DEEA2F1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{CAD2CD1E-2522-473D-9D09-B5B855C20CD9}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A63-4CD4-8B5D-77F4DEEA2F1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{00486C77-AAE9-40D8-932A-F100D398F8B7}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A63-4CD4-8B5D-77F4DEEA2F1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{785511BA-D1CF-4262-91BF-16504E4C1FFB}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A63-4CD4-8B5D-77F4DEEA2F1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{D5DF74A8-468B-4DED-8181-372EF3B83080}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A63-4CD4-8B5D-77F4DEEA2F1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{A953A712-19C5-4C32-B165-26EBDD014474}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A63-4CD4-8B5D-77F4DEEA2F1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{5E592945-D57E-407F-9D0E-AFA604D7BEFB}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A63-4CD4-8B5D-77F4DEEA2F1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{6EA4840E-44F7-4D97-ACC2-3EAB93604E7B}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A63-4CD4-8B5D-77F4DEEA2F1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{DA6A9056-212B-4291-B100-06C6ECD6540D}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A63-4CD4-8B5D-77F4DEEA2F1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{65D2D388-9899-4026-962B-AAC4DBB7A8CE}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A63-4CD4-8B5D-77F4DEEA2F1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{162067FF-E4E9-4B6F-A0C7-2ADA1DFA93F7}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A63-4CD4-8B5D-77F4DEEA2F1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{FAAF6C33-9138-487C-B52C-1399B710905D}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A63-4CD4-8B5D-77F4DEEA2F1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{ACC54A34-AF4F-4793-9671-99DB6D2F124F}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A63-4CD4-8B5D-77F4DEEA2F1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{84AC8E46-B2F4-4D1B-9559-E6A2DC466C53}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A63-4CD4-8B5D-77F4DEEA2F1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{149E70D6-4BF1-4E06-A48A-D79C44DD3AB8}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A63-4CD4-8B5D-77F4DEEA2F1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{C2CF09A0-BC2A-46A8-AC20-E884CD8067D0}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A63-4CD4-8B5D-77F4DEEA2F1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{7FE28B2E-E12E-479F-9CBA-F5CE168668FD}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A63-4CD4-8B5D-77F4DEEA2F1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{B62CE273-B07A-40AE-BF3F-D881F2F7DB5C}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A63-4CD4-8B5D-77F4DEEA2F1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{74766D6C-DBF1-4EE9-AFFE-00B8AF8282D2}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A63-4CD4-8B5D-77F4DEEA2F1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{7B880134-3565-4F1A-92A2-84CB847788D3}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A63-4CD4-8B5D-77F4DEEA2F1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{3192C766-491E-46D0-AA05-AB89626E7C54}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A63-4CD4-8B5D-77F4DEEA2F1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{4EAEC712-455F-4D3E-AF16-0A034332E0E7}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A63-4CD4-8B5D-77F4DEEA2F1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{B384481A-6C9A-4975-B8BD-782F25AB16D3}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A63-4CD4-8B5D-77F4DEEA2F1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{87D3C530-F59F-4C45-B1D8-4C49C27254C7}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A63-4CD4-8B5D-77F4DEEA2F1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{E132245A-C175-424F-8CCA-B85303CDDD0E}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A63-4CD4-8B5D-77F4DEEA2F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A63-4CD4-8B5D-77F4DEEA2F1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A63-4CD4-8B5D-77F4DEEA2F1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{57B65F37-EC9F-434E-8A2B-F3D86E21E19C}</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A68D-491D-AB05-60CF687E7B2E}"/>
                </c:ext>
              </c:extLst>
            </c:dLbl>
            <c:dLbl>
              <c:idx val="1"/>
              <c:tx>
                <c:strRef>
                  <c:f>Daten_Diagramme!$E$15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{C084734A-BF0D-4681-A23B-70D6A8B7D0C0}</c15:txfldGUID>
                      <c15:f>Daten_Diagramme!$E$15</c15:f>
                      <c15:dlblFieldTableCache>
                        <c:ptCount val="1"/>
                        <c:pt idx="0">
                          <c:v>5.1</c:v>
                        </c:pt>
                      </c15:dlblFieldTableCache>
                    </c15:dlblFTEntry>
                  </c15:dlblFieldTable>
                  <c15:showDataLabelsRange val="0"/>
                </c:ext>
                <c:ext xmlns:c16="http://schemas.microsoft.com/office/drawing/2014/chart" uri="{C3380CC4-5D6E-409C-BE32-E72D297353CC}">
                  <c16:uniqueId val="{00000001-A68D-491D-AB05-60CF687E7B2E}"/>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{EAF3D367-C41D-4EAA-98B1-3815CAD0AE88}</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A68D-491D-AB05-60CF687E7B2E}"/>
                </c:ext>
              </c:extLst>
            </c:dLbl>
            <c:dLbl>
              <c:idx val="3"/>
              <c:tx>
                <c:strRef>
                  <c:f>Daten_Diagramme!$E$17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{FB0AE5C2-FD42-4F9B-9AFA-5C293A7B43E4}</c15:txfldGUID>
                      <c15:f>Daten_Diagramme!$E$17</c15:f>
                      <c15:dlblFieldTableCache>
                        <c:ptCount val="1"/>
                        <c:pt idx="0">
                          <c:v>1.1</c:v>
                        </c:pt>
                      </c15:dlblFieldTableCache>
                    </c15:dlblFTEntry>
                  </c15:dlblFieldTable>
                  <c15:showDataLabelsRange val="0"/>
                </c:ext>
                <c:ext xmlns:c16="http://schemas.microsoft.com/office/drawing/2014/chart" uri="{C3380CC4-5D6E-409C-BE32-E72D297353CC}">
                  <c16:uniqueId val="{00000003-A68D-491D-AB05-60CF687E7B2E}"/>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{5A2D8C05-84A8-4E87-9F70-4423822795EA}</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A68D-491D-AB05-60CF687E7B2E}"/>
                </c:ext>
              </c:extLst>
            </c:dLbl>
            <c:dLbl>
              <c:idx val="5"/>
              <c:tx>
                <c:strRef>
                  <c:f>Daten_Diagramme!$E$19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{F0EC50D5-D160-48B5-8CF7-38A45DA7C13E}</c15:txfldGUID>
                      <c15:f>Daten_Diagramme!$E$19</c15:f>
                      <c15:dlblFieldTableCache>
                        <c:ptCount val="1"/>
                        <c:pt idx="0">
                          <c:v>-0.5</c:v>
                        </c:pt>
                      </c15:dlblFieldTableCache>
                    </c15:dlblFTEntry>
                  </c15:dlblFieldTable>
                  <c15:showDataLabelsRange val="0"/>
                </c:ext>
                <c:ext xmlns:c16="http://schemas.microsoft.com/office/drawing/2014/chart" uri="{C3380CC4-5D6E-409C-BE32-E72D297353CC}">
                  <c16:uniqueId val="{00000005-A68D-491D-AB05-60CF687E7B2E}"/>
                </c:ext>
              </c:extLst>
            </c:dLbl>
            <c:dLbl>
              <c:idx val="6"/>
              <c:tx>
                <c:strRef>
                  <c:f>Daten_Diagramme!$E$20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{9088EF4D-280B-42BD-A4AB-750DF7ED45B2}</c15:txfldGUID>
                      <c15:f>Daten_Diagramme!$E$20</c15:f>
                      <c15:dlblFieldTableCache>
                        <c:ptCount val="1"/>
                        <c:pt idx="0">
                          <c:v>-6.8</c:v>
                        </c:pt>
                      </c15:dlblFieldTableCache>
                    </c15:dlblFTEntry>
                  </c15:dlblFieldTable>
                  <c15:showDataLabelsRange val="0"/>
                </c:ext>
                <c:ext xmlns:c16="http://schemas.microsoft.com/office/drawing/2014/chart" uri="{C3380CC4-5D6E-409C-BE32-E72D297353CC}">
                  <c16:uniqueId val="{00000006-A68D-491D-AB05-60CF687E7B2E}"/>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{F4C389C8-EFB1-49C7-982C-F6E4A4D62CB1}</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A68D-491D-AB05-60CF687E7B2E}"/>
                </c:ext>
              </c:extLst>
            </c:dLbl>
            <c:dLbl>
              <c:idx val="8"/>
              <c:tx>
                <c:strRef>
                  <c:f>Daten_Diagramme!$E$22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{BF12F4B5-3FEE-4C4E-9753-B96A41D86839}</c15:txfldGUID>
                      <c15:f>Daten_Diagramme!$E$22</c15:f>
                      <c15:dlblFieldTableCache>
                        <c:ptCount val="1"/>
                        <c:pt idx="0">
                          <c:v>0.0</c:v>
                        </c:pt>
                      </c15:dlblFieldTableCache>
                    </c15:dlblFTEntry>
                  </c15:dlblFieldTable>
                  <c15:showDataLabelsRange val="0"/>
                </c:ext>
                <c:ext xmlns:c16="http://schemas.microsoft.com/office/drawing/2014/chart" uri="{C3380CC4-5D6E-409C-BE32-E72D297353CC}">
                  <c16:uniqueId val="{00000008-A68D-491D-AB05-60CF687E7B2E}"/>
                </c:ext>
              </c:extLst>
            </c:dLbl>
            <c:dLbl>
              <c:idx val="9"/>
              <c:tx>
                <c:strRef>
                  <c:f>Daten_Diagramme!$E$23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{E1391144-5544-4E83-A87E-E2A417B63715}</c15:txfldGUID>
                      <c15:f>Daten_Diagramme!$E$23</c15:f>
                      <c15:dlblFieldTableCache>
                        <c:ptCount val="1"/>
                        <c:pt idx="0">
                          <c:v>-6.9</c:v>
                        </c:pt>
                      </c15:dlblFieldTableCache>
                    </c15:dlblFTEntry>
                  </c15:dlblFieldTable>
                  <c15:showDataLabelsRange val="0"/>
                </c:ext>
                <c:ext xmlns:c16="http://schemas.microsoft.com/office/drawing/2014/chart" uri="{C3380CC4-5D6E-409C-BE32-E72D297353CC}">
                  <c16:uniqueId val="{00000009-A68D-491D-AB05-60CF687E7B2E}"/>
                </c:ext>
              </c:extLst>
            </c:dLbl>
            <c:dLbl>
              <c:idx val="10"/>
              <c:tx>
                <c:strRef>
                  <c:f>Daten_Diagramme!$E$24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{0B3FAFE9-393D-4C35-9696-D417E66AC3AE}</c15:txfldGUID>
                      <c15:f>Daten_Diagramme!$E$24</c15:f>
                      <c15:dlblFieldTableCache>
                        <c:ptCount val="1"/>
                        <c:pt idx="0">
                          <c:v>-5.2</c:v>
                        </c:pt>
                      </c15:dlblFieldTableCache>
                    </c15:dlblFTEntry>
                  </c15:dlblFieldTable>
                  <c15:showDataLabelsRange val="0"/>
                </c:ext>
                <c:ext xmlns:c16="http://schemas.microsoft.com/office/drawing/2014/chart" uri="{C3380CC4-5D6E-409C-BE32-E72D297353CC}">
                  <c16:uniqueId val="{0000000A-A68D-491D-AB05-60CF687E7B2E}"/>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{412D3AD1-5B65-488A-9306-95A3672D5A78}</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A68D-491D-AB05-60CF687E7B2E}"/>
                </c:ext>
              </c:extLst>
            </c:dLbl>
            <c:dLbl>
              <c:idx val="12"/>
              <c:tx>
                <c:strRef>
                  <c:f>Daten_Diagramme!$E$26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{C9BED8E0-B3A0-4F28-BA6D-5E513BDAA544}</c15:txfldGUID>
                      <c15:f>Daten_Diagramme!$E$26</c15:f>
                      <c15:dlblFieldTableCache>
                        <c:ptCount val="1"/>
                        <c:pt idx="0">
                          <c:v>-0.5</c:v>
                        </c:pt>
                      </c15:dlblFieldTableCache>
                    </c15:dlblFTEntry>
                  </c15:dlblFieldTable>
                  <c15:showDataLabelsRange val="0"/>
                </c:ext>
                <c:ext xmlns:c16="http://schemas.microsoft.com/office/drawing/2014/chart" uri="{C3380CC4-5D6E-409C-BE32-E72D297353CC}">
                  <c16:uniqueId val="{0000000C-A68D-491D-AB05-60CF687E7B2E}"/>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{3551816C-A792-40AA-A1FE-76FF4F9B6E67}</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A68D-491D-AB05-60CF687E7B2E}"/>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{FAFF7F89-1306-4777-8DBB-C607D96F8347}</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A68D-491D-AB05-60CF687E7B2E}"/>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{05A505BD-47C2-4B57-9BA5-06D7CD1287F9}</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A68D-491D-AB05-60CF687E7B2E}"/>
                </c:ext>
              </c:extLst>
            </c:dLbl>
            <c:dLbl>
              <c:idx val="16"/>
              <c:tx>
                <c:strRef>
                  <c:f>Daten_Diagramme!$E$30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{CF2C88AF-30DB-43E1-B528-FADBBF924CFA}</c15:txfldGUID>
                      <c15:f>Daten_Diagramme!$E$30</c15:f>
                      <c15:dlblFieldTableCache>
                        <c:ptCount val="1"/>
                        <c:pt idx="0">
                          <c:v>7.7</c:v>
                        </c:pt>
                      </c15:dlblFieldTableCache>
                    </c15:dlblFTEntry>
                  </c15:dlblFieldTable>
                  <c15:showDataLabelsRange val="0"/>
                </c:ext>
                <c:ext xmlns:c16="http://schemas.microsoft.com/office/drawing/2014/chart" uri="{C3380CC4-5D6E-409C-BE32-E72D297353CC}">
                  <c16:uniqueId val="{00000010-A68D-491D-AB05-60CF687E7B2E}"/>
                </c:ext>
              </c:extLst>
            </c:dLbl>
            <c:dLbl>
              <c:idx val="17"/>
              <c:tx>
                <c:strRef>
                  <c:f>Daten_Diagramme!$E$31</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{36FACD4A-0703-4331-A2F4-416E18B966F3}</c15:txfldGUID>
                      <c15:f>Daten_Diagramme!$E$31</c15:f>
                      <c15:dlblFieldTableCache>
                        <c:ptCount val="1"/>
                        <c:pt idx="0">
                          <c:v>-13.3</c:v>
                        </c:pt>
                      </c15:dlblFieldTableCache>
                    </c15:dlblFTEntry>
                  </c15:dlblFieldTable>
                  <c15:showDataLabelsRange val="0"/>
                </c:ext>
                <c:ext xmlns:c16="http://schemas.microsoft.com/office/drawing/2014/chart" uri="{C3380CC4-5D6E-409C-BE32-E72D297353CC}">
                  <c16:uniqueId val="{00000011-A68D-491D-AB05-60CF687E7B2E}"/>
                </c:ext>
              </c:extLst>
            </c:dLbl>
            <c:dLbl>
              <c:idx val="18"/>
              <c:tx>
                <c:strRef>
                  <c:f>Daten_Diagramme!$E$32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{89A352D3-85C0-4E34-A532-42112FE1DEC7}</c15:txfldGUID>
                      <c15:f>Daten_Diagramme!$E$32</c15:f>
                      <c15:dlblFieldTableCache>
                        <c:ptCount val="1"/>
                        <c:pt idx="0">
                          <c:v>-3.3</c:v>
                        </c:pt>
                      </c15:dlblFieldTableCache>
                    </c15:dlblFTEntry>
                  </c15:dlblFieldTable>
                  <c15:showDataLabelsRange val="0"/>
                </c:ext>
                <c:ext xmlns:c16="http://schemas.microsoft.com/office/drawing/2014/chart" uri="{C3380CC4-5D6E-409C-BE32-E72D297353CC}">
                  <c16:uniqueId val="{00000012-A68D-491D-AB05-60CF687E7B2E}"/>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{BC8379E8-CFEC-409A-9376-71193117474C}</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A68D-491D-AB05-60CF687E7B2E}"/>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{1D43C9ED-1E25-4936-97A6-15DC92E9EC9C}</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A68D-491D-AB05-60CF687E7B2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{A537CAEA-D77C-4B77-A571-5BB5C1D56D3F}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68D-491D-AB05-60CF687E7B2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{DB44ED4F-C9F0-487B-BDEB-6A6524C27E21}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68D-491D-AB05-60CF687E7B2E}"/>
                </c:ext>
              </c:extLst>
            </c:dLbl>
            <c:dLbl>
              <c:idx val="23"/>
              <c:tx>
                <c:strRef>
                  <c:f>Daten_Diagramme!$E$37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{7F3D1648-56D7-4685-A6B2-1405708318B2}</c15:txfldGUID>
                      <c15:f>Daten_Diagramme!$E$37</c15:f>
                      <c15:dlblFieldTableCache>
                        <c:ptCount val="1"/>
                        <c:pt idx="0">
                          <c:v>5.1</c:v>
                        </c:pt>
                      </c15:dlblFieldTableCache>
                    </c15:dlblFTEntry>
                  </c15:dlblFieldTable>
                  <c15:showDataLabelsRange val="0"/>
                </c:ext>
                <c:ext xmlns:c16="http://schemas.microsoft.com/office/drawing/2014/chart" uri="{C3380CC4-5D6E-409C-BE32-E72D297353CC}">
                  <c16:uniqueId val="{00000017-A68D-491D-AB05-60CF687E7B2E}"/>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{CDA7BFBC-6448-40FD-BBB7-FE04CA235932}</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A68D-491D-AB05-60CF687E7B2E}"/>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{96C76FF5-BE83-438C-902E-5E59C3DB4FF7}</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A68D-491D-AB05-60CF687E7B2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{4D492EFD-E451-49EC-B4FD-495464956C16}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68D-491D-AB05-60CF687E7B2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{8C4F704E-6F63-48DC-BC53-BDEC1EA88CD5}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68D-491D-AB05-60CF687E7B2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{4E69431C-8866-414F-B093-0EE871E11E97}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68D-491D-AB05-60CF687E7B2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{E2E50C25-200B-423C-8663-8A84A74801B1}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68D-491D-AB05-60CF687E7B2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{E2615FB9-21AE-4C28-8BA9-B5D25A5602B1}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68D-491D-AB05-60CF687E7B2E}"/>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{A37590D7-296D-490D-8987-402FB98C8A3E}</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A68D-491D-AB05-60CF687E7B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-1.3096392979980598</c:v>
                </c:pt>
                <c:pt idx="1">
                  <c:v>5.0968399592252807</c:v>
                </c:pt>
                <c:pt idx="2">
                  <c:v>1.4598540145985401</c:v>
                </c:pt>
                <c:pt idx="3">
                  <c:v>1.0926118626430801</c:v>
                </c:pt>
                <c:pt idx="4">
                  <c:v>4.805491990846682</c:v>
                </c:pt>
                <c:pt idx="5">
                  <c:v>-0.50188205771643668</c:v>
                </c:pt>
                <c:pt idx="6">
                  <c:v>-6.7729083665338647</c:v>
                </c:pt>
                <c:pt idx="7">
                  <c:v>-0.10256410256410256</c:v>
                </c:pt>
                <c:pt idx="8">
                  <c:v>2.014098690835851E-2</c:v>
                </c:pt>
                <c:pt idx="9">
                  <c:v>-6.9023569023569022</c:v>
                </c:pt>
                <c:pt idx="10">
                  <c:v>-5.206583809203897</c:v>
                </c:pt>
                <c:pt idx="11">
                  <c:v>3.4161490683229814</c:v>
                </c:pt>
                <c:pt idx="12">
                  <c:v>-0.45662100456621002</c:v>
                </c:pt>
                <c:pt idx="13">
                  <c:v>-0.61804697156983934</c:v>
                </c:pt>
                <c:pt idx="14">
                  <c:v>2.8448275862068964</c:v>
                </c:pt>
                <c:pt idx="15">
                  <c:v>33.333333333333336</c:v>
                </c:pt>
                <c:pt idx="16">
                  <c:v>7.6923076923076925</c:v>
                </c:pt>
                <c:pt idx="17">
                  <c:v>-13.333333333333334</c:v>
                </c:pt>
                <c:pt idx="18">
                  <c:v>-3.2967032967032965</c:v>
                </c:pt>
                <c:pt idx="19">
                  <c:v>4</c:v>
                </c:pt>
                <c:pt idx="20">
                  <c:v>-3.9765721331689274</c:v>
                </c:pt>
                <c:pt idx="21">
                  <c:v>0</c:v>
                </c:pt>
                <c:pt idx="23">
                  <c:v>5.0968399592252807</c:v>
                </c:pt>
                <c:pt idx="24">
                  <c:v>0.72511535926170068</c:v>
                </c:pt>
                <c:pt idx="25">
                  <c:v>-1.9771740877672399</c:v>
                </c:pt>
              </c:numCache>
            </c:numRef>
          </c:val>
          <c:extLst>
            <c:ext xmlns:c16="http://schemas.microsoft.com/office/drawing/2014/chart" uri="{C3380CC4-5D6E-409C-BE32-E72D297353CC}">
              <c16:uniqueId val="{00000020-A68D-491D-AB05-60CF687E7B2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{665E2916-7106-465F-A38F-282BFE1DB1E5}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68D-491D-AB05-60CF687E7B2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{86EE8FEC-0158-42C3-BD94-741B72EE9B9C}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68D-491D-AB05-60CF687E7B2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{5DBB3BE9-B9D6-40DE-AFDA-72CAEF9B45B6}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68D-491D-AB05-60CF687E7B2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{D600BAD1-78F3-4731-92D2-AEFC42C41ED3}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68D-491D-AB05-60CF687E7B2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{ABB69137-CA04-46BF-849C-23A12471BBA1}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68D-491D-AB05-60CF687E7B2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{7C47BD7F-CC88-40FA-8918-46B61506BD22}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68D-491D-AB05-60CF687E7B2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{753D9654-CF74-4408-A8B3-0E13259A1D28}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68D-491D-AB05-60CF687E7B2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{FC360F6B-B1D5-4FAC-93C7-520AF6C4B4D0}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68D-491D-AB05-60CF687E7B2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{60046AC3-62FB-4CDA-925D-F1AF5BC050C9}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68D-491D-AB05-60CF687E7B2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{7B142F42-D264-47F6-A3B5-93343F425DFD}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68D-491D-AB05-60CF687E7B2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{6B5A86B6-B252-45F8-90D4-97D24A49E448}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68D-491D-AB05-60CF687E7B2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{A09D6EF0-48BD-4F0C-BA57-DF716701AF25}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68D-491D-AB05-60CF687E7B2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{5778758E-35EC-44BE-A673-C2D00870DEDD}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68D-491D-AB05-60CF687E7B2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{371FDA46-5443-4EFB-9179-363ECAF34CC7}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68D-491D-AB05-60CF687E7B2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{1B36A5E0-7490-4EC7-AB58-A5BD22FE7BC4}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68D-491D-AB05-60CF687E7B2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{46387298-990A-436A-9FE2-F60074721C40}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68D-491D-AB05-60CF687E7B2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{387F3B1E-7702-4D1E-A5B8-392A52C937C6}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68D-491D-AB05-60CF687E7B2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{F63B5916-F473-4CA3-BC7A-FD454F31B9A5}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68D-491D-AB05-60CF687E7B2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{59B9D9B5-E18E-4417-B790-743FF0E98F9F}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68D-491D-AB05-60CF687E7B2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{381D6242-8A2B-46AF-BC7A-7887CED151BC}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68D-491D-AB05-60CF687E7B2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{11184100-D2C1-4D8D-AE26-F7B03B48204E}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68D-491D-AB05-60CF687E7B2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{E97C5E75-FFEB-4811-983B-B068C701A678}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68D-491D-AB05-60CF687E7B2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{81EC94F9-2E4E-4D54-B5AD-40E790939668}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68D-491D-AB05-60CF687E7B2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{D63341F9-66FE-4A73-8837-C284D412ED46}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68D-491D-AB05-60CF687E7B2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{5258B5F7-34A8-4A1F-AEBD-9033DDC7C5DE}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68D-491D-AB05-60CF687E7B2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{148E07EE-538C-4457-97D6-D5E3C94DE53C}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68D-491D-AB05-60CF687E7B2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{C082F497-2CB0-4CE5-A3FE-794578216E65}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68D-491D-AB05-60CF687E7B2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{D01F18AA-ADFF-4DBD-A15B-A8B26C5CCCA0}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68D-491D-AB05-60CF687E7B2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{D8118B0D-7A24-4423-BE65-E4FE2B84AF10}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68D-491D-AB05-60CF687E7B2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{6696A8AD-6424-4C0C-81C2-F3C0C50CF179}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68D-491D-AB05-60CF687E7B2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{22B9D595-3CB4-43D9-8375-002C40F674DC}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68D-491D-AB05-60CF687E7B2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{D0E57768-B9D4-4D87-8471-0AA8A9A58401}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68D-491D-AB05-60CF687E7B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68D-491D-AB05-60CF687E7B2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68D-491D-AB05-60CF687E7B2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{5E634326-B601-48DF-9326-F105CFA3AA3F}</c15:txfldGUID>
                      <c15:f>Diagramm!$I$46</c15:f>
                      <c15:dlblFieldTableCache>
                        <c:ptCount val="1"/>
                      </c15:dlblFieldTableCache>
                    </c15:dlblFTEntry>
                  </c15:dlblFieldTable>
                  <c15:showDataLabelsRange val="0"/>
                </c:ext>
                <c:ext xmlns:c16="http://schemas.microsoft.com/office/drawing/2014/chart" uri="{C3380CC4-5D6E-409C-BE32-E72D297353CC}">
                  <c16:uniqueId val="{00000000-1761-41C7-B75A-6932F7A9640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{AEC455F1-F327-4ADA-B30F-677ED991ECC7}</c15:txfldGUID>
                      <c15:f>Diagramm!$I$47</c15:f>
                      <c15:dlblFieldTableCache>
                        <c:ptCount val="1"/>
                      </c15:dlblFieldTableCache>
                    </c15:dlblFTEntry>
                  </c15:dlblFieldTable>
                  <c15:showDataLabelsRange val="0"/>
                </c:ext>
                <c:ext xmlns:c16="http://schemas.microsoft.com/office/drawing/2014/chart" uri="{C3380CC4-5D6E-409C-BE32-E72D297353CC}">
                  <c16:uniqueId val="{00000001-1761-41C7-B75A-6932F7A9640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{EA63B9AB-BD12-40DE-A626-20C62A8A5935}</c15:txfldGUID>
                      <c15:f>Diagramm!$I$48</c15:f>
                      <c15:dlblFieldTableCache>
                        <c:ptCount val="1"/>
                      </c15:dlblFieldTableCache>
                    </c15:dlblFTEntry>
                  </c15:dlblFieldTable>
                  <c15:showDataLabelsRange val="0"/>
                </c:ext>
                <c:ext xmlns:c16="http://schemas.microsoft.com/office/drawing/2014/chart" uri="{C3380CC4-5D6E-409C-BE32-E72D297353CC}">
                  <c16:uniqueId val="{00000002-1761-41C7-B75A-6932F7A9640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{63432CEF-7F04-4CE0-A2F2-0AEEBD88C1F6}</c15:txfldGUID>
                      <c15:f>Diagramm!$I$49</c15:f>
                      <c15:dlblFieldTableCache>
                        <c:ptCount val="1"/>
                      </c15:dlblFieldTableCache>
                    </c15:dlblFTEntry>
                  </c15:dlblFieldTable>
                  <c15:showDataLabelsRange val="0"/>
                </c:ext>
                <c:ext xmlns:c16="http://schemas.microsoft.com/office/drawing/2014/chart" uri="{C3380CC4-5D6E-409C-BE32-E72D297353CC}">
                  <c16:uniqueId val="{00000003-1761-41C7-B75A-6932F7A9640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{689E02F2-D463-40F8-AE54-1FA3682A5E04}</c15:txfldGUID>
                      <c15:f>Diagramm!$I$50</c15:f>
                      <c15:dlblFieldTableCache>
                        <c:ptCount val="1"/>
                      </c15:dlblFieldTableCache>
                    </c15:dlblFTEntry>
                  </c15:dlblFieldTable>
                  <c15:showDataLabelsRange val="0"/>
                </c:ext>
                <c:ext xmlns:c16="http://schemas.microsoft.com/office/drawing/2014/chart" uri="{C3380CC4-5D6E-409C-BE32-E72D297353CC}">
                  <c16:uniqueId val="{00000004-1761-41C7-B75A-6932F7A9640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{B194FAAC-CA6A-4B13-A02C-F9467C119BC2}</c15:txfldGUID>
                      <c15:f>Diagramm!$I$51</c15:f>
                      <c15:dlblFieldTableCache>
                        <c:ptCount val="1"/>
                      </c15:dlblFieldTableCache>
                    </c15:dlblFTEntry>
                  </c15:dlblFieldTable>
                  <c15:showDataLabelsRange val="0"/>
                </c:ext>
                <c:ext xmlns:c16="http://schemas.microsoft.com/office/drawing/2014/chart" uri="{C3380CC4-5D6E-409C-BE32-E72D297353CC}">
                  <c16:uniqueId val="{00000005-1761-41C7-B75A-6932F7A9640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{846FBE88-42AD-48DD-8637-7DD74E3A8E0B}</c15:txfldGUID>
                      <c15:f>Diagramm!$I$52</c15:f>
                      <c15:dlblFieldTableCache>
                        <c:ptCount val="1"/>
                      </c15:dlblFieldTableCache>
                    </c15:dlblFTEntry>
                  </c15:dlblFieldTable>
                  <c15:showDataLabelsRange val="0"/>
                </c:ext>
                <c:ext xmlns:c16="http://schemas.microsoft.com/office/drawing/2014/chart" uri="{C3380CC4-5D6E-409C-BE32-E72D297353CC}">
                  <c16:uniqueId val="{00000006-1761-41C7-B75A-6932F7A9640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{2FC740E7-A822-46AA-8C62-3BBE1C2DC30F}</c15:txfldGUID>
                      <c15:f>Diagramm!$I$53</c15:f>
                      <c15:dlblFieldTableCache>
                        <c:ptCount val="1"/>
                      </c15:dlblFieldTableCache>
                    </c15:dlblFTEntry>
                  </c15:dlblFieldTable>
                  <c15:showDataLabelsRange val="0"/>
                </c:ext>
                <c:ext xmlns:c16="http://schemas.microsoft.com/office/drawing/2014/chart" uri="{C3380CC4-5D6E-409C-BE32-E72D297353CC}">
                  <c16:uniqueId val="{00000007-1761-41C7-B75A-6932F7A9640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{4570206E-6024-4D28-9670-41DA88DE54F1}</c15:txfldGUID>
                      <c15:f>Diagramm!$I$54</c15:f>
                      <c15:dlblFieldTableCache>
                        <c:ptCount val="1"/>
                      </c15:dlblFieldTableCache>
                    </c15:dlblFTEntry>
                  </c15:dlblFieldTable>
                  <c15:showDataLabelsRange val="0"/>
                </c:ext>
                <c:ext xmlns:c16="http://schemas.microsoft.com/office/drawing/2014/chart" uri="{C3380CC4-5D6E-409C-BE32-E72D297353CC}">
                  <c16:uniqueId val="{00000008-1761-41C7-B75A-6932F7A9640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{C0965CD3-E6AB-4051-8810-AC0E5A68B4B1}</c15:txfldGUID>
                      <c15:f>Diagramm!$I$55</c15:f>
                      <c15:dlblFieldTableCache>
                        <c:ptCount val="1"/>
                      </c15:dlblFieldTableCache>
                    </c15:dlblFTEntry>
                  </c15:dlblFieldTable>
                  <c15:showDataLabelsRange val="0"/>
                </c:ext>
                <c:ext xmlns:c16="http://schemas.microsoft.com/office/drawing/2014/chart" uri="{C3380CC4-5D6E-409C-BE32-E72D297353CC}">
                  <c16:uniqueId val="{00000009-1761-41C7-B75A-6932F7A9640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{02910E34-794A-43CF-B750-0A4254977010}</c15:txfldGUID>
                      <c15:f>Diagramm!$I$56</c15:f>
                      <c15:dlblFieldTableCache>
                        <c:ptCount val="1"/>
                      </c15:dlblFieldTableCache>
                    </c15:dlblFTEntry>
                  </c15:dlblFieldTable>
                  <c15:showDataLabelsRange val="0"/>
                </c:ext>
                <c:ext xmlns:c16="http://schemas.microsoft.com/office/drawing/2014/chart" uri="{C3380CC4-5D6E-409C-BE32-E72D297353CC}">
                  <c16:uniqueId val="{0000000A-1761-41C7-B75A-6932F7A9640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{2F383FC3-7F49-49D9-BF32-4F6F4A4059B8}</c15:txfldGUID>
                      <c15:f>Diagramm!$I$57</c15:f>
                      <c15:dlblFieldTableCache>
                        <c:ptCount val="1"/>
                      </c15:dlblFieldTableCache>
                    </c15:dlblFTEntry>
                  </c15:dlblFieldTable>
                  <c15:showDataLabelsRange val="0"/>
                </c:ext>
                <c:ext xmlns:c16="http://schemas.microsoft.com/office/drawing/2014/chart" uri="{C3380CC4-5D6E-409C-BE32-E72D297353CC}">
                  <c16:uniqueId val="{0000000B-1761-41C7-B75A-6932F7A9640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{4D730B81-724A-4C1B-8584-30E5C7F7ECC9}</c15:txfldGUID>
                      <c15:f>Diagramm!$I$58</c15:f>
                      <c15:dlblFieldTableCache>
                        <c:ptCount val="1"/>
                      </c15:dlblFieldTableCache>
                    </c15:dlblFTEntry>
                  </c15:dlblFieldTable>
                  <c15:showDataLabelsRange val="0"/>
                </c:ext>
                <c:ext xmlns:c16="http://schemas.microsoft.com/office/drawing/2014/chart" uri="{C3380CC4-5D6E-409C-BE32-E72D297353CC}">
                  <c16:uniqueId val="{0000000C-1761-41C7-B75A-6932F7A9640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{AD4AD6D9-1E7C-4D54-9203-2CB8FCEA2938}</c15:txfldGUID>
                      <c15:f>Diagramm!$I$59</c15:f>
                      <c15:dlblFieldTableCache>
                        <c:ptCount val="1"/>
                      </c15:dlblFieldTableCache>
                    </c15:dlblFTEntry>
                  </c15:dlblFieldTable>
                  <c15:showDataLabelsRange val="0"/>
                </c:ext>
                <c:ext xmlns:c16="http://schemas.microsoft.com/office/drawing/2014/chart" uri="{C3380CC4-5D6E-409C-BE32-E72D297353CC}">
                  <c16:uniqueId val="{0000000D-1761-41C7-B75A-6932F7A9640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{7728AA54-6C66-44BF-909C-A0F92F856151}</c15:txfldGUID>
                      <c15:f>Diagramm!$I$60</c15:f>
                      <c15:dlblFieldTableCache>
                        <c:ptCount val="1"/>
                      </c15:dlblFieldTableCache>
                    </c15:dlblFTEntry>
                  </c15:dlblFieldTable>
                  <c15:showDataLabelsRange val="0"/>
                </c:ext>
                <c:ext xmlns:c16="http://schemas.microsoft.com/office/drawing/2014/chart" uri="{C3380CC4-5D6E-409C-BE32-E72D297353CC}">
                  <c16:uniqueId val="{0000000E-1761-41C7-B75A-6932F7A9640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{B2DFED1D-736E-4067-907E-F006A57933BB}</c15:txfldGUID>
                      <c15:f>Diagramm!$I$61</c15:f>
                      <c15:dlblFieldTableCache>
                        <c:ptCount val="1"/>
                      </c15:dlblFieldTableCache>
                    </c15:dlblFTEntry>
                  </c15:dlblFieldTable>
                  <c15:showDataLabelsRange val="0"/>
                </c:ext>
                <c:ext xmlns:c16="http://schemas.microsoft.com/office/drawing/2014/chart" uri="{C3380CC4-5D6E-409C-BE32-E72D297353CC}">
                  <c16:uniqueId val="{0000000F-1761-41C7-B75A-6932F7A9640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{1338960A-B57B-48AC-B628-E40931BB8880}</c15:txfldGUID>
                      <c15:f>Diagramm!$I$62</c15:f>
                      <c15:dlblFieldTableCache>
                        <c:ptCount val="1"/>
                      </c15:dlblFieldTableCache>
                    </c15:dlblFTEntry>
                  </c15:dlblFieldTable>
                  <c15:showDataLabelsRange val="0"/>
                </c:ext>
                <c:ext xmlns:c16="http://schemas.microsoft.com/office/drawing/2014/chart" uri="{C3380CC4-5D6E-409C-BE32-E72D297353CC}">
                  <c16:uniqueId val="{00000010-1761-41C7-B75A-6932F7A9640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{90ECA396-0F02-4AA5-8D3B-44D5B2124189}</c15:txfldGUID>
                      <c15:f>Diagramm!$I$63</c15:f>
                      <c15:dlblFieldTableCache>
                        <c:ptCount val="1"/>
                      </c15:dlblFieldTableCache>
                    </c15:dlblFTEntry>
                  </c15:dlblFieldTable>
                  <c15:showDataLabelsRange val="0"/>
                </c:ext>
                <c:ext xmlns:c16="http://schemas.microsoft.com/office/drawing/2014/chart" uri="{C3380CC4-5D6E-409C-BE32-E72D297353CC}">
                  <c16:uniqueId val="{00000011-1761-41C7-B75A-6932F7A9640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{2D9119CA-BD57-4BDF-A24F-8C7A8E6DE3D5}</c15:txfldGUID>
                      <c15:f>Diagramm!$I$64</c15:f>
                      <c15:dlblFieldTableCache>
                        <c:ptCount val="1"/>
                      </c15:dlblFieldTableCache>
                    </c15:dlblFTEntry>
                  </c15:dlblFieldTable>
                  <c15:showDataLabelsRange val="0"/>
                </c:ext>
                <c:ext xmlns:c16="http://schemas.microsoft.com/office/drawing/2014/chart" uri="{C3380CC4-5D6E-409C-BE32-E72D297353CC}">
                  <c16:uniqueId val="{00000012-1761-41C7-B75A-6932F7A9640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{6770DD31-9015-48D8-B4A5-E89C460455A5}</c15:txfldGUID>
                      <c15:f>Diagramm!$I$65</c15:f>
                      <c15:dlblFieldTableCache>
                        <c:ptCount val="1"/>
                      </c15:dlblFieldTableCache>
                    </c15:dlblFTEntry>
                  </c15:dlblFieldTable>
                  <c15:showDataLabelsRange val="0"/>
                </c:ext>
                <c:ext xmlns:c16="http://schemas.microsoft.com/office/drawing/2014/chart" uri="{C3380CC4-5D6E-409C-BE32-E72D297353CC}">
                  <c16:uniqueId val="{00000013-1761-41C7-B75A-6932F7A9640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{31819F15-4F62-4E10-B07C-92907910063E}</c15:txfldGUID>
                      <c15:f>Diagramm!$I$66</c15:f>
                      <c15:dlblFieldTableCache>
                        <c:ptCount val="1"/>
                      </c15:dlblFieldTableCache>
                    </c15:dlblFTEntry>
                  </c15:dlblFieldTable>
                  <c15:showDataLabelsRange val="0"/>
                </c:ext>
                <c:ext xmlns:c16="http://schemas.microsoft.com/office/drawing/2014/chart" uri="{C3380CC4-5D6E-409C-BE32-E72D297353CC}">
                  <c16:uniqueId val="{00000014-1761-41C7-B75A-6932F7A9640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{EC3A2FF3-C8A7-4D53-AA4E-67FC1C90B30A}</c15:txfldGUID>
                      <c15:f>Diagramm!$I$67</c15:f>
                      <c15:dlblFieldTableCache>
                        <c:ptCount val="1"/>
                      </c15:dlblFieldTableCache>
                    </c15:dlblFTEntry>
                  </c15:dlblFieldTable>
                  <c15:showDataLabelsRange val="0"/>
                </c:ext>
                <c:ext xmlns:c16="http://schemas.microsoft.com/office/drawing/2014/chart" uri="{C3380CC4-5D6E-409C-BE32-E72D297353CC}">
                  <c16:uniqueId val="{00000015-1761-41C7-B75A-6932F7A96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761-41C7-B75A-6932F7A9640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{B2F6A59B-40F8-4CB9-A609-51FEEB692F8B}</c15:txfldGUID>
                      <c15:f>Diagramm!$K$46</c15:f>
                      <c15:dlblFieldTableCache>
                        <c:ptCount val="1"/>
                      </c15:dlblFieldTableCache>
                    </c15:dlblFTEntry>
                  </c15:dlblFieldTable>
                  <c15:showDataLabelsRange val="0"/>
                </c:ext>
                <c:ext xmlns:c16="http://schemas.microsoft.com/office/drawing/2014/chart" uri="{C3380CC4-5D6E-409C-BE32-E72D297353CC}">
                  <c16:uniqueId val="{00000017-1761-41C7-B75A-6932F7A9640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{5BB56F79-F104-49B0-95DC-B743157615CE}</c15:txfldGUID>
                      <c15:f>Diagramm!$K$47</c15:f>
                      <c15:dlblFieldTableCache>
                        <c:ptCount val="1"/>
                      </c15:dlblFieldTableCache>
                    </c15:dlblFTEntry>
                  </c15:dlblFieldTable>
                  <c15:showDataLabelsRange val="0"/>
                </c:ext>
                <c:ext xmlns:c16="http://schemas.microsoft.com/office/drawing/2014/chart" uri="{C3380CC4-5D6E-409C-BE32-E72D297353CC}">
                  <c16:uniqueId val="{00000018-1761-41C7-B75A-6932F7A9640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{FD0193D3-B00B-4BB4-A5E1-E8E888F4B549}</c15:txfldGUID>
                      <c15:f>Diagramm!$K$48</c15:f>
                      <c15:dlblFieldTableCache>
                        <c:ptCount val="1"/>
                      </c15:dlblFieldTableCache>
                    </c15:dlblFTEntry>
                  </c15:dlblFieldTable>
                  <c15:showDataLabelsRange val="0"/>
                </c:ext>
                <c:ext xmlns:c16="http://schemas.microsoft.com/office/drawing/2014/chart" uri="{C3380CC4-5D6E-409C-BE32-E72D297353CC}">
                  <c16:uniqueId val="{00000019-1761-41C7-B75A-6932F7A9640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{E6E498D4-F425-401B-A207-257B91A9922E}</c15:txfldGUID>
                      <c15:f>Diagramm!$K$49</c15:f>
                      <c15:dlblFieldTableCache>
                        <c:ptCount val="1"/>
                      </c15:dlblFieldTableCache>
                    </c15:dlblFTEntry>
                  </c15:dlblFieldTable>
                  <c15:showDataLabelsRange val="0"/>
                </c:ext>
                <c:ext xmlns:c16="http://schemas.microsoft.com/office/drawing/2014/chart" uri="{C3380CC4-5D6E-409C-BE32-E72D297353CC}">
                  <c16:uniqueId val="{0000001A-1761-41C7-B75A-6932F7A9640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{7AD88603-8B56-4592-9E18-B1F1F9881977}</c15:txfldGUID>
                      <c15:f>Diagramm!$K$50</c15:f>
                      <c15:dlblFieldTableCache>
                        <c:ptCount val="1"/>
                      </c15:dlblFieldTableCache>
                    </c15:dlblFTEntry>
                  </c15:dlblFieldTable>
                  <c15:showDataLabelsRange val="0"/>
                </c:ext>
                <c:ext xmlns:c16="http://schemas.microsoft.com/office/drawing/2014/chart" uri="{C3380CC4-5D6E-409C-BE32-E72D297353CC}">
                  <c16:uniqueId val="{0000001B-1761-41C7-B75A-6932F7A9640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{65373A94-C522-4D55-8BB8-716C536A1CFC}</c15:txfldGUID>
                      <c15:f>Diagramm!$K$51</c15:f>
                      <c15:dlblFieldTableCache>
                        <c:ptCount val="1"/>
                      </c15:dlblFieldTableCache>
                    </c15:dlblFTEntry>
                  </c15:dlblFieldTable>
                  <c15:showDataLabelsRange val="0"/>
                </c:ext>
                <c:ext xmlns:c16="http://schemas.microsoft.com/office/drawing/2014/chart" uri="{C3380CC4-5D6E-409C-BE32-E72D297353CC}">
                  <c16:uniqueId val="{0000001C-1761-41C7-B75A-6932F7A9640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{D5888EA6-330B-4D0D-9A19-4B97256B3501}</c15:txfldGUID>
                      <c15:f>Diagramm!$K$52</c15:f>
                      <c15:dlblFieldTableCache>
                        <c:ptCount val="1"/>
                      </c15:dlblFieldTableCache>
                    </c15:dlblFTEntry>
                  </c15:dlblFieldTable>
                  <c15:showDataLabelsRange val="0"/>
                </c:ext>
                <c:ext xmlns:c16="http://schemas.microsoft.com/office/drawing/2014/chart" uri="{C3380CC4-5D6E-409C-BE32-E72D297353CC}">
                  <c16:uniqueId val="{0000001D-1761-41C7-B75A-6932F7A9640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{97E2ECF8-DCCE-4F9D-A3BA-1130AABF3EB2}</c15:txfldGUID>
                      <c15:f>Diagramm!$K$53</c15:f>
                      <c15:dlblFieldTableCache>
                        <c:ptCount val="1"/>
                      </c15:dlblFieldTableCache>
                    </c15:dlblFTEntry>
                  </c15:dlblFieldTable>
                  <c15:showDataLabelsRange val="0"/>
                </c:ext>
                <c:ext xmlns:c16="http://schemas.microsoft.com/office/drawing/2014/chart" uri="{C3380CC4-5D6E-409C-BE32-E72D297353CC}">
                  <c16:uniqueId val="{0000001E-1761-41C7-B75A-6932F7A9640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{C48C08E6-365E-4F9A-A929-B4B72E44D5EE}</c15:txfldGUID>
                      <c15:f>Diagramm!$K$54</c15:f>
                      <c15:dlblFieldTableCache>
                        <c:ptCount val="1"/>
                      </c15:dlblFieldTableCache>
                    </c15:dlblFTEntry>
                  </c15:dlblFieldTable>
                  <c15:showDataLabelsRange val="0"/>
                </c:ext>
                <c:ext xmlns:c16="http://schemas.microsoft.com/office/drawing/2014/chart" uri="{C3380CC4-5D6E-409C-BE32-E72D297353CC}">
                  <c16:uniqueId val="{0000001F-1761-41C7-B75A-6932F7A9640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{1D47B988-65D3-4E0B-B284-F3721DDAB120}</c15:txfldGUID>
                      <c15:f>Diagramm!$K$55</c15:f>
                      <c15:dlblFieldTableCache>
                        <c:ptCount val="1"/>
                      </c15:dlblFieldTableCache>
                    </c15:dlblFTEntry>
                  </c15:dlblFieldTable>
                  <c15:showDataLabelsRange val="0"/>
                </c:ext>
                <c:ext xmlns:c16="http://schemas.microsoft.com/office/drawing/2014/chart" uri="{C3380CC4-5D6E-409C-BE32-E72D297353CC}">
                  <c16:uniqueId val="{00000020-1761-41C7-B75A-6932F7A9640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{B9D9F9C3-FBA4-42CC-A701-CD8517F409EE}</c15:txfldGUID>
                      <c15:f>Diagramm!$K$56</c15:f>
                      <c15:dlblFieldTableCache>
                        <c:ptCount val="1"/>
                      </c15:dlblFieldTableCache>
                    </c15:dlblFTEntry>
                  </c15:dlblFieldTable>
                  <c15:showDataLabelsRange val="0"/>
                </c:ext>
                <c:ext xmlns:c16="http://schemas.microsoft.com/office/drawing/2014/chart" uri="{C3380CC4-5D6E-409C-BE32-E72D297353CC}">
                  <c16:uniqueId val="{00000021-1761-41C7-B75A-6932F7A9640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{58C0A151-9CEC-44A7-812B-BA0D00C0D2F9}</c15:txfldGUID>
                      <c15:f>Diagramm!$K$57</c15:f>
                      <c15:dlblFieldTableCache>
                        <c:ptCount val="1"/>
                      </c15:dlblFieldTableCache>
                    </c15:dlblFTEntry>
                  </c15:dlblFieldTable>
                  <c15:showDataLabelsRange val="0"/>
                </c:ext>
                <c:ext xmlns:c16="http://schemas.microsoft.com/office/drawing/2014/chart" uri="{C3380CC4-5D6E-409C-BE32-E72D297353CC}">
                  <c16:uniqueId val="{00000022-1761-41C7-B75A-6932F7A9640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{1EFA94DB-DD6D-473A-B19D-85DD9DE44C8C}</c15:txfldGUID>
                      <c15:f>Diagramm!$K$58</c15:f>
                      <c15:dlblFieldTableCache>
                        <c:ptCount val="1"/>
                      </c15:dlblFieldTableCache>
                    </c15:dlblFTEntry>
                  </c15:dlblFieldTable>
                  <c15:showDataLabelsRange val="0"/>
                </c:ext>
                <c:ext xmlns:c16="http://schemas.microsoft.com/office/drawing/2014/chart" uri="{C3380CC4-5D6E-409C-BE32-E72D297353CC}">
                  <c16:uniqueId val="{00000023-1761-41C7-B75A-6932F7A9640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{B2BC8093-0864-4621-A426-E444D77013BA}</c15:txfldGUID>
                      <c15:f>Diagramm!$K$59</c15:f>
                      <c15:dlblFieldTableCache>
                        <c:ptCount val="1"/>
                      </c15:dlblFieldTableCache>
                    </c15:dlblFTEntry>
                  </c15:dlblFieldTable>
                  <c15:showDataLabelsRange val="0"/>
                </c:ext>
                <c:ext xmlns:c16="http://schemas.microsoft.com/office/drawing/2014/chart" uri="{C3380CC4-5D6E-409C-BE32-E72D297353CC}">
                  <c16:uniqueId val="{00000024-1761-41C7-B75A-6932F7A9640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{88511C50-F712-47C6-818A-9BBF5CFA21B2}</c15:txfldGUID>
                      <c15:f>Diagramm!$K$60</c15:f>
                      <c15:dlblFieldTableCache>
                        <c:ptCount val="1"/>
                      </c15:dlblFieldTableCache>
                    </c15:dlblFTEntry>
                  </c15:dlblFieldTable>
                  <c15:showDataLabelsRange val="0"/>
                </c:ext>
                <c:ext xmlns:c16="http://schemas.microsoft.com/office/drawing/2014/chart" uri="{C3380CC4-5D6E-409C-BE32-E72D297353CC}">
                  <c16:uniqueId val="{00000025-1761-41C7-B75A-6932F7A9640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{040EA0C3-9617-46C4-A844-8848197957EE}</c15:txfldGUID>
                      <c15:f>Diagramm!$K$61</c15:f>
                      <c15:dlblFieldTableCache>
                        <c:ptCount val="1"/>
                      </c15:dlblFieldTableCache>
                    </c15:dlblFTEntry>
                  </c15:dlblFieldTable>
                  <c15:showDataLabelsRange val="0"/>
                </c:ext>
                <c:ext xmlns:c16="http://schemas.microsoft.com/office/drawing/2014/chart" uri="{C3380CC4-5D6E-409C-BE32-E72D297353CC}">
                  <c16:uniqueId val="{00000026-1761-41C7-B75A-6932F7A9640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{1A02D273-9E02-4CA7-9692-11059617EC37}</c15:txfldGUID>
                      <c15:f>Diagramm!$K$62</c15:f>
                      <c15:dlblFieldTableCache>
                        <c:ptCount val="1"/>
                      </c15:dlblFieldTableCache>
                    </c15:dlblFTEntry>
                  </c15:dlblFieldTable>
                  <c15:showDataLabelsRange val="0"/>
                </c:ext>
                <c:ext xmlns:c16="http://schemas.microsoft.com/office/drawing/2014/chart" uri="{C3380CC4-5D6E-409C-BE32-E72D297353CC}">
                  <c16:uniqueId val="{00000027-1761-41C7-B75A-6932F7A9640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{F6CDBF41-3108-4F83-9385-BFD4402C7A69}</c15:txfldGUID>
                      <c15:f>Diagramm!$K$63</c15:f>
                      <c15:dlblFieldTableCache>
                        <c:ptCount val="1"/>
                      </c15:dlblFieldTableCache>
                    </c15:dlblFTEntry>
                  </c15:dlblFieldTable>
                  <c15:showDataLabelsRange val="0"/>
                </c:ext>
                <c:ext xmlns:c16="http://schemas.microsoft.com/office/drawing/2014/chart" uri="{C3380CC4-5D6E-409C-BE32-E72D297353CC}">
                  <c16:uniqueId val="{00000028-1761-41C7-B75A-6932F7A9640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{3122B752-017D-443C-AACA-11BD32F56DED}</c15:txfldGUID>
                      <c15:f>Diagramm!$K$64</c15:f>
                      <c15:dlblFieldTableCache>
                        <c:ptCount val="1"/>
                      </c15:dlblFieldTableCache>
                    </c15:dlblFTEntry>
                  </c15:dlblFieldTable>
                  <c15:showDataLabelsRange val="0"/>
                </c:ext>
                <c:ext xmlns:c16="http://schemas.microsoft.com/office/drawing/2014/chart" uri="{C3380CC4-5D6E-409C-BE32-E72D297353CC}">
                  <c16:uniqueId val="{00000029-1761-41C7-B75A-6932F7A9640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{F245EB9F-2051-427B-94FD-42AAD483EB7B}</c15:txfldGUID>
                      <c15:f>Diagramm!$K$65</c15:f>
                      <c15:dlblFieldTableCache>
                        <c:ptCount val="1"/>
                      </c15:dlblFieldTableCache>
                    </c15:dlblFTEntry>
                  </c15:dlblFieldTable>
                  <c15:showDataLabelsRange val="0"/>
                </c:ext>
                <c:ext xmlns:c16="http://schemas.microsoft.com/office/drawing/2014/chart" uri="{C3380CC4-5D6E-409C-BE32-E72D297353CC}">
                  <c16:uniqueId val="{0000002A-1761-41C7-B75A-6932F7A9640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{C1AECB19-765C-403E-8CD7-EDEA74988606}</c15:txfldGUID>
                      <c15:f>Diagramm!$K$66</c15:f>
                      <c15:dlblFieldTableCache>
                        <c:ptCount val="1"/>
                      </c15:dlblFieldTableCache>
                    </c15:dlblFTEntry>
                  </c15:dlblFieldTable>
                  <c15:showDataLabelsRange val="0"/>
                </c:ext>
                <c:ext xmlns:c16="http://schemas.microsoft.com/office/drawing/2014/chart" uri="{C3380CC4-5D6E-409C-BE32-E72D297353CC}">
                  <c16:uniqueId val="{0000002B-1761-41C7-B75A-6932F7A9640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{23FF4AC5-867D-46C3-874A-DC0666E0E5C4}</c15:txfldGUID>
                      <c15:f>Diagramm!$K$67</c15:f>
                      <c15:dlblFieldTableCache>
                        <c:ptCount val="1"/>
                      </c15:dlblFieldTableCache>
                    </c15:dlblFTEntry>
                  </c15:dlblFieldTable>
                  <c15:showDataLabelsRange val="0"/>
                </c:ext>
                <c:ext xmlns:c16="http://schemas.microsoft.com/office/drawing/2014/chart" uri="{C3380CC4-5D6E-409C-BE32-E72D297353CC}">
                  <c16:uniqueId val="{0000002C-1761-41C7-B75A-6932F7A964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761-41C7-B75A-6932F7A9640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{97C8FC18-3AEC-4DA2-9E11-2C877B68F7D5}</c15:txfldGUID>
                      <c15:f>Diagramm!$J$46</c15:f>
                      <c15:dlblFieldTableCache>
                        <c:ptCount val="1"/>
                      </c15:dlblFieldTableCache>
                    </c15:dlblFTEntry>
                  </c15:dlblFieldTable>
                  <c15:showDataLabelsRange val="0"/>
                </c:ext>
                <c:ext xmlns:c16="http://schemas.microsoft.com/office/drawing/2014/chart" uri="{C3380CC4-5D6E-409C-BE32-E72D297353CC}">
                  <c16:uniqueId val="{0000002E-1761-41C7-B75A-6932F7A9640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{3DC24805-2E0E-4F0E-8F25-7487A319E114}</c15:txfldGUID>
                      <c15:f>Diagramm!$J$47</c15:f>
                      <c15:dlblFieldTableCache>
                        <c:ptCount val="1"/>
                      </c15:dlblFieldTableCache>
                    </c15:dlblFTEntry>
                  </c15:dlblFieldTable>
                  <c15:showDataLabelsRange val="0"/>
                </c:ext>
                <c:ext xmlns:c16="http://schemas.microsoft.com/office/drawing/2014/chart" uri="{C3380CC4-5D6E-409C-BE32-E72D297353CC}">
                  <c16:uniqueId val="{0000002F-1761-41C7-B75A-6932F7A9640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{A9DA6480-04EF-41DE-AAAC-CBA1C3FF6C74}</c15:txfldGUID>
                      <c15:f>Diagramm!$J$48</c15:f>
                      <c15:dlblFieldTableCache>
                        <c:ptCount val="1"/>
                      </c15:dlblFieldTableCache>
                    </c15:dlblFTEntry>
                  </c15:dlblFieldTable>
                  <c15:showDataLabelsRange val="0"/>
                </c:ext>
                <c:ext xmlns:c16="http://schemas.microsoft.com/office/drawing/2014/chart" uri="{C3380CC4-5D6E-409C-BE32-E72D297353CC}">
                  <c16:uniqueId val="{00000030-1761-41C7-B75A-6932F7A9640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{892C15E5-12C6-44D5-B435-2F953F9388CB}</c15:txfldGUID>
                      <c15:f>Diagramm!$J$49</c15:f>
                      <c15:dlblFieldTableCache>
                        <c:ptCount val="1"/>
                      </c15:dlblFieldTableCache>
                    </c15:dlblFTEntry>
                  </c15:dlblFieldTable>
                  <c15:showDataLabelsRange val="0"/>
                </c:ext>
                <c:ext xmlns:c16="http://schemas.microsoft.com/office/drawing/2014/chart" uri="{C3380CC4-5D6E-409C-BE32-E72D297353CC}">
                  <c16:uniqueId val="{00000031-1761-41C7-B75A-6932F7A9640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{D5CDBA8D-5EF2-4193-9DC7-31C096065DBF}</c15:txfldGUID>
                      <c15:f>Diagramm!$J$50</c15:f>
                      <c15:dlblFieldTableCache>
                        <c:ptCount val="1"/>
                      </c15:dlblFieldTableCache>
                    </c15:dlblFTEntry>
                  </c15:dlblFieldTable>
                  <c15:showDataLabelsRange val="0"/>
                </c:ext>
                <c:ext xmlns:c16="http://schemas.microsoft.com/office/drawing/2014/chart" uri="{C3380CC4-5D6E-409C-BE32-E72D297353CC}">
                  <c16:uniqueId val="{00000032-1761-41C7-B75A-6932F7A9640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{A8875DDD-9F35-4728-A76E-D9D42DB3D1C3}</c15:txfldGUID>
                      <c15:f>Diagramm!$J$51</c15:f>
                      <c15:dlblFieldTableCache>
                        <c:ptCount val="1"/>
                      </c15:dlblFieldTableCache>
                    </c15:dlblFTEntry>
                  </c15:dlblFieldTable>
                  <c15:showDataLabelsRange val="0"/>
                </c:ext>
                <c:ext xmlns:c16="http://schemas.microsoft.com/office/drawing/2014/chart" uri="{C3380CC4-5D6E-409C-BE32-E72D297353CC}">
                  <c16:uniqueId val="{00000033-1761-41C7-B75A-6932F7A9640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{2D9850AC-BF0A-49A8-BAC9-1FBFF252AD0F}</c15:txfldGUID>
                      <c15:f>Diagramm!$J$52</c15:f>
                      <c15:dlblFieldTableCache>
                        <c:ptCount val="1"/>
                      </c15:dlblFieldTableCache>
                    </c15:dlblFTEntry>
                  </c15:dlblFieldTable>
                  <c15:showDataLabelsRange val="0"/>
                </c:ext>
                <c:ext xmlns:c16="http://schemas.microsoft.com/office/drawing/2014/chart" uri="{C3380CC4-5D6E-409C-BE32-E72D297353CC}">
                  <c16:uniqueId val="{00000034-1761-41C7-B75A-6932F7A9640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{22A27EAF-4595-4A8F-A6DB-CC12486A2510}</c15:txfldGUID>
                      <c15:f>Diagramm!$J$53</c15:f>
                      <c15:dlblFieldTableCache>
                        <c:ptCount val="1"/>
                      </c15:dlblFieldTableCache>
                    </c15:dlblFTEntry>
                  </c15:dlblFieldTable>
                  <c15:showDataLabelsRange val="0"/>
                </c:ext>
                <c:ext xmlns:c16="http://schemas.microsoft.com/office/drawing/2014/chart" uri="{C3380CC4-5D6E-409C-BE32-E72D297353CC}">
                  <c16:uniqueId val="{00000035-1761-41C7-B75A-6932F7A9640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{886A0E03-94DA-47A7-9B3F-6C09F0C9411C}</c15:txfldGUID>
                      <c15:f>Diagramm!$J$54</c15:f>
                      <c15:dlblFieldTableCache>
                        <c:ptCount val="1"/>
                      </c15:dlblFieldTableCache>
                    </c15:dlblFTEntry>
                  </c15:dlblFieldTable>
                  <c15:showDataLabelsRange val="0"/>
                </c:ext>
                <c:ext xmlns:c16="http://schemas.microsoft.com/office/drawing/2014/chart" uri="{C3380CC4-5D6E-409C-BE32-E72D297353CC}">
                  <c16:uniqueId val="{00000036-1761-41C7-B75A-6932F7A9640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{F97EECB8-8A5E-425A-BB61-DC144F68E68B}</c15:txfldGUID>
                      <c15:f>Diagramm!$J$55</c15:f>
                      <c15:dlblFieldTableCache>
                        <c:ptCount val="1"/>
                      </c15:dlblFieldTableCache>
                    </c15:dlblFTEntry>
                  </c15:dlblFieldTable>
                  <c15:showDataLabelsRange val="0"/>
                </c:ext>
                <c:ext xmlns:c16="http://schemas.microsoft.com/office/drawing/2014/chart" uri="{C3380CC4-5D6E-409C-BE32-E72D297353CC}">
                  <c16:uniqueId val="{00000037-1761-41C7-B75A-6932F7A9640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{DE3A4783-910E-4B46-982D-E334BAE39803}</c15:txfldGUID>
                      <c15:f>Diagramm!$J$56</c15:f>
                      <c15:dlblFieldTableCache>
                        <c:ptCount val="1"/>
                      </c15:dlblFieldTableCache>
                    </c15:dlblFTEntry>
                  </c15:dlblFieldTable>
                  <c15:showDataLabelsRange val="0"/>
                </c:ext>
                <c:ext xmlns:c16="http://schemas.microsoft.com/office/drawing/2014/chart" uri="{C3380CC4-5D6E-409C-BE32-E72D297353CC}">
                  <c16:uniqueId val="{00000038-1761-41C7-B75A-6932F7A9640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{AF7E47A1-B049-4527-B33B-8A0A0C033766}</c15:txfldGUID>
                      <c15:f>Diagramm!$J$57</c15:f>
                      <c15:dlblFieldTableCache>
                        <c:ptCount val="1"/>
                      </c15:dlblFieldTableCache>
                    </c15:dlblFTEntry>
                  </c15:dlblFieldTable>
                  <c15:showDataLabelsRange val="0"/>
                </c:ext>
                <c:ext xmlns:c16="http://schemas.microsoft.com/office/drawing/2014/chart" uri="{C3380CC4-5D6E-409C-BE32-E72D297353CC}">
                  <c16:uniqueId val="{00000039-1761-41C7-B75A-6932F7A9640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{7380D77B-0250-45E0-A163-CEA766D062F1}</c15:txfldGUID>
                      <c15:f>Diagramm!$J$58</c15:f>
                      <c15:dlblFieldTableCache>
                        <c:ptCount val="1"/>
                      </c15:dlblFieldTableCache>
                    </c15:dlblFTEntry>
                  </c15:dlblFieldTable>
                  <c15:showDataLabelsRange val="0"/>
                </c:ext>
                <c:ext xmlns:c16="http://schemas.microsoft.com/office/drawing/2014/chart" uri="{C3380CC4-5D6E-409C-BE32-E72D297353CC}">
                  <c16:uniqueId val="{0000003A-1761-41C7-B75A-6932F7A9640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{BEA8F255-66FB-46B7-9CC8-D525ABC63ED6}</c15:txfldGUID>
                      <c15:f>Diagramm!$J$59</c15:f>
                      <c15:dlblFieldTableCache>
                        <c:ptCount val="1"/>
                      </c15:dlblFieldTableCache>
                    </c15:dlblFTEntry>
                  </c15:dlblFieldTable>
                  <c15:showDataLabelsRange val="0"/>
                </c:ext>
                <c:ext xmlns:c16="http://schemas.microsoft.com/office/drawing/2014/chart" uri="{C3380CC4-5D6E-409C-BE32-E72D297353CC}">
                  <c16:uniqueId val="{0000003B-1761-41C7-B75A-6932F7A9640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{AB4415D1-BADB-495D-BB61-F158C0017E6D}</c15:txfldGUID>
                      <c15:f>Diagramm!$J$60</c15:f>
                      <c15:dlblFieldTableCache>
                        <c:ptCount val="1"/>
                      </c15:dlblFieldTableCache>
                    </c15:dlblFTEntry>
                  </c15:dlblFieldTable>
                  <c15:showDataLabelsRange val="0"/>
                </c:ext>
                <c:ext xmlns:c16="http://schemas.microsoft.com/office/drawing/2014/chart" uri="{C3380CC4-5D6E-409C-BE32-E72D297353CC}">
                  <c16:uniqueId val="{0000003C-1761-41C7-B75A-6932F7A9640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{2B09B8F2-2EA4-4A31-B236-1EE3428DD11C}</c15:txfldGUID>
                      <c15:f>Diagramm!$J$61</c15:f>
                      <c15:dlblFieldTableCache>
                        <c:ptCount val="1"/>
                      </c15:dlblFieldTableCache>
                    </c15:dlblFTEntry>
                  </c15:dlblFieldTable>
                  <c15:showDataLabelsRange val="0"/>
                </c:ext>
                <c:ext xmlns:c16="http://schemas.microsoft.com/office/drawing/2014/chart" uri="{C3380CC4-5D6E-409C-BE32-E72D297353CC}">
                  <c16:uniqueId val="{0000003D-1761-41C7-B75A-6932F7A9640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{3637D684-D383-42D4-89D7-8C161F0A299D}</c15:txfldGUID>
                      <c15:f>Diagramm!$J$62</c15:f>
                      <c15:dlblFieldTableCache>
                        <c:ptCount val="1"/>
                      </c15:dlblFieldTableCache>
                    </c15:dlblFTEntry>
                  </c15:dlblFieldTable>
                  <c15:showDataLabelsRange val="0"/>
                </c:ext>
                <c:ext xmlns:c16="http://schemas.microsoft.com/office/drawing/2014/chart" uri="{C3380CC4-5D6E-409C-BE32-E72D297353CC}">
                  <c16:uniqueId val="{0000003E-1761-41C7-B75A-6932F7A9640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{84248115-14E5-42C9-8543-DE1CD6C75A9D}</c15:txfldGUID>
                      <c15:f>Diagramm!$J$63</c15:f>
                      <c15:dlblFieldTableCache>
                        <c:ptCount val="1"/>
                      </c15:dlblFieldTableCache>
                    </c15:dlblFTEntry>
                  </c15:dlblFieldTable>
                  <c15:showDataLabelsRange val="0"/>
                </c:ext>
                <c:ext xmlns:c16="http://schemas.microsoft.com/office/drawing/2014/chart" uri="{C3380CC4-5D6E-409C-BE32-E72D297353CC}">
                  <c16:uniqueId val="{0000003F-1761-41C7-B75A-6932F7A9640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{58D8AA0E-1FEB-48CC-912A-F77AD92C66F6}</c15:txfldGUID>
                      <c15:f>Diagramm!$J$64</c15:f>
                      <c15:dlblFieldTableCache>
                        <c:ptCount val="1"/>
                      </c15:dlblFieldTableCache>
                    </c15:dlblFTEntry>
                  </c15:dlblFieldTable>
                  <c15:showDataLabelsRange val="0"/>
                </c:ext>
                <c:ext xmlns:c16="http://schemas.microsoft.com/office/drawing/2014/chart" uri="{C3380CC4-5D6E-409C-BE32-E72D297353CC}">
                  <c16:uniqueId val="{00000040-1761-41C7-B75A-6932F7A9640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{C2320019-2FB5-4E66-AB07-C0E8F429478F}</c15:txfldGUID>
                      <c15:f>Diagramm!$J$65</c15:f>
                      <c15:dlblFieldTableCache>
                        <c:ptCount val="1"/>
                      </c15:dlblFieldTableCache>
                    </c15:dlblFTEntry>
                  </c15:dlblFieldTable>
                  <c15:showDataLabelsRange val="0"/>
                </c:ext>
                <c:ext xmlns:c16="http://schemas.microsoft.com/office/drawing/2014/chart" uri="{C3380CC4-5D6E-409C-BE32-E72D297353CC}">
                  <c16:uniqueId val="{00000041-1761-41C7-B75A-6932F7A9640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{01B2179A-20F3-409C-A34F-9B14E71D5ECB}</c15:txfldGUID>
                      <c15:f>Diagramm!$J$66</c15:f>
                      <c15:dlblFieldTableCache>
                        <c:ptCount val="1"/>
                      </c15:dlblFieldTableCache>
                    </c15:dlblFTEntry>
                  </c15:dlblFieldTable>
                  <c15:showDataLabelsRange val="0"/>
                </c:ext>
                <c:ext xmlns:c16="http://schemas.microsoft.com/office/drawing/2014/chart" uri="{C3380CC4-5D6E-409C-BE32-E72D297353CC}">
                  <c16:uniqueId val="{00000042-1761-41C7-B75A-6932F7A9640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{9CC79C36-0050-4BFE-9307-1A7E5FD3C1EF}</c15:txfldGUID>
                      <c15:f>Diagramm!$J$67</c15:f>
                      <c15:dlblFieldTableCache>
                        <c:ptCount val="1"/>
                      </c15:dlblFieldTableCache>
                    </c15:dlblFTEntry>
                  </c15:dlblFieldTable>
                  <c15:showDataLabelsRange val="0"/>
                </c:ext>
                <c:ext xmlns:c16="http://schemas.microsoft.com/office/drawing/2014/chart" uri="{C3380CC4-5D6E-409C-BE32-E72D297353CC}">
                  <c16:uniqueId val="{00000043-1761-41C7-B75A-6932F7A96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761-41C7-B75A-6932F7A9640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BB-4F58-8B98-54CA71054F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BB-4F58-8B98-54CA71054F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BB-4F58-8B98-54CA71054F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BB-4F58-8B98-54CA71054F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BB-4F58-8B98-54CA71054F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BB-4F58-8B98-54CA71054F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BB-4F58-8B98-54CA71054F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BB-4F58-8B98-54CA71054F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CBB-4F58-8B98-54CA71054F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CBB-4F58-8B98-54CA71054F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CBB-4F58-8B98-54CA71054F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CBB-4F58-8B98-54CA71054F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CBB-4F58-8B98-54CA71054F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CBB-4F58-8B98-54CA71054F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CBB-4F58-8B98-54CA71054F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CBB-4F58-8B98-54CA71054F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CBB-4F58-8B98-54CA71054F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CBB-4F58-8B98-54CA71054F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CBB-4F58-8B98-54CA71054F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CBB-4F58-8B98-54CA71054F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CBB-4F58-8B98-54CA71054F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BB-4F58-8B98-54CA71054F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CBB-4F58-8B98-54CA71054F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CBB-4F58-8B98-54CA71054F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CBB-4F58-8B98-54CA71054F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CBB-4F58-8B98-54CA71054F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CBB-4F58-8B98-54CA71054F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CBB-4F58-8B98-54CA71054F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CBB-4F58-8B98-54CA71054F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CBB-4F58-8B98-54CA71054F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CBB-4F58-8B98-54CA71054F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CBB-4F58-8B98-54CA71054F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CBB-4F58-8B98-54CA71054F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CBB-4F58-8B98-54CA71054F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CBB-4F58-8B98-54CA71054F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CBB-4F58-8B98-54CA71054F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CBB-4F58-8B98-54CA71054F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CBB-4F58-8B98-54CA71054F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CBB-4F58-8B98-54CA71054F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CBB-4F58-8B98-54CA71054F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CBB-4F58-8B98-54CA71054F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CBB-4F58-8B98-54CA71054F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CBB-4F58-8B98-54CA71054F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CBB-4F58-8B98-54CA71054F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CBB-4F58-8B98-54CA71054F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CBB-4F58-8B98-54CA71054F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CBB-4F58-8B98-54CA71054F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CBB-4F58-8B98-54CA71054F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CBB-4F58-8B98-54CA71054F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CBB-4F58-8B98-54CA71054F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CBB-4F58-8B98-54CA71054F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CBB-4F58-8B98-54CA71054F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CBB-4F58-8B98-54CA71054F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CBB-4F58-8B98-54CA71054F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CBB-4F58-8B98-54CA71054F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CBB-4F58-8B98-54CA71054F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CBB-4F58-8B98-54CA71054F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CBB-4F58-8B98-54CA71054F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CBB-4F58-8B98-54CA71054F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CBB-4F58-8B98-54CA71054F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CBB-4F58-8B98-54CA71054F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CBB-4F58-8B98-54CA71054F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CBB-4F58-8B98-54CA71054F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CBB-4F58-8B98-54CA71054F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CBB-4F58-8B98-54CA71054F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CBB-4F58-8B98-54CA71054F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CBB-4F58-8B98-54CA71054F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CBB-4F58-8B98-54CA71054F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CBB-4F58-8B98-54CA71054F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100.56927842742915</c:v>
                </c:pt>
                <c:pt idx="2">
                  <c:v>102.86585464748528</c:v>
                </c:pt>
                <c:pt idx="3">
                  <c:v>102.32252623384205</c:v>
                </c:pt>
                <c:pt idx="4">
                  <c:v>102.86098901990042</c:v>
                </c:pt>
                <c:pt idx="5">
                  <c:v>103.05885787501825</c:v>
                </c:pt>
                <c:pt idx="6">
                  <c:v>105.90200626044081</c:v>
                </c:pt>
                <c:pt idx="7">
                  <c:v>105.75603743289489</c:v>
                </c:pt>
                <c:pt idx="8">
                  <c:v>106.03013445350894</c:v>
                </c:pt>
                <c:pt idx="9">
                  <c:v>106.26044082585919</c:v>
                </c:pt>
                <c:pt idx="10">
                  <c:v>108.00882300468722</c:v>
                </c:pt>
                <c:pt idx="11">
                  <c:v>107.72661660476508</c:v>
                </c:pt>
                <c:pt idx="12">
                  <c:v>108.06072303225911</c:v>
                </c:pt>
                <c:pt idx="13">
                  <c:v>108.49214201145045</c:v>
                </c:pt>
                <c:pt idx="14">
                  <c:v>110.85521514183306</c:v>
                </c:pt>
                <c:pt idx="15">
                  <c:v>110.29891172129685</c:v>
                </c:pt>
                <c:pt idx="16">
                  <c:v>110.85359326597141</c:v>
                </c:pt>
                <c:pt idx="17">
                  <c:v>111.33529039687302</c:v>
                </c:pt>
                <c:pt idx="18">
                  <c:v>113.73566667207291</c:v>
                </c:pt>
                <c:pt idx="19">
                  <c:v>114.02436057544156</c:v>
                </c:pt>
                <c:pt idx="20">
                  <c:v>114.24493569262208</c:v>
                </c:pt>
                <c:pt idx="21">
                  <c:v>114.38766076844477</c:v>
                </c:pt>
                <c:pt idx="22">
                  <c:v>117.01834341599493</c:v>
                </c:pt>
                <c:pt idx="23">
                  <c:v>116.51718377475389</c:v>
                </c:pt>
                <c:pt idx="24">
                  <c:v>116.55286504370956</c:v>
                </c:pt>
              </c:numCache>
            </c:numRef>
          </c:val>
          <c:smooth val="0"/>
          <c:extLst>
            <c:ext xmlns:c16="http://schemas.microsoft.com/office/drawing/2014/chart" uri="{C3380CC4-5D6E-409C-BE32-E72D297353CC}">
              <c16:uniqueId val="{00000000-C2F9-498C-AA3F-D8476259111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103.04810287347198</c:v>
                </c:pt>
                <c:pt idx="2">
                  <c:v>107.15986664549928</c:v>
                </c:pt>
                <c:pt idx="3">
                  <c:v>105.76281949515796</c:v>
                </c:pt>
                <c:pt idx="4">
                  <c:v>104.38164788061597</c:v>
                </c:pt>
                <c:pt idx="5">
                  <c:v>106.57247182092395</c:v>
                </c:pt>
                <c:pt idx="6">
                  <c:v>112.09715827909193</c:v>
                </c:pt>
                <c:pt idx="7">
                  <c:v>110.3667248769646</c:v>
                </c:pt>
                <c:pt idx="8">
                  <c:v>109.76345451658993</c:v>
                </c:pt>
                <c:pt idx="9">
                  <c:v>112.74805524686458</c:v>
                </c:pt>
                <c:pt idx="10">
                  <c:v>117.70122241625656</c:v>
                </c:pt>
                <c:pt idx="11">
                  <c:v>115.35164311795523</c:v>
                </c:pt>
                <c:pt idx="12">
                  <c:v>114.16097793300524</c:v>
                </c:pt>
                <c:pt idx="13">
                  <c:v>117.01857437688521</c:v>
                </c:pt>
                <c:pt idx="14">
                  <c:v>121.46372440069852</c:v>
                </c:pt>
                <c:pt idx="15">
                  <c:v>119.93967296396252</c:v>
                </c:pt>
                <c:pt idx="16">
                  <c:v>119.52690903317986</c:v>
                </c:pt>
                <c:pt idx="17">
                  <c:v>123.16240673122718</c:v>
                </c:pt>
                <c:pt idx="18">
                  <c:v>128.44896015240514</c:v>
                </c:pt>
                <c:pt idx="19">
                  <c:v>128.40133354500713</c:v>
                </c:pt>
                <c:pt idx="20">
                  <c:v>126.92490871566915</c:v>
                </c:pt>
                <c:pt idx="21">
                  <c:v>130.56040641371646</c:v>
                </c:pt>
                <c:pt idx="22">
                  <c:v>137.21225591363708</c:v>
                </c:pt>
                <c:pt idx="23">
                  <c:v>135.40244483251308</c:v>
                </c:pt>
                <c:pt idx="24">
                  <c:v>131.38593427528181</c:v>
                </c:pt>
              </c:numCache>
            </c:numRef>
          </c:val>
          <c:smooth val="0"/>
          <c:extLst>
            <c:ext xmlns:c16="http://schemas.microsoft.com/office/drawing/2014/chart" uri="{C3380CC4-5D6E-409C-BE32-E72D297353CC}">
              <c16:uniqueId val="{00000001-C2F9-498C-AA3F-D8476259111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103.33963864066271</c:v>
                </c:pt>
                <c:pt idx="2">
                  <c:v>100.46963668384319</c:v>
                </c:pt>
                <c:pt idx="3">
                  <c:v>100.76315961124519</c:v>
                </c:pt>
                <c:pt idx="4">
                  <c:v>98.075794142586915</c:v>
                </c:pt>
                <c:pt idx="5">
                  <c:v>99.699954340877966</c:v>
                </c:pt>
                <c:pt idx="6">
                  <c:v>97.390907311982261</c:v>
                </c:pt>
                <c:pt idx="7">
                  <c:v>97.651816580784029</c:v>
                </c:pt>
                <c:pt idx="8">
                  <c:v>96.425543017415691</c:v>
                </c:pt>
                <c:pt idx="9">
                  <c:v>98.656317265670864</c:v>
                </c:pt>
                <c:pt idx="10">
                  <c:v>95.981997260452673</c:v>
                </c:pt>
                <c:pt idx="11">
                  <c:v>96.875611506098764</c:v>
                </c:pt>
                <c:pt idx="12">
                  <c:v>95.734133455090998</c:v>
                </c:pt>
                <c:pt idx="13">
                  <c:v>97.645293849063989</c:v>
                </c:pt>
                <c:pt idx="14">
                  <c:v>96.33422477333508</c:v>
                </c:pt>
                <c:pt idx="15">
                  <c:v>95.851542626051796</c:v>
                </c:pt>
                <c:pt idx="16">
                  <c:v>95.447133259409043</c:v>
                </c:pt>
                <c:pt idx="17">
                  <c:v>97.964907703346157</c:v>
                </c:pt>
                <c:pt idx="18">
                  <c:v>95.610201552410146</c:v>
                </c:pt>
                <c:pt idx="19">
                  <c:v>95.636292479290333</c:v>
                </c:pt>
                <c:pt idx="20">
                  <c:v>95.773269845411264</c:v>
                </c:pt>
                <c:pt idx="21">
                  <c:v>98.010566825386462</c:v>
                </c:pt>
                <c:pt idx="22">
                  <c:v>94.905746526645359</c:v>
                </c:pt>
                <c:pt idx="23">
                  <c:v>94.481768964842473</c:v>
                </c:pt>
                <c:pt idx="24">
                  <c:v>92.003130911225611</c:v>
                </c:pt>
              </c:numCache>
            </c:numRef>
          </c:val>
          <c:smooth val="0"/>
          <c:extLst>
            <c:ext xmlns:c16="http://schemas.microsoft.com/office/drawing/2014/chart" uri="{C3380CC4-5D6E-409C-BE32-E72D297353CC}">
              <c16:uniqueId val="{00000002-C2F9-498C-AA3F-D8476259111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2F9-498C-AA3F-D84762591118}"/>
                </c:ext>
              </c:extLst>
            </c:dLbl>
            <c:dLbl>
              <c:idx val="1"/>
              <c:delete val="1"/>
              <c:extLst>
                <c:ext xmlns:c15="http://schemas.microsoft.com/office/drawing/2012/chart" uri="{CE6537A1-D6FC-4f65-9D91-7224C49458BB}"/>
                <c:ext xmlns:c16="http://schemas.microsoft.com/office/drawing/2014/chart" uri="{C3380CC4-5D6E-409C-BE32-E72D297353CC}">
                  <c16:uniqueId val="{00000004-C2F9-498C-AA3F-D84762591118}"/>
                </c:ext>
              </c:extLst>
            </c:dLbl>
            <c:dLbl>
              <c:idx val="2"/>
              <c:delete val="1"/>
              <c:extLst>
                <c:ext xmlns:c15="http://schemas.microsoft.com/office/drawing/2012/chart" uri="{CE6537A1-D6FC-4f65-9D91-7224C49458BB}"/>
                <c:ext xmlns:c16="http://schemas.microsoft.com/office/drawing/2014/chart" uri="{C3380CC4-5D6E-409C-BE32-E72D297353CC}">
                  <c16:uniqueId val="{00000005-C2F9-498C-AA3F-D84762591118}"/>
                </c:ext>
              </c:extLst>
            </c:dLbl>
            <c:dLbl>
              <c:idx val="3"/>
              <c:delete val="1"/>
              <c:extLst>
                <c:ext xmlns:c15="http://schemas.microsoft.com/office/drawing/2012/chart" uri="{CE6537A1-D6FC-4f65-9D91-7224C49458BB}"/>
                <c:ext xmlns:c16="http://schemas.microsoft.com/office/drawing/2014/chart" uri="{C3380CC4-5D6E-409C-BE32-E72D297353CC}">
                  <c16:uniqueId val="{00000006-C2F9-498C-AA3F-D84762591118}"/>
                </c:ext>
              </c:extLst>
            </c:dLbl>
            <c:dLbl>
              <c:idx val="4"/>
              <c:delete val="1"/>
              <c:extLst>
                <c:ext xmlns:c15="http://schemas.microsoft.com/office/drawing/2012/chart" uri="{CE6537A1-D6FC-4f65-9D91-7224C49458BB}"/>
                <c:ext xmlns:c16="http://schemas.microsoft.com/office/drawing/2014/chart" uri="{C3380CC4-5D6E-409C-BE32-E72D297353CC}">
                  <c16:uniqueId val="{00000007-C2F9-498C-AA3F-D84762591118}"/>
                </c:ext>
              </c:extLst>
            </c:dLbl>
            <c:dLbl>
              <c:idx val="5"/>
              <c:delete val="1"/>
              <c:extLst>
                <c:ext xmlns:c15="http://schemas.microsoft.com/office/drawing/2012/chart" uri="{CE6537A1-D6FC-4f65-9D91-7224C49458BB}"/>
                <c:ext xmlns:c16="http://schemas.microsoft.com/office/drawing/2014/chart" uri="{C3380CC4-5D6E-409C-BE32-E72D297353CC}">
                  <c16:uniqueId val="{00000008-C2F9-498C-AA3F-D84762591118}"/>
                </c:ext>
              </c:extLst>
            </c:dLbl>
            <c:dLbl>
              <c:idx val="6"/>
              <c:delete val="1"/>
              <c:extLst>
                <c:ext xmlns:c15="http://schemas.microsoft.com/office/drawing/2012/chart" uri="{CE6537A1-D6FC-4f65-9D91-7224C49458BB}"/>
                <c:ext xmlns:c16="http://schemas.microsoft.com/office/drawing/2014/chart" uri="{C3380CC4-5D6E-409C-BE32-E72D297353CC}">
                  <c16:uniqueId val="{00000009-C2F9-498C-AA3F-D84762591118}"/>
                </c:ext>
              </c:extLst>
            </c:dLbl>
            <c:dLbl>
              <c:idx val="7"/>
              <c:delete val="1"/>
              <c:extLst>
                <c:ext xmlns:c15="http://schemas.microsoft.com/office/drawing/2012/chart" uri="{CE6537A1-D6FC-4f65-9D91-7224C49458BB}"/>
                <c:ext xmlns:c16="http://schemas.microsoft.com/office/drawing/2014/chart" uri="{C3380CC4-5D6E-409C-BE32-E72D297353CC}">
                  <c16:uniqueId val="{0000000A-C2F9-498C-AA3F-D84762591118}"/>
                </c:ext>
              </c:extLst>
            </c:dLbl>
            <c:dLbl>
              <c:idx val="8"/>
              <c:delete val="1"/>
              <c:extLst>
                <c:ext xmlns:c15="http://schemas.microsoft.com/office/drawing/2012/chart" uri="{CE6537A1-D6FC-4f65-9D91-7224C49458BB}"/>
                <c:ext xmlns:c16="http://schemas.microsoft.com/office/drawing/2014/chart" uri="{C3380CC4-5D6E-409C-BE32-E72D297353CC}">
                  <c16:uniqueId val="{0000000B-C2F9-498C-AA3F-D84762591118}"/>
                </c:ext>
              </c:extLst>
            </c:dLbl>
            <c:dLbl>
              <c:idx val="9"/>
              <c:delete val="1"/>
              <c:extLst>
                <c:ext xmlns:c15="http://schemas.microsoft.com/office/drawing/2012/chart" uri="{CE6537A1-D6FC-4f65-9D91-7224C49458BB}"/>
                <c:ext xmlns:c16="http://schemas.microsoft.com/office/drawing/2014/chart" uri="{C3380CC4-5D6E-409C-BE32-E72D297353CC}">
                  <c16:uniqueId val="{0000000C-C2F9-498C-AA3F-D84762591118}"/>
                </c:ext>
              </c:extLst>
            </c:dLbl>
            <c:dLbl>
              <c:idx val="10"/>
              <c:delete val="1"/>
              <c:extLst>
                <c:ext xmlns:c15="http://schemas.microsoft.com/office/drawing/2012/chart" uri="{CE6537A1-D6FC-4f65-9D91-7224C49458BB}"/>
                <c:ext xmlns:c16="http://schemas.microsoft.com/office/drawing/2014/chart" uri="{C3380CC4-5D6E-409C-BE32-E72D297353CC}">
                  <c16:uniqueId val="{0000000D-C2F9-498C-AA3F-D84762591118}"/>
                </c:ext>
              </c:extLst>
            </c:dLbl>
            <c:dLbl>
              <c:idx val="11"/>
              <c:delete val="1"/>
              <c:extLst>
                <c:ext xmlns:c15="http://schemas.microsoft.com/office/drawing/2012/chart" uri="{CE6537A1-D6FC-4f65-9D91-7224C49458BB}"/>
                <c:ext xmlns:c16="http://schemas.microsoft.com/office/drawing/2014/chart" uri="{C3380CC4-5D6E-409C-BE32-E72D297353CC}">
                  <c16:uniqueId val="{0000000E-C2F9-498C-AA3F-D84762591118}"/>
                </c:ext>
              </c:extLst>
            </c:dLbl>
            <c:dLbl>
              <c:idx val="12"/>
              <c:delete val="1"/>
              <c:extLst>
                <c:ext xmlns:c15="http://schemas.microsoft.com/office/drawing/2012/chart" uri="{CE6537A1-D6FC-4f65-9D91-7224C49458BB}"/>
                <c:ext xmlns:c16="http://schemas.microsoft.com/office/drawing/2014/chart" uri="{C3380CC4-5D6E-409C-BE32-E72D297353CC}">
                  <c16:uniqueId val="{0000000F-C2F9-498C-AA3F-D8476259111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F9-498C-AA3F-D84762591118}"/>
                </c:ext>
              </c:extLst>
            </c:dLbl>
            <c:dLbl>
              <c:idx val="14"/>
              <c:delete val="1"/>
              <c:extLst>
                <c:ext xmlns:c15="http://schemas.microsoft.com/office/drawing/2012/chart" uri="{CE6537A1-D6FC-4f65-9D91-7224C49458BB}"/>
                <c:ext xmlns:c16="http://schemas.microsoft.com/office/drawing/2014/chart" uri="{C3380CC4-5D6E-409C-BE32-E72D297353CC}">
                  <c16:uniqueId val="{00000011-C2F9-498C-AA3F-D84762591118}"/>
                </c:ext>
              </c:extLst>
            </c:dLbl>
            <c:dLbl>
              <c:idx val="15"/>
              <c:delete val="1"/>
              <c:extLst>
                <c:ext xmlns:c15="http://schemas.microsoft.com/office/drawing/2012/chart" uri="{CE6537A1-D6FC-4f65-9D91-7224C49458BB}"/>
                <c:ext xmlns:c16="http://schemas.microsoft.com/office/drawing/2014/chart" uri="{C3380CC4-5D6E-409C-BE32-E72D297353CC}">
                  <c16:uniqueId val="{00000012-C2F9-498C-AA3F-D84762591118}"/>
                </c:ext>
              </c:extLst>
            </c:dLbl>
            <c:dLbl>
              <c:idx val="16"/>
              <c:delete val="1"/>
              <c:extLst>
                <c:ext xmlns:c15="http://schemas.microsoft.com/office/drawing/2012/chart" uri="{CE6537A1-D6FC-4f65-9D91-7224C49458BB}"/>
                <c:ext xmlns:c16="http://schemas.microsoft.com/office/drawing/2014/chart" uri="{C3380CC4-5D6E-409C-BE32-E72D297353CC}">
                  <c16:uniqueId val="{00000013-C2F9-498C-AA3F-D84762591118}"/>
                </c:ext>
              </c:extLst>
            </c:dLbl>
            <c:dLbl>
              <c:idx val="17"/>
              <c:delete val="1"/>
              <c:extLst>
                <c:ext xmlns:c15="http://schemas.microsoft.com/office/drawing/2012/chart" uri="{CE6537A1-D6FC-4f65-9D91-7224C49458BB}"/>
                <c:ext xmlns:c16="http://schemas.microsoft.com/office/drawing/2014/chart" uri="{C3380CC4-5D6E-409C-BE32-E72D297353CC}">
                  <c16:uniqueId val="{00000014-C2F9-498C-AA3F-D84762591118}"/>
                </c:ext>
              </c:extLst>
            </c:dLbl>
            <c:dLbl>
              <c:idx val="18"/>
              <c:delete val="1"/>
              <c:extLst>
                <c:ext xmlns:c15="http://schemas.microsoft.com/office/drawing/2012/chart" uri="{CE6537A1-D6FC-4f65-9D91-7224C49458BB}"/>
                <c:ext xmlns:c16="http://schemas.microsoft.com/office/drawing/2014/chart" uri="{C3380CC4-5D6E-409C-BE32-E72D297353CC}">
                  <c16:uniqueId val="{00000015-C2F9-498C-AA3F-D84762591118}"/>
                </c:ext>
              </c:extLst>
            </c:dLbl>
            <c:dLbl>
              <c:idx val="19"/>
              <c:delete val="1"/>
              <c:extLst>
                <c:ext xmlns:c15="http://schemas.microsoft.com/office/drawing/2012/chart" uri="{CE6537A1-D6FC-4f65-9D91-7224C49458BB}"/>
                <c:ext xmlns:c16="http://schemas.microsoft.com/office/drawing/2014/chart" uri="{C3380CC4-5D6E-409C-BE32-E72D297353CC}">
                  <c16:uniqueId val="{00000016-C2F9-498C-AA3F-D84762591118}"/>
                </c:ext>
              </c:extLst>
            </c:dLbl>
            <c:dLbl>
              <c:idx val="20"/>
              <c:delete val="1"/>
              <c:extLst>
                <c:ext xmlns:c15="http://schemas.microsoft.com/office/drawing/2012/chart" uri="{CE6537A1-D6FC-4f65-9D91-7224C49458BB}"/>
                <c:ext xmlns:c16="http://schemas.microsoft.com/office/drawing/2014/chart" uri="{C3380CC4-5D6E-409C-BE32-E72D297353CC}">
                  <c16:uniqueId val="{00000017-C2F9-498C-AA3F-D84762591118}"/>
                </c:ext>
              </c:extLst>
            </c:dLbl>
            <c:dLbl>
              <c:idx val="21"/>
              <c:delete val="1"/>
              <c:extLst>
                <c:ext xmlns:c15="http://schemas.microsoft.com/office/drawing/2012/chart" uri="{CE6537A1-D6FC-4f65-9D91-7224C49458BB}"/>
                <c:ext xmlns:c16="http://schemas.microsoft.com/office/drawing/2014/chart" uri="{C3380CC4-5D6E-409C-BE32-E72D297353CC}">
                  <c16:uniqueId val="{00000018-C2F9-498C-AA3F-D84762591118}"/>
                </c:ext>
              </c:extLst>
            </c:dLbl>
            <c:dLbl>
              <c:idx val="22"/>
              <c:delete val="1"/>
              <c:extLst>
                <c:ext xmlns:c15="http://schemas.microsoft.com/office/drawing/2012/chart" uri="{CE6537A1-D6FC-4f65-9D91-7224C49458BB}"/>
                <c:ext xmlns:c16="http://schemas.microsoft.com/office/drawing/2014/chart" uri="{C3380CC4-5D6E-409C-BE32-E72D297353CC}">
                  <c16:uniqueId val="{00000019-C2F9-498C-AA3F-D84762591118}"/>
                </c:ext>
              </c:extLst>
            </c:dLbl>
            <c:dLbl>
              <c:idx val="23"/>
              <c:delete val="1"/>
              <c:extLst>
                <c:ext xmlns:c15="http://schemas.microsoft.com/office/drawing/2012/chart" uri="{CE6537A1-D6FC-4f65-9D91-7224C49458BB}"/>
                <c:ext xmlns:c16="http://schemas.microsoft.com/office/drawing/2014/chart" uri="{C3380CC4-5D6E-409C-BE32-E72D297353CC}">
                  <c16:uniqueId val="{0000001A-C2F9-498C-AA3F-D84762591118}"/>
                </c:ext>
              </c:extLst>
            </c:dLbl>
            <c:dLbl>
              <c:idx val="24"/>
              <c:delete val="1"/>
              <c:extLst>
                <c:ext xmlns:c15="http://schemas.microsoft.com/office/drawing/2012/chart" uri="{CE6537A1-D6FC-4f65-9D91-7224C49458BB}"/>
                <c:ext xmlns:c16="http://schemas.microsoft.com/office/drawing/2014/chart" uri="{C3380CC4-5D6E-409C-BE32-E72D297353CC}">
                  <c16:uniqueId val="{0000001B-C2F9-498C-AA3F-D8476259111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2F9-498C-AA3F-D8476259111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Coesfeld (05558)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71863</v>
      </c>
      <c r="F11" s="238">
        <v>71841</v>
      </c>
      <c r="G11" s="238">
        <v>72150</v>
      </c>
      <c r="H11" s="238">
        <v>70528</v>
      </c>
      <c r="I11" s="265">
        <v>70440</v>
      </c>
      <c r="J11" s="263">
        <v>1423</v>
      </c>
      <c r="K11" s="266">
        <v>2.0201590005678591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16.375603579032326</v>
      </c>
      <c r="E13" s="115">
        <v>11768</v>
      </c>
      <c r="F13" s="114">
        <v>11613</v>
      </c>
      <c r="G13" s="114">
        <v>11687</v>
      </c>
      <c r="H13" s="114">
        <v>11593</v>
      </c>
      <c r="I13" s="140">
        <v>11500</v>
      </c>
      <c r="J13" s="115">
        <v>268</v>
      </c>
      <c r="K13" s="116">
        <v>2.3304347826086955</v>
      </c>
    </row>
    <row r="14" spans="1:255" ht="14.1" customHeight="1" x14ac:dyDescent="0.2">
      <c r="A14" s="306" t="s">
        <v>230</v>
      </c>
      <c r="B14" s="307"/>
      <c r="C14" s="308"/>
      <c r="D14" s="113">
        <v>65.308990718450389</v>
      </c>
      <c r="E14" s="115">
        <v>46933</v>
      </c>
      <c r="F14" s="114">
        <v>47095</v>
      </c>
      <c r="G14" s="114">
        <v>47388</v>
      </c>
      <c r="H14" s="114">
        <v>46035</v>
      </c>
      <c r="I14" s="140">
        <v>46086</v>
      </c>
      <c r="J14" s="115">
        <v>847</v>
      </c>
      <c r="K14" s="116">
        <v>1.8378683331163477</v>
      </c>
    </row>
    <row r="15" spans="1:255" ht="14.1" customHeight="1" x14ac:dyDescent="0.2">
      <c r="A15" s="306" t="s">
        <v>231</v>
      </c>
      <c r="B15" s="307"/>
      <c r="C15" s="308"/>
      <c r="D15" s="113">
        <v>9.468015529549282</v>
      </c>
      <c r="E15" s="115">
        <v>6804</v>
      </c>
      <c r="F15" s="114">
        <v>6814</v>
      </c>
      <c r="G15" s="114">
        <v>6803</v>
      </c>
      <c r="H15" s="114">
        <v>6681</v>
      </c>
      <c r="I15" s="140">
        <v>6645</v>
      </c>
      <c r="J15" s="115">
        <v>159</v>
      </c>
      <c r="K15" s="116">
        <v>2.3927765237020315</v>
      </c>
    </row>
    <row r="16" spans="1:255" ht="14.1" customHeight="1" x14ac:dyDescent="0.2">
      <c r="A16" s="306" t="s">
        <v>232</v>
      </c>
      <c r="B16" s="307"/>
      <c r="C16" s="308"/>
      <c r="D16" s="113">
        <v>7.8357430110070547</v>
      </c>
      <c r="E16" s="115">
        <v>5631</v>
      </c>
      <c r="F16" s="114">
        <v>5591</v>
      </c>
      <c r="G16" s="114">
        <v>5524</v>
      </c>
      <c r="H16" s="114">
        <v>5485</v>
      </c>
      <c r="I16" s="140">
        <v>5480</v>
      </c>
      <c r="J16" s="115">
        <v>151</v>
      </c>
      <c r="K16" s="116">
        <v>2.7554744525547443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1.5571295381489778</v>
      </c>
      <c r="E18" s="115">
        <v>1119</v>
      </c>
      <c r="F18" s="114">
        <v>1085</v>
      </c>
      <c r="G18" s="114">
        <v>1113</v>
      </c>
      <c r="H18" s="114">
        <v>1139</v>
      </c>
      <c r="I18" s="140">
        <v>1127</v>
      </c>
      <c r="J18" s="115">
        <v>-8</v>
      </c>
      <c r="K18" s="116">
        <v>-0.70984915705412599</v>
      </c>
    </row>
    <row r="19" spans="1:255" ht="14.1" customHeight="1" x14ac:dyDescent="0.2">
      <c r="A19" s="306" t="s">
        <v>235</v>
      </c>
      <c r="B19" s="307" t="s">
        <v>236</v>
      </c>
      <c r="C19" s="308"/>
      <c r="D19" s="113">
        <v>0.99912333189541214</v>
      </c>
      <c r="E19" s="115">
        <v>718</v>
      </c>
      <c r="F19" s="114">
        <v>692</v>
      </c>
      <c r="G19" s="114">
        <v>706</v>
      </c>
      <c r="H19" s="114">
        <v>727</v>
      </c>
      <c r="I19" s="140">
        <v>715</v>
      </c>
      <c r="J19" s="115">
        <v>3</v>
      </c>
      <c r="K19" s="116">
        <v>0.41958041958041958</v>
      </c>
    </row>
    <row r="20" spans="1:255" ht="14.1" customHeight="1" x14ac:dyDescent="0.2">
      <c r="A20" s="306">
        <v>12</v>
      </c>
      <c r="B20" s="307" t="s">
        <v>237</v>
      </c>
      <c r="C20" s="308"/>
      <c r="D20" s="113">
        <v>1.3734466971877044</v>
      </c>
      <c r="E20" s="115">
        <v>987</v>
      </c>
      <c r="F20" s="114">
        <v>974</v>
      </c>
      <c r="G20" s="114">
        <v>994</v>
      </c>
      <c r="H20" s="114">
        <v>953</v>
      </c>
      <c r="I20" s="140">
        <v>949</v>
      </c>
      <c r="J20" s="115">
        <v>38</v>
      </c>
      <c r="K20" s="116">
        <v>4.0042149631190727</v>
      </c>
    </row>
    <row r="21" spans="1:255" ht="14.1" customHeight="1" x14ac:dyDescent="0.2">
      <c r="A21" s="306">
        <v>21</v>
      </c>
      <c r="B21" s="307" t="s">
        <v>238</v>
      </c>
      <c r="C21" s="308"/>
      <c r="D21" s="113">
        <v>0.62619150327706885</v>
      </c>
      <c r="E21" s="115">
        <v>450</v>
      </c>
      <c r="F21" s="114">
        <v>454</v>
      </c>
      <c r="G21" s="114">
        <v>464</v>
      </c>
      <c r="H21" s="114">
        <v>449</v>
      </c>
      <c r="I21" s="140">
        <v>444</v>
      </c>
      <c r="J21" s="115">
        <v>6</v>
      </c>
      <c r="K21" s="116">
        <v>1.3513513513513513</v>
      </c>
    </row>
    <row r="22" spans="1:255" ht="14.1" customHeight="1" x14ac:dyDescent="0.2">
      <c r="A22" s="306">
        <v>22</v>
      </c>
      <c r="B22" s="307" t="s">
        <v>239</v>
      </c>
      <c r="C22" s="308"/>
      <c r="D22" s="113">
        <v>3.0961690995366182</v>
      </c>
      <c r="E22" s="115">
        <v>2225</v>
      </c>
      <c r="F22" s="114">
        <v>2253</v>
      </c>
      <c r="G22" s="114">
        <v>2283</v>
      </c>
      <c r="H22" s="114">
        <v>2351</v>
      </c>
      <c r="I22" s="140">
        <v>2364</v>
      </c>
      <c r="J22" s="115">
        <v>-139</v>
      </c>
      <c r="K22" s="116">
        <v>-5.8798646362098141</v>
      </c>
    </row>
    <row r="23" spans="1:255" ht="14.1" customHeight="1" x14ac:dyDescent="0.2">
      <c r="A23" s="306">
        <v>23</v>
      </c>
      <c r="B23" s="307" t="s">
        <v>240</v>
      </c>
      <c r="C23" s="308"/>
      <c r="D23" s="113">
        <v>0.44390019898974437</v>
      </c>
      <c r="E23" s="115">
        <v>319</v>
      </c>
      <c r="F23" s="114">
        <v>325</v>
      </c>
      <c r="G23" s="114">
        <v>324</v>
      </c>
      <c r="H23" s="114">
        <v>325</v>
      </c>
      <c r="I23" s="140">
        <v>334</v>
      </c>
      <c r="J23" s="115">
        <v>-15</v>
      </c>
      <c r="K23" s="116">
        <v>-4.4910179640718564</v>
      </c>
    </row>
    <row r="24" spans="1:255" ht="14.1" customHeight="1" x14ac:dyDescent="0.2">
      <c r="A24" s="306">
        <v>24</v>
      </c>
      <c r="B24" s="307" t="s">
        <v>241</v>
      </c>
      <c r="C24" s="308"/>
      <c r="D24" s="113">
        <v>3.3828256543701207</v>
      </c>
      <c r="E24" s="115">
        <v>2431</v>
      </c>
      <c r="F24" s="114">
        <v>2457</v>
      </c>
      <c r="G24" s="114">
        <v>2495</v>
      </c>
      <c r="H24" s="114">
        <v>2384</v>
      </c>
      <c r="I24" s="140">
        <v>2393</v>
      </c>
      <c r="J24" s="115">
        <v>38</v>
      </c>
      <c r="K24" s="116">
        <v>1.5879648976180527</v>
      </c>
    </row>
    <row r="25" spans="1:255" ht="14.1" customHeight="1" x14ac:dyDescent="0.2">
      <c r="A25" s="306">
        <v>25</v>
      </c>
      <c r="B25" s="307" t="s">
        <v>242</v>
      </c>
      <c r="C25" s="308"/>
      <c r="D25" s="113">
        <v>6.3328834031420902</v>
      </c>
      <c r="E25" s="115">
        <v>4551</v>
      </c>
      <c r="F25" s="114">
        <v>4618</v>
      </c>
      <c r="G25" s="114">
        <v>4637</v>
      </c>
      <c r="H25" s="114">
        <v>4520</v>
      </c>
      <c r="I25" s="140">
        <v>4551</v>
      </c>
      <c r="J25" s="115">
        <v>0</v>
      </c>
      <c r="K25" s="116">
        <v>0</v>
      </c>
    </row>
    <row r="26" spans="1:255" ht="14.1" customHeight="1" x14ac:dyDescent="0.2">
      <c r="A26" s="306">
        <v>26</v>
      </c>
      <c r="B26" s="307" t="s">
        <v>243</v>
      </c>
      <c r="C26" s="308"/>
      <c r="D26" s="113">
        <v>2.3349985388864924</v>
      </c>
      <c r="E26" s="115">
        <v>1678</v>
      </c>
      <c r="F26" s="114">
        <v>1709</v>
      </c>
      <c r="G26" s="114">
        <v>1721</v>
      </c>
      <c r="H26" s="114">
        <v>1679</v>
      </c>
      <c r="I26" s="140">
        <v>1675</v>
      </c>
      <c r="J26" s="115">
        <v>3</v>
      </c>
      <c r="K26" s="116">
        <v>0.17910447761194029</v>
      </c>
    </row>
    <row r="27" spans="1:255" ht="14.1" customHeight="1" x14ac:dyDescent="0.2">
      <c r="A27" s="306">
        <v>27</v>
      </c>
      <c r="B27" s="307" t="s">
        <v>244</v>
      </c>
      <c r="C27" s="308"/>
      <c r="D27" s="113">
        <v>1.9634582469420983</v>
      </c>
      <c r="E27" s="115">
        <v>1411</v>
      </c>
      <c r="F27" s="114">
        <v>1412</v>
      </c>
      <c r="G27" s="114">
        <v>1414</v>
      </c>
      <c r="H27" s="114">
        <v>1366</v>
      </c>
      <c r="I27" s="140">
        <v>1371</v>
      </c>
      <c r="J27" s="115">
        <v>40</v>
      </c>
      <c r="K27" s="116">
        <v>2.9175784099197668</v>
      </c>
    </row>
    <row r="28" spans="1:255" ht="14.1" customHeight="1" x14ac:dyDescent="0.2">
      <c r="A28" s="306">
        <v>28</v>
      </c>
      <c r="B28" s="307" t="s">
        <v>245</v>
      </c>
      <c r="C28" s="308"/>
      <c r="D28" s="113">
        <v>0.47590554249057232</v>
      </c>
      <c r="E28" s="115">
        <v>342</v>
      </c>
      <c r="F28" s="114">
        <v>333</v>
      </c>
      <c r="G28" s="114">
        <v>339</v>
      </c>
      <c r="H28" s="114">
        <v>343</v>
      </c>
      <c r="I28" s="140">
        <v>341</v>
      </c>
      <c r="J28" s="115">
        <v>1</v>
      </c>
      <c r="K28" s="116">
        <v>0.2932551319648094</v>
      </c>
    </row>
    <row r="29" spans="1:255" ht="14.1" customHeight="1" x14ac:dyDescent="0.2">
      <c r="A29" s="306">
        <v>29</v>
      </c>
      <c r="B29" s="307" t="s">
        <v>246</v>
      </c>
      <c r="C29" s="308"/>
      <c r="D29" s="113">
        <v>4.4932719201814564</v>
      </c>
      <c r="E29" s="115">
        <v>3229</v>
      </c>
      <c r="F29" s="114">
        <v>3211</v>
      </c>
      <c r="G29" s="114">
        <v>3230</v>
      </c>
      <c r="H29" s="114">
        <v>3087</v>
      </c>
      <c r="I29" s="140">
        <v>3071</v>
      </c>
      <c r="J29" s="115">
        <v>158</v>
      </c>
      <c r="K29" s="116">
        <v>5.1449039400846628</v>
      </c>
    </row>
    <row r="30" spans="1:255" ht="14.1" customHeight="1" x14ac:dyDescent="0.2">
      <c r="A30" s="306" t="s">
        <v>247</v>
      </c>
      <c r="B30" s="307" t="s">
        <v>248</v>
      </c>
      <c r="C30" s="308"/>
      <c r="D30" s="113">
        <v>3.1142590762979556</v>
      </c>
      <c r="E30" s="115">
        <v>2238</v>
      </c>
      <c r="F30" s="114">
        <v>2192</v>
      </c>
      <c r="G30" s="114">
        <v>2207</v>
      </c>
      <c r="H30" s="114">
        <v>2081</v>
      </c>
      <c r="I30" s="140">
        <v>2075</v>
      </c>
      <c r="J30" s="115">
        <v>163</v>
      </c>
      <c r="K30" s="116">
        <v>7.8554216867469879</v>
      </c>
    </row>
    <row r="31" spans="1:255" ht="14.1" customHeight="1" x14ac:dyDescent="0.2">
      <c r="A31" s="306" t="s">
        <v>249</v>
      </c>
      <c r="B31" s="307" t="s">
        <v>250</v>
      </c>
      <c r="C31" s="308"/>
      <c r="D31" s="113">
        <v>1.3428328903608255</v>
      </c>
      <c r="E31" s="115">
        <v>965</v>
      </c>
      <c r="F31" s="114">
        <v>989</v>
      </c>
      <c r="G31" s="114">
        <v>996</v>
      </c>
      <c r="H31" s="114">
        <v>981</v>
      </c>
      <c r="I31" s="140">
        <v>971</v>
      </c>
      <c r="J31" s="115">
        <v>-6</v>
      </c>
      <c r="K31" s="116">
        <v>-0.61791967044284246</v>
      </c>
    </row>
    <row r="32" spans="1:255" ht="14.1" customHeight="1" x14ac:dyDescent="0.2">
      <c r="A32" s="306">
        <v>31</v>
      </c>
      <c r="B32" s="307" t="s">
        <v>251</v>
      </c>
      <c r="C32" s="308"/>
      <c r="D32" s="113">
        <v>0.79178436747700487</v>
      </c>
      <c r="E32" s="115">
        <v>569</v>
      </c>
      <c r="F32" s="114">
        <v>568</v>
      </c>
      <c r="G32" s="114">
        <v>557</v>
      </c>
      <c r="H32" s="114">
        <v>539</v>
      </c>
      <c r="I32" s="140">
        <v>532</v>
      </c>
      <c r="J32" s="115">
        <v>37</v>
      </c>
      <c r="K32" s="116">
        <v>6.9548872180451129</v>
      </c>
    </row>
    <row r="33" spans="1:11" ht="14.1" customHeight="1" x14ac:dyDescent="0.2">
      <c r="A33" s="306">
        <v>32</v>
      </c>
      <c r="B33" s="307" t="s">
        <v>252</v>
      </c>
      <c r="C33" s="308"/>
      <c r="D33" s="113">
        <v>2.3057762687335623</v>
      </c>
      <c r="E33" s="115">
        <v>1657</v>
      </c>
      <c r="F33" s="114">
        <v>1624</v>
      </c>
      <c r="G33" s="114">
        <v>1697</v>
      </c>
      <c r="H33" s="114">
        <v>1696</v>
      </c>
      <c r="I33" s="140">
        <v>1672</v>
      </c>
      <c r="J33" s="115">
        <v>-15</v>
      </c>
      <c r="K33" s="116">
        <v>-0.89712918660287078</v>
      </c>
    </row>
    <row r="34" spans="1:11" ht="14.1" customHeight="1" x14ac:dyDescent="0.2">
      <c r="A34" s="306">
        <v>33</v>
      </c>
      <c r="B34" s="307" t="s">
        <v>253</v>
      </c>
      <c r="C34" s="308"/>
      <c r="D34" s="113">
        <v>1.6113994684329906</v>
      </c>
      <c r="E34" s="115">
        <v>1158</v>
      </c>
      <c r="F34" s="114">
        <v>1188</v>
      </c>
      <c r="G34" s="114">
        <v>1250</v>
      </c>
      <c r="H34" s="114">
        <v>1207</v>
      </c>
      <c r="I34" s="140">
        <v>1192</v>
      </c>
      <c r="J34" s="115">
        <v>-34</v>
      </c>
      <c r="K34" s="116">
        <v>-2.8523489932885906</v>
      </c>
    </row>
    <row r="35" spans="1:11" ht="14.1" customHeight="1" x14ac:dyDescent="0.2">
      <c r="A35" s="306">
        <v>34</v>
      </c>
      <c r="B35" s="307" t="s">
        <v>254</v>
      </c>
      <c r="C35" s="308"/>
      <c r="D35" s="113">
        <v>1.9411936601589135</v>
      </c>
      <c r="E35" s="115">
        <v>1395</v>
      </c>
      <c r="F35" s="114">
        <v>1414</v>
      </c>
      <c r="G35" s="114">
        <v>1413</v>
      </c>
      <c r="H35" s="114">
        <v>1391</v>
      </c>
      <c r="I35" s="140">
        <v>1397</v>
      </c>
      <c r="J35" s="115">
        <v>-2</v>
      </c>
      <c r="K35" s="116">
        <v>-0.14316392269148176</v>
      </c>
    </row>
    <row r="36" spans="1:11" ht="14.1" customHeight="1" x14ac:dyDescent="0.2">
      <c r="A36" s="306">
        <v>41</v>
      </c>
      <c r="B36" s="307" t="s">
        <v>255</v>
      </c>
      <c r="C36" s="308"/>
      <c r="D36" s="113">
        <v>0.59279462310229181</v>
      </c>
      <c r="E36" s="115">
        <v>426</v>
      </c>
      <c r="F36" s="114">
        <v>430</v>
      </c>
      <c r="G36" s="114">
        <v>433</v>
      </c>
      <c r="H36" s="114">
        <v>433</v>
      </c>
      <c r="I36" s="140">
        <v>433</v>
      </c>
      <c r="J36" s="115">
        <v>-7</v>
      </c>
      <c r="K36" s="116">
        <v>-1.6166281755196306</v>
      </c>
    </row>
    <row r="37" spans="1:11" ht="14.1" customHeight="1" x14ac:dyDescent="0.2">
      <c r="A37" s="306">
        <v>42</v>
      </c>
      <c r="B37" s="307" t="s">
        <v>256</v>
      </c>
      <c r="C37" s="308"/>
      <c r="D37" s="113">
        <v>0.12941291067726091</v>
      </c>
      <c r="E37" s="115">
        <v>93</v>
      </c>
      <c r="F37" s="114">
        <v>91</v>
      </c>
      <c r="G37" s="114">
        <v>91</v>
      </c>
      <c r="H37" s="114">
        <v>85</v>
      </c>
      <c r="I37" s="140">
        <v>85</v>
      </c>
      <c r="J37" s="115">
        <v>8</v>
      </c>
      <c r="K37" s="116">
        <v>9.4117647058823533</v>
      </c>
    </row>
    <row r="38" spans="1:11" ht="14.1" customHeight="1" x14ac:dyDescent="0.2">
      <c r="A38" s="306">
        <v>43</v>
      </c>
      <c r="B38" s="307" t="s">
        <v>257</v>
      </c>
      <c r="C38" s="308"/>
      <c r="D38" s="113">
        <v>0.7987420508467501</v>
      </c>
      <c r="E38" s="115">
        <v>574</v>
      </c>
      <c r="F38" s="114">
        <v>580</v>
      </c>
      <c r="G38" s="114">
        <v>578</v>
      </c>
      <c r="H38" s="114">
        <v>533</v>
      </c>
      <c r="I38" s="140">
        <v>539</v>
      </c>
      <c r="J38" s="115">
        <v>35</v>
      </c>
      <c r="K38" s="116">
        <v>6.4935064935064934</v>
      </c>
    </row>
    <row r="39" spans="1:11" ht="14.1" customHeight="1" x14ac:dyDescent="0.2">
      <c r="A39" s="306">
        <v>51</v>
      </c>
      <c r="B39" s="307" t="s">
        <v>258</v>
      </c>
      <c r="C39" s="308"/>
      <c r="D39" s="113">
        <v>6.5917092244966113</v>
      </c>
      <c r="E39" s="115">
        <v>4737</v>
      </c>
      <c r="F39" s="114">
        <v>4692</v>
      </c>
      <c r="G39" s="114">
        <v>4729</v>
      </c>
      <c r="H39" s="114">
        <v>4580</v>
      </c>
      <c r="I39" s="140">
        <v>4607</v>
      </c>
      <c r="J39" s="115">
        <v>130</v>
      </c>
      <c r="K39" s="116">
        <v>2.8217929238115911</v>
      </c>
    </row>
    <row r="40" spans="1:11" ht="14.1" customHeight="1" x14ac:dyDescent="0.2">
      <c r="A40" s="306" t="s">
        <v>259</v>
      </c>
      <c r="B40" s="307" t="s">
        <v>260</v>
      </c>
      <c r="C40" s="308"/>
      <c r="D40" s="113">
        <v>5.9446446711103071</v>
      </c>
      <c r="E40" s="115">
        <v>4272</v>
      </c>
      <c r="F40" s="114">
        <v>4225</v>
      </c>
      <c r="G40" s="114">
        <v>4263</v>
      </c>
      <c r="H40" s="114">
        <v>4142</v>
      </c>
      <c r="I40" s="140">
        <v>4166</v>
      </c>
      <c r="J40" s="115">
        <v>106</v>
      </c>
      <c r="K40" s="116">
        <v>2.544407105136822</v>
      </c>
    </row>
    <row r="41" spans="1:11" ht="14.1" customHeight="1" x14ac:dyDescent="0.2">
      <c r="A41" s="306"/>
      <c r="B41" s="307" t="s">
        <v>261</v>
      </c>
      <c r="C41" s="308"/>
      <c r="D41" s="113">
        <v>4.9510874859106915</v>
      </c>
      <c r="E41" s="115">
        <v>3558</v>
      </c>
      <c r="F41" s="114">
        <v>3515</v>
      </c>
      <c r="G41" s="114">
        <v>3540</v>
      </c>
      <c r="H41" s="114">
        <v>3427</v>
      </c>
      <c r="I41" s="140">
        <v>3441</v>
      </c>
      <c r="J41" s="115">
        <v>117</v>
      </c>
      <c r="K41" s="116">
        <v>3.4001743679163035</v>
      </c>
    </row>
    <row r="42" spans="1:11" ht="14.1" customHeight="1" x14ac:dyDescent="0.2">
      <c r="A42" s="306">
        <v>52</v>
      </c>
      <c r="B42" s="307" t="s">
        <v>262</v>
      </c>
      <c r="C42" s="308"/>
      <c r="D42" s="113">
        <v>3.7780220697716489</v>
      </c>
      <c r="E42" s="115">
        <v>2715</v>
      </c>
      <c r="F42" s="114">
        <v>2722</v>
      </c>
      <c r="G42" s="114">
        <v>2793</v>
      </c>
      <c r="H42" s="114">
        <v>2762</v>
      </c>
      <c r="I42" s="140">
        <v>2707</v>
      </c>
      <c r="J42" s="115">
        <v>8</v>
      </c>
      <c r="K42" s="116">
        <v>0.29553010712966382</v>
      </c>
    </row>
    <row r="43" spans="1:11" ht="14.1" customHeight="1" x14ac:dyDescent="0.2">
      <c r="A43" s="306" t="s">
        <v>263</v>
      </c>
      <c r="B43" s="307" t="s">
        <v>264</v>
      </c>
      <c r="C43" s="308"/>
      <c r="D43" s="113">
        <v>3.5080639550255346</v>
      </c>
      <c r="E43" s="115">
        <v>2521</v>
      </c>
      <c r="F43" s="114">
        <v>2526</v>
      </c>
      <c r="G43" s="114">
        <v>2587</v>
      </c>
      <c r="H43" s="114">
        <v>2561</v>
      </c>
      <c r="I43" s="140">
        <v>2507</v>
      </c>
      <c r="J43" s="115">
        <v>14</v>
      </c>
      <c r="K43" s="116">
        <v>0.55843637814120461</v>
      </c>
    </row>
    <row r="44" spans="1:11" ht="14.1" customHeight="1" x14ac:dyDescent="0.2">
      <c r="A44" s="306">
        <v>53</v>
      </c>
      <c r="B44" s="307" t="s">
        <v>265</v>
      </c>
      <c r="C44" s="308"/>
      <c r="D44" s="113">
        <v>0.52739239942668692</v>
      </c>
      <c r="E44" s="115">
        <v>379</v>
      </c>
      <c r="F44" s="114">
        <v>378</v>
      </c>
      <c r="G44" s="114">
        <v>380</v>
      </c>
      <c r="H44" s="114">
        <v>376</v>
      </c>
      <c r="I44" s="140">
        <v>395</v>
      </c>
      <c r="J44" s="115">
        <v>-16</v>
      </c>
      <c r="K44" s="116">
        <v>-4.0506329113924053</v>
      </c>
    </row>
    <row r="45" spans="1:11" ht="14.1" customHeight="1" x14ac:dyDescent="0.2">
      <c r="A45" s="306" t="s">
        <v>266</v>
      </c>
      <c r="B45" s="307" t="s">
        <v>267</v>
      </c>
      <c r="C45" s="308"/>
      <c r="D45" s="113">
        <v>0.33257726507382102</v>
      </c>
      <c r="E45" s="115">
        <v>239</v>
      </c>
      <c r="F45" s="114">
        <v>242</v>
      </c>
      <c r="G45" s="114">
        <v>243</v>
      </c>
      <c r="H45" s="114">
        <v>248</v>
      </c>
      <c r="I45" s="140">
        <v>262</v>
      </c>
      <c r="J45" s="115">
        <v>-23</v>
      </c>
      <c r="K45" s="116">
        <v>-8.778625954198473</v>
      </c>
    </row>
    <row r="46" spans="1:11" ht="14.1" customHeight="1" x14ac:dyDescent="0.2">
      <c r="A46" s="306">
        <v>54</v>
      </c>
      <c r="B46" s="307" t="s">
        <v>268</v>
      </c>
      <c r="C46" s="308"/>
      <c r="D46" s="113">
        <v>1.7004578155657293</v>
      </c>
      <c r="E46" s="115">
        <v>1222</v>
      </c>
      <c r="F46" s="114">
        <v>1184</v>
      </c>
      <c r="G46" s="114">
        <v>1200</v>
      </c>
      <c r="H46" s="114">
        <v>1186</v>
      </c>
      <c r="I46" s="140">
        <v>1167</v>
      </c>
      <c r="J46" s="115">
        <v>55</v>
      </c>
      <c r="K46" s="116">
        <v>4.7129391602399311</v>
      </c>
    </row>
    <row r="47" spans="1:11" ht="14.1" customHeight="1" x14ac:dyDescent="0.2">
      <c r="A47" s="306">
        <v>61</v>
      </c>
      <c r="B47" s="307" t="s">
        <v>269</v>
      </c>
      <c r="C47" s="308"/>
      <c r="D47" s="113">
        <v>3.4245717545885923</v>
      </c>
      <c r="E47" s="115">
        <v>2461</v>
      </c>
      <c r="F47" s="114">
        <v>2440</v>
      </c>
      <c r="G47" s="114">
        <v>2448</v>
      </c>
      <c r="H47" s="114">
        <v>2385</v>
      </c>
      <c r="I47" s="140">
        <v>2408</v>
      </c>
      <c r="J47" s="115">
        <v>53</v>
      </c>
      <c r="K47" s="116">
        <v>2.2009966777408638</v>
      </c>
    </row>
    <row r="48" spans="1:11" ht="14.1" customHeight="1" x14ac:dyDescent="0.2">
      <c r="A48" s="306">
        <v>62</v>
      </c>
      <c r="B48" s="307" t="s">
        <v>270</v>
      </c>
      <c r="C48" s="308"/>
      <c r="D48" s="113">
        <v>7.8649652811599848</v>
      </c>
      <c r="E48" s="115">
        <v>5652</v>
      </c>
      <c r="F48" s="114">
        <v>5696</v>
      </c>
      <c r="G48" s="114">
        <v>5704</v>
      </c>
      <c r="H48" s="114">
        <v>5566</v>
      </c>
      <c r="I48" s="140">
        <v>5603</v>
      </c>
      <c r="J48" s="115">
        <v>49</v>
      </c>
      <c r="K48" s="116">
        <v>0.87453150098161703</v>
      </c>
    </row>
    <row r="49" spans="1:11" ht="14.1" customHeight="1" x14ac:dyDescent="0.2">
      <c r="A49" s="306">
        <v>63</v>
      </c>
      <c r="B49" s="307" t="s">
        <v>271</v>
      </c>
      <c r="C49" s="308"/>
      <c r="D49" s="113">
        <v>1.4805950210817806</v>
      </c>
      <c r="E49" s="115">
        <v>1064</v>
      </c>
      <c r="F49" s="114">
        <v>1062</v>
      </c>
      <c r="G49" s="114">
        <v>1077</v>
      </c>
      <c r="H49" s="114">
        <v>1051</v>
      </c>
      <c r="I49" s="140">
        <v>1058</v>
      </c>
      <c r="J49" s="115">
        <v>6</v>
      </c>
      <c r="K49" s="116">
        <v>0.56710775047258977</v>
      </c>
    </row>
    <row r="50" spans="1:11" ht="14.1" customHeight="1" x14ac:dyDescent="0.2">
      <c r="A50" s="306" t="s">
        <v>272</v>
      </c>
      <c r="B50" s="307" t="s">
        <v>273</v>
      </c>
      <c r="C50" s="308"/>
      <c r="D50" s="113">
        <v>0.32005343500827965</v>
      </c>
      <c r="E50" s="115">
        <v>230</v>
      </c>
      <c r="F50" s="114">
        <v>226</v>
      </c>
      <c r="G50" s="114">
        <v>227</v>
      </c>
      <c r="H50" s="114">
        <v>221</v>
      </c>
      <c r="I50" s="140">
        <v>232</v>
      </c>
      <c r="J50" s="115">
        <v>-2</v>
      </c>
      <c r="K50" s="116">
        <v>-0.86206896551724133</v>
      </c>
    </row>
    <row r="51" spans="1:11" ht="14.1" customHeight="1" x14ac:dyDescent="0.2">
      <c r="A51" s="306" t="s">
        <v>274</v>
      </c>
      <c r="B51" s="307" t="s">
        <v>275</v>
      </c>
      <c r="C51" s="308"/>
      <c r="D51" s="113">
        <v>0.91702266813241862</v>
      </c>
      <c r="E51" s="115">
        <v>659</v>
      </c>
      <c r="F51" s="114">
        <v>663</v>
      </c>
      <c r="G51" s="114">
        <v>676</v>
      </c>
      <c r="H51" s="114">
        <v>665</v>
      </c>
      <c r="I51" s="140">
        <v>660</v>
      </c>
      <c r="J51" s="115">
        <v>-1</v>
      </c>
      <c r="K51" s="116">
        <v>-0.15151515151515152</v>
      </c>
    </row>
    <row r="52" spans="1:11" ht="14.1" customHeight="1" x14ac:dyDescent="0.2">
      <c r="A52" s="306">
        <v>71</v>
      </c>
      <c r="B52" s="307" t="s">
        <v>276</v>
      </c>
      <c r="C52" s="308"/>
      <c r="D52" s="113">
        <v>9.9926248556280708</v>
      </c>
      <c r="E52" s="115">
        <v>7181</v>
      </c>
      <c r="F52" s="114">
        <v>7181</v>
      </c>
      <c r="G52" s="114">
        <v>7196</v>
      </c>
      <c r="H52" s="114">
        <v>7054</v>
      </c>
      <c r="I52" s="140">
        <v>7038</v>
      </c>
      <c r="J52" s="115">
        <v>143</v>
      </c>
      <c r="K52" s="116">
        <v>2.0318272236430803</v>
      </c>
    </row>
    <row r="53" spans="1:11" ht="14.1" customHeight="1" x14ac:dyDescent="0.2">
      <c r="A53" s="306" t="s">
        <v>277</v>
      </c>
      <c r="B53" s="307" t="s">
        <v>278</v>
      </c>
      <c r="C53" s="308"/>
      <c r="D53" s="113">
        <v>3.3675187509566813</v>
      </c>
      <c r="E53" s="115">
        <v>2420</v>
      </c>
      <c r="F53" s="114">
        <v>2445</v>
      </c>
      <c r="G53" s="114">
        <v>2462</v>
      </c>
      <c r="H53" s="114">
        <v>2417</v>
      </c>
      <c r="I53" s="140">
        <v>2423</v>
      </c>
      <c r="J53" s="115">
        <v>-3</v>
      </c>
      <c r="K53" s="116">
        <v>-0.12381345439537764</v>
      </c>
    </row>
    <row r="54" spans="1:11" ht="14.1" customHeight="1" x14ac:dyDescent="0.2">
      <c r="A54" s="306" t="s">
        <v>279</v>
      </c>
      <c r="B54" s="307" t="s">
        <v>280</v>
      </c>
      <c r="C54" s="308"/>
      <c r="D54" s="113">
        <v>5.7581787568011356</v>
      </c>
      <c r="E54" s="115">
        <v>4138</v>
      </c>
      <c r="F54" s="114">
        <v>4120</v>
      </c>
      <c r="G54" s="114">
        <v>4118</v>
      </c>
      <c r="H54" s="114">
        <v>4030</v>
      </c>
      <c r="I54" s="140">
        <v>4016</v>
      </c>
      <c r="J54" s="115">
        <v>122</v>
      </c>
      <c r="K54" s="116">
        <v>3.0378486055776892</v>
      </c>
    </row>
    <row r="55" spans="1:11" ht="14.1" customHeight="1" x14ac:dyDescent="0.2">
      <c r="A55" s="306">
        <v>72</v>
      </c>
      <c r="B55" s="307" t="s">
        <v>281</v>
      </c>
      <c r="C55" s="308"/>
      <c r="D55" s="113">
        <v>3.4565770980894199</v>
      </c>
      <c r="E55" s="115">
        <v>2484</v>
      </c>
      <c r="F55" s="114">
        <v>2506</v>
      </c>
      <c r="G55" s="114">
        <v>2430</v>
      </c>
      <c r="H55" s="114">
        <v>2323</v>
      </c>
      <c r="I55" s="140">
        <v>2345</v>
      </c>
      <c r="J55" s="115">
        <v>139</v>
      </c>
      <c r="K55" s="116">
        <v>5.9275053304904048</v>
      </c>
    </row>
    <row r="56" spans="1:11" ht="14.1" customHeight="1" x14ac:dyDescent="0.2">
      <c r="A56" s="306" t="s">
        <v>282</v>
      </c>
      <c r="B56" s="307" t="s">
        <v>283</v>
      </c>
      <c r="C56" s="308"/>
      <c r="D56" s="113">
        <v>1.8966644865925442</v>
      </c>
      <c r="E56" s="115">
        <v>1363</v>
      </c>
      <c r="F56" s="114">
        <v>1386</v>
      </c>
      <c r="G56" s="114">
        <v>1315</v>
      </c>
      <c r="H56" s="114">
        <v>1233</v>
      </c>
      <c r="I56" s="140">
        <v>1254</v>
      </c>
      <c r="J56" s="115">
        <v>109</v>
      </c>
      <c r="K56" s="116">
        <v>8.6921850079744818</v>
      </c>
    </row>
    <row r="57" spans="1:11" ht="14.1" customHeight="1" x14ac:dyDescent="0.2">
      <c r="A57" s="306" t="s">
        <v>284</v>
      </c>
      <c r="B57" s="307" t="s">
        <v>285</v>
      </c>
      <c r="C57" s="308"/>
      <c r="D57" s="113">
        <v>0.97268413509038032</v>
      </c>
      <c r="E57" s="115">
        <v>699</v>
      </c>
      <c r="F57" s="114">
        <v>689</v>
      </c>
      <c r="G57" s="114">
        <v>681</v>
      </c>
      <c r="H57" s="114">
        <v>673</v>
      </c>
      <c r="I57" s="140">
        <v>674</v>
      </c>
      <c r="J57" s="115">
        <v>25</v>
      </c>
      <c r="K57" s="116">
        <v>3.7091988130563798</v>
      </c>
    </row>
    <row r="58" spans="1:11" ht="14.1" customHeight="1" x14ac:dyDescent="0.2">
      <c r="A58" s="306">
        <v>73</v>
      </c>
      <c r="B58" s="307" t="s">
        <v>286</v>
      </c>
      <c r="C58" s="308"/>
      <c r="D58" s="113">
        <v>2.1137442077285948</v>
      </c>
      <c r="E58" s="115">
        <v>1519</v>
      </c>
      <c r="F58" s="114">
        <v>1533</v>
      </c>
      <c r="G58" s="114">
        <v>1539</v>
      </c>
      <c r="H58" s="114">
        <v>1522</v>
      </c>
      <c r="I58" s="140">
        <v>1529</v>
      </c>
      <c r="J58" s="115">
        <v>-10</v>
      </c>
      <c r="K58" s="116">
        <v>-0.65402223675604976</v>
      </c>
    </row>
    <row r="59" spans="1:11" ht="14.1" customHeight="1" x14ac:dyDescent="0.2">
      <c r="A59" s="306" t="s">
        <v>287</v>
      </c>
      <c r="B59" s="307" t="s">
        <v>288</v>
      </c>
      <c r="C59" s="308"/>
      <c r="D59" s="113">
        <v>1.7171562556531177</v>
      </c>
      <c r="E59" s="115">
        <v>1234</v>
      </c>
      <c r="F59" s="114">
        <v>1239</v>
      </c>
      <c r="G59" s="114">
        <v>1244</v>
      </c>
      <c r="H59" s="114">
        <v>1236</v>
      </c>
      <c r="I59" s="140">
        <v>1245</v>
      </c>
      <c r="J59" s="115">
        <v>-11</v>
      </c>
      <c r="K59" s="116">
        <v>-0.88353413654618473</v>
      </c>
    </row>
    <row r="60" spans="1:11" ht="14.1" customHeight="1" x14ac:dyDescent="0.2">
      <c r="A60" s="306">
        <v>81</v>
      </c>
      <c r="B60" s="307" t="s">
        <v>289</v>
      </c>
      <c r="C60" s="308"/>
      <c r="D60" s="113">
        <v>8.1613625927111304</v>
      </c>
      <c r="E60" s="115">
        <v>5865</v>
      </c>
      <c r="F60" s="114">
        <v>5836</v>
      </c>
      <c r="G60" s="114">
        <v>5805</v>
      </c>
      <c r="H60" s="114">
        <v>5706</v>
      </c>
      <c r="I60" s="140">
        <v>5671</v>
      </c>
      <c r="J60" s="115">
        <v>194</v>
      </c>
      <c r="K60" s="116">
        <v>3.4209134191500619</v>
      </c>
    </row>
    <row r="61" spans="1:11" ht="14.1" customHeight="1" x14ac:dyDescent="0.2">
      <c r="A61" s="306" t="s">
        <v>290</v>
      </c>
      <c r="B61" s="307" t="s">
        <v>291</v>
      </c>
      <c r="C61" s="308"/>
      <c r="D61" s="113">
        <v>2.6341789237855364</v>
      </c>
      <c r="E61" s="115">
        <v>1893</v>
      </c>
      <c r="F61" s="114">
        <v>1916</v>
      </c>
      <c r="G61" s="114">
        <v>1922</v>
      </c>
      <c r="H61" s="114">
        <v>1847</v>
      </c>
      <c r="I61" s="140">
        <v>1863</v>
      </c>
      <c r="J61" s="115">
        <v>30</v>
      </c>
      <c r="K61" s="116">
        <v>1.6103059581320451</v>
      </c>
    </row>
    <row r="62" spans="1:11" ht="14.1" customHeight="1" x14ac:dyDescent="0.2">
      <c r="A62" s="306" t="s">
        <v>292</v>
      </c>
      <c r="B62" s="307" t="s">
        <v>293</v>
      </c>
      <c r="C62" s="308"/>
      <c r="D62" s="113">
        <v>3.2227989368659813</v>
      </c>
      <c r="E62" s="115">
        <v>2316</v>
      </c>
      <c r="F62" s="114">
        <v>2291</v>
      </c>
      <c r="G62" s="114">
        <v>2277</v>
      </c>
      <c r="H62" s="114">
        <v>2257</v>
      </c>
      <c r="I62" s="140">
        <v>2231</v>
      </c>
      <c r="J62" s="115">
        <v>85</v>
      </c>
      <c r="K62" s="116">
        <v>3.8099506947557149</v>
      </c>
    </row>
    <row r="63" spans="1:11" ht="14.1" customHeight="1" x14ac:dyDescent="0.2">
      <c r="A63" s="306"/>
      <c r="B63" s="307" t="s">
        <v>294</v>
      </c>
      <c r="C63" s="308"/>
      <c r="D63" s="113">
        <v>2.7468933943754088</v>
      </c>
      <c r="E63" s="115">
        <v>1974</v>
      </c>
      <c r="F63" s="114">
        <v>1962</v>
      </c>
      <c r="G63" s="114">
        <v>1946</v>
      </c>
      <c r="H63" s="114">
        <v>1930</v>
      </c>
      <c r="I63" s="140">
        <v>1909</v>
      </c>
      <c r="J63" s="115">
        <v>65</v>
      </c>
      <c r="K63" s="116">
        <v>3.4049240440020951</v>
      </c>
    </row>
    <row r="64" spans="1:11" ht="14.1" customHeight="1" x14ac:dyDescent="0.2">
      <c r="A64" s="306" t="s">
        <v>295</v>
      </c>
      <c r="B64" s="307" t="s">
        <v>296</v>
      </c>
      <c r="C64" s="308"/>
      <c r="D64" s="113">
        <v>0.7152498504098076</v>
      </c>
      <c r="E64" s="115">
        <v>514</v>
      </c>
      <c r="F64" s="114">
        <v>499</v>
      </c>
      <c r="G64" s="114">
        <v>485</v>
      </c>
      <c r="H64" s="114">
        <v>488</v>
      </c>
      <c r="I64" s="140">
        <v>484</v>
      </c>
      <c r="J64" s="115">
        <v>30</v>
      </c>
      <c r="K64" s="116">
        <v>6.1983471074380168</v>
      </c>
    </row>
    <row r="65" spans="1:11" ht="14.1" customHeight="1" x14ac:dyDescent="0.2">
      <c r="A65" s="306" t="s">
        <v>297</v>
      </c>
      <c r="B65" s="307" t="s">
        <v>298</v>
      </c>
      <c r="C65" s="308"/>
      <c r="D65" s="113">
        <v>0.7055090936921643</v>
      </c>
      <c r="E65" s="115">
        <v>507</v>
      </c>
      <c r="F65" s="114">
        <v>508</v>
      </c>
      <c r="G65" s="114">
        <v>500</v>
      </c>
      <c r="H65" s="114">
        <v>499</v>
      </c>
      <c r="I65" s="140">
        <v>492</v>
      </c>
      <c r="J65" s="115">
        <v>15</v>
      </c>
      <c r="K65" s="116">
        <v>3.0487804878048781</v>
      </c>
    </row>
    <row r="66" spans="1:11" ht="14.1" customHeight="1" x14ac:dyDescent="0.2">
      <c r="A66" s="306">
        <v>82</v>
      </c>
      <c r="B66" s="307" t="s">
        <v>299</v>
      </c>
      <c r="C66" s="308"/>
      <c r="D66" s="113">
        <v>4.2247053421092913</v>
      </c>
      <c r="E66" s="115">
        <v>3036</v>
      </c>
      <c r="F66" s="114">
        <v>3042</v>
      </c>
      <c r="G66" s="114">
        <v>3039</v>
      </c>
      <c r="H66" s="114">
        <v>2959</v>
      </c>
      <c r="I66" s="140">
        <v>2916</v>
      </c>
      <c r="J66" s="115">
        <v>120</v>
      </c>
      <c r="K66" s="116">
        <v>4.1152263374485596</v>
      </c>
    </row>
    <row r="67" spans="1:11" ht="14.1" customHeight="1" x14ac:dyDescent="0.2">
      <c r="A67" s="306" t="s">
        <v>300</v>
      </c>
      <c r="B67" s="307" t="s">
        <v>301</v>
      </c>
      <c r="C67" s="308"/>
      <c r="D67" s="113">
        <v>2.9431000654022235</v>
      </c>
      <c r="E67" s="115">
        <v>2115</v>
      </c>
      <c r="F67" s="114">
        <v>2125</v>
      </c>
      <c r="G67" s="114">
        <v>2107</v>
      </c>
      <c r="H67" s="114">
        <v>2055</v>
      </c>
      <c r="I67" s="140">
        <v>2021</v>
      </c>
      <c r="J67" s="115">
        <v>94</v>
      </c>
      <c r="K67" s="116">
        <v>4.6511627906976747</v>
      </c>
    </row>
    <row r="68" spans="1:11" ht="14.1" customHeight="1" x14ac:dyDescent="0.2">
      <c r="A68" s="306" t="s">
        <v>302</v>
      </c>
      <c r="B68" s="307" t="s">
        <v>303</v>
      </c>
      <c r="C68" s="308"/>
      <c r="D68" s="113">
        <v>0.68463604358292862</v>
      </c>
      <c r="E68" s="115">
        <v>492</v>
      </c>
      <c r="F68" s="114">
        <v>490</v>
      </c>
      <c r="G68" s="114">
        <v>493</v>
      </c>
      <c r="H68" s="114">
        <v>489</v>
      </c>
      <c r="I68" s="140">
        <v>479</v>
      </c>
      <c r="J68" s="115">
        <v>13</v>
      </c>
      <c r="K68" s="116">
        <v>2.7139874739039667</v>
      </c>
    </row>
    <row r="69" spans="1:11" ht="14.1" customHeight="1" x14ac:dyDescent="0.2">
      <c r="A69" s="306">
        <v>83</v>
      </c>
      <c r="B69" s="307" t="s">
        <v>304</v>
      </c>
      <c r="C69" s="308"/>
      <c r="D69" s="113">
        <v>8.8947024198822753</v>
      </c>
      <c r="E69" s="115">
        <v>6392</v>
      </c>
      <c r="F69" s="114">
        <v>6297</v>
      </c>
      <c r="G69" s="114">
        <v>6199</v>
      </c>
      <c r="H69" s="114">
        <v>5991</v>
      </c>
      <c r="I69" s="140">
        <v>5969</v>
      </c>
      <c r="J69" s="115">
        <v>423</v>
      </c>
      <c r="K69" s="116">
        <v>7.0866141732283463</v>
      </c>
    </row>
    <row r="70" spans="1:11" ht="14.1" customHeight="1" x14ac:dyDescent="0.2">
      <c r="A70" s="306" t="s">
        <v>305</v>
      </c>
      <c r="B70" s="307" t="s">
        <v>306</v>
      </c>
      <c r="C70" s="308"/>
      <c r="D70" s="113">
        <v>7.1900699942946993</v>
      </c>
      <c r="E70" s="115">
        <v>5167</v>
      </c>
      <c r="F70" s="114">
        <v>5102</v>
      </c>
      <c r="G70" s="114">
        <v>5029</v>
      </c>
      <c r="H70" s="114">
        <v>4867</v>
      </c>
      <c r="I70" s="140">
        <v>4852</v>
      </c>
      <c r="J70" s="115">
        <v>315</v>
      </c>
      <c r="K70" s="116">
        <v>6.4921681780708989</v>
      </c>
    </row>
    <row r="71" spans="1:11" ht="14.1" customHeight="1" x14ac:dyDescent="0.2">
      <c r="A71" s="306"/>
      <c r="B71" s="307" t="s">
        <v>307</v>
      </c>
      <c r="C71" s="308"/>
      <c r="D71" s="113">
        <v>3.8809957836438778</v>
      </c>
      <c r="E71" s="115">
        <v>2789</v>
      </c>
      <c r="F71" s="114">
        <v>2732</v>
      </c>
      <c r="G71" s="114">
        <v>2685</v>
      </c>
      <c r="H71" s="114">
        <v>2578</v>
      </c>
      <c r="I71" s="140">
        <v>2562</v>
      </c>
      <c r="J71" s="115">
        <v>227</v>
      </c>
      <c r="K71" s="116">
        <v>8.8602654176424664</v>
      </c>
    </row>
    <row r="72" spans="1:11" ht="14.1" customHeight="1" x14ac:dyDescent="0.2">
      <c r="A72" s="306">
        <v>84</v>
      </c>
      <c r="B72" s="307" t="s">
        <v>308</v>
      </c>
      <c r="C72" s="308"/>
      <c r="D72" s="113">
        <v>1.2384676398146472</v>
      </c>
      <c r="E72" s="115">
        <v>890</v>
      </c>
      <c r="F72" s="114">
        <v>907</v>
      </c>
      <c r="G72" s="114">
        <v>908</v>
      </c>
      <c r="H72" s="114">
        <v>931</v>
      </c>
      <c r="I72" s="140">
        <v>909</v>
      </c>
      <c r="J72" s="115">
        <v>-19</v>
      </c>
      <c r="K72" s="116">
        <v>-2.09020902090209</v>
      </c>
    </row>
    <row r="73" spans="1:11" ht="14.1" customHeight="1" x14ac:dyDescent="0.2">
      <c r="A73" s="306" t="s">
        <v>309</v>
      </c>
      <c r="B73" s="307" t="s">
        <v>310</v>
      </c>
      <c r="C73" s="308"/>
      <c r="D73" s="113">
        <v>0.59001154975439374</v>
      </c>
      <c r="E73" s="115">
        <v>424</v>
      </c>
      <c r="F73" s="114">
        <v>433</v>
      </c>
      <c r="G73" s="114">
        <v>413</v>
      </c>
      <c r="H73" s="114">
        <v>444</v>
      </c>
      <c r="I73" s="140">
        <v>435</v>
      </c>
      <c r="J73" s="115">
        <v>-11</v>
      </c>
      <c r="K73" s="116">
        <v>-2.5287356321839081</v>
      </c>
    </row>
    <row r="74" spans="1:11" ht="14.1" customHeight="1" x14ac:dyDescent="0.2">
      <c r="A74" s="306" t="s">
        <v>311</v>
      </c>
      <c r="B74" s="307" t="s">
        <v>312</v>
      </c>
      <c r="C74" s="308"/>
      <c r="D74" s="113">
        <v>0.20733896441840724</v>
      </c>
      <c r="E74" s="115">
        <v>149</v>
      </c>
      <c r="F74" s="114">
        <v>154</v>
      </c>
      <c r="G74" s="114">
        <v>159</v>
      </c>
      <c r="H74" s="114">
        <v>158</v>
      </c>
      <c r="I74" s="140">
        <v>158</v>
      </c>
      <c r="J74" s="115">
        <v>-9</v>
      </c>
      <c r="K74" s="116">
        <v>-5.6962025316455698</v>
      </c>
    </row>
    <row r="75" spans="1:11" ht="14.1" customHeight="1" x14ac:dyDescent="0.2">
      <c r="A75" s="306" t="s">
        <v>313</v>
      </c>
      <c r="B75" s="307" t="s">
        <v>314</v>
      </c>
      <c r="C75" s="308"/>
      <c r="D75" s="113">
        <v>4.7312246914267428E-2</v>
      </c>
      <c r="E75" s="115">
        <v>34</v>
      </c>
      <c r="F75" s="114">
        <v>38</v>
      </c>
      <c r="G75" s="114">
        <v>40</v>
      </c>
      <c r="H75" s="114">
        <v>41</v>
      </c>
      <c r="I75" s="140">
        <v>38</v>
      </c>
      <c r="J75" s="115">
        <v>-4</v>
      </c>
      <c r="K75" s="116">
        <v>-10.526315789473685</v>
      </c>
    </row>
    <row r="76" spans="1:11" ht="14.1" customHeight="1" x14ac:dyDescent="0.2">
      <c r="A76" s="306">
        <v>91</v>
      </c>
      <c r="B76" s="307" t="s">
        <v>315</v>
      </c>
      <c r="C76" s="308"/>
      <c r="D76" s="113">
        <v>0.16559286419993599</v>
      </c>
      <c r="E76" s="115">
        <v>119</v>
      </c>
      <c r="F76" s="114">
        <v>112</v>
      </c>
      <c r="G76" s="114">
        <v>117</v>
      </c>
      <c r="H76" s="114">
        <v>110</v>
      </c>
      <c r="I76" s="140">
        <v>111</v>
      </c>
      <c r="J76" s="115">
        <v>8</v>
      </c>
      <c r="K76" s="116">
        <v>7.2072072072072073</v>
      </c>
    </row>
    <row r="77" spans="1:11" ht="14.1" customHeight="1" x14ac:dyDescent="0.2">
      <c r="A77" s="306">
        <v>92</v>
      </c>
      <c r="B77" s="307" t="s">
        <v>316</v>
      </c>
      <c r="C77" s="308"/>
      <c r="D77" s="113">
        <v>0.79456744082490294</v>
      </c>
      <c r="E77" s="115">
        <v>571</v>
      </c>
      <c r="F77" s="114">
        <v>564</v>
      </c>
      <c r="G77" s="114">
        <v>570</v>
      </c>
      <c r="H77" s="114">
        <v>566</v>
      </c>
      <c r="I77" s="140">
        <v>564</v>
      </c>
      <c r="J77" s="115">
        <v>7</v>
      </c>
      <c r="K77" s="116">
        <v>1.2411347517730495</v>
      </c>
    </row>
    <row r="78" spans="1:11" ht="14.1" customHeight="1" x14ac:dyDescent="0.2">
      <c r="A78" s="306">
        <v>93</v>
      </c>
      <c r="B78" s="307" t="s">
        <v>317</v>
      </c>
      <c r="C78" s="308"/>
      <c r="D78" s="113">
        <v>0.2087305010923563</v>
      </c>
      <c r="E78" s="115">
        <v>150</v>
      </c>
      <c r="F78" s="114">
        <v>149</v>
      </c>
      <c r="G78" s="114">
        <v>152</v>
      </c>
      <c r="H78" s="114">
        <v>152</v>
      </c>
      <c r="I78" s="140">
        <v>156</v>
      </c>
      <c r="J78" s="115">
        <v>-6</v>
      </c>
      <c r="K78" s="116">
        <v>-3.8461538461538463</v>
      </c>
    </row>
    <row r="79" spans="1:11" ht="14.1" customHeight="1" x14ac:dyDescent="0.2">
      <c r="A79" s="306">
        <v>94</v>
      </c>
      <c r="B79" s="307" t="s">
        <v>318</v>
      </c>
      <c r="C79" s="308"/>
      <c r="D79" s="113" t="s">
        <v>513</v>
      </c>
      <c r="E79" s="115" t="s">
        <v>513</v>
      </c>
      <c r="F79" s="114" t="s">
        <v>513</v>
      </c>
      <c r="G79" s="114" t="s">
        <v>513</v>
      </c>
      <c r="H79" s="114">
        <v>91</v>
      </c>
      <c r="I79" s="140">
        <v>85</v>
      </c>
      <c r="J79" s="115" t="s">
        <v>513</v>
      </c>
      <c r="K79" s="116" t="s">
        <v>513</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224</v>
      </c>
      <c r="C81" s="312"/>
      <c r="D81" s="125">
        <v>1.0116471619609535</v>
      </c>
      <c r="E81" s="143">
        <v>727</v>
      </c>
      <c r="F81" s="144">
        <v>728</v>
      </c>
      <c r="G81" s="144">
        <v>748</v>
      </c>
      <c r="H81" s="144">
        <v>734</v>
      </c>
      <c r="I81" s="145">
        <v>729</v>
      </c>
      <c r="J81" s="143">
        <v>-2</v>
      </c>
      <c r="K81" s="146">
        <v>-0.27434842249657065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22381</v>
      </c>
      <c r="E12" s="114">
        <v>23014</v>
      </c>
      <c r="F12" s="114">
        <v>23193</v>
      </c>
      <c r="G12" s="114">
        <v>23250</v>
      </c>
      <c r="H12" s="140">
        <v>22678</v>
      </c>
      <c r="I12" s="115">
        <v>-297</v>
      </c>
      <c r="J12" s="116">
        <v>-1.3096392979980598</v>
      </c>
      <c r="K12"/>
      <c r="L12"/>
      <c r="M12"/>
      <c r="N12"/>
      <c r="O12"/>
      <c r="P12"/>
    </row>
    <row r="13" spans="1:16" s="110" customFormat="1" ht="14.45" customHeight="1" x14ac:dyDescent="0.2">
      <c r="A13" s="120" t="s">
        <v>105</v>
      </c>
      <c r="B13" s="119" t="s">
        <v>106</v>
      </c>
      <c r="C13" s="113">
        <v>40.677360260935615</v>
      </c>
      <c r="D13" s="115">
        <v>9104</v>
      </c>
      <c r="E13" s="114">
        <v>9176</v>
      </c>
      <c r="F13" s="114">
        <v>9276</v>
      </c>
      <c r="G13" s="114">
        <v>9239</v>
      </c>
      <c r="H13" s="140">
        <v>8935</v>
      </c>
      <c r="I13" s="115">
        <v>169</v>
      </c>
      <c r="J13" s="116">
        <v>1.8914381645215446</v>
      </c>
      <c r="K13"/>
      <c r="L13"/>
      <c r="M13"/>
      <c r="N13"/>
      <c r="O13"/>
      <c r="P13"/>
    </row>
    <row r="14" spans="1:16" s="110" customFormat="1" ht="14.45" customHeight="1" x14ac:dyDescent="0.2">
      <c r="A14" s="120"/>
      <c r="B14" s="119" t="s">
        <v>107</v>
      </c>
      <c r="C14" s="113">
        <v>59.322639739064385</v>
      </c>
      <c r="D14" s="115">
        <v>13277</v>
      </c>
      <c r="E14" s="114">
        <v>13838</v>
      </c>
      <c r="F14" s="114">
        <v>13917</v>
      </c>
      <c r="G14" s="114">
        <v>14011</v>
      </c>
      <c r="H14" s="140">
        <v>13743</v>
      </c>
      <c r="I14" s="115">
        <v>-466</v>
      </c>
      <c r="J14" s="116">
        <v>-3.390817143272939</v>
      </c>
      <c r="K14"/>
      <c r="L14"/>
      <c r="M14"/>
      <c r="N14"/>
      <c r="O14"/>
      <c r="P14"/>
    </row>
    <row r="15" spans="1:16" s="110" customFormat="1" ht="14.45" customHeight="1" x14ac:dyDescent="0.2">
      <c r="A15" s="118" t="s">
        <v>105</v>
      </c>
      <c r="B15" s="121" t="s">
        <v>108</v>
      </c>
      <c r="C15" s="113">
        <v>21.187614494437245</v>
      </c>
      <c r="D15" s="115">
        <v>4742</v>
      </c>
      <c r="E15" s="114">
        <v>4903</v>
      </c>
      <c r="F15" s="114">
        <v>4931</v>
      </c>
      <c r="G15" s="114">
        <v>5009</v>
      </c>
      <c r="H15" s="140">
        <v>4680</v>
      </c>
      <c r="I15" s="115">
        <v>62</v>
      </c>
      <c r="J15" s="116">
        <v>1.3247863247863247</v>
      </c>
      <c r="K15"/>
      <c r="L15"/>
      <c r="M15"/>
      <c r="N15"/>
      <c r="O15"/>
      <c r="P15"/>
    </row>
    <row r="16" spans="1:16" s="110" customFormat="1" ht="14.45" customHeight="1" x14ac:dyDescent="0.2">
      <c r="A16" s="118"/>
      <c r="B16" s="121" t="s">
        <v>109</v>
      </c>
      <c r="C16" s="113">
        <v>43.465439435235247</v>
      </c>
      <c r="D16" s="115">
        <v>9728</v>
      </c>
      <c r="E16" s="114">
        <v>10133</v>
      </c>
      <c r="F16" s="114">
        <v>10294</v>
      </c>
      <c r="G16" s="114">
        <v>10353</v>
      </c>
      <c r="H16" s="140">
        <v>10264</v>
      </c>
      <c r="I16" s="115">
        <v>-536</v>
      </c>
      <c r="J16" s="116">
        <v>-5.222135619641465</v>
      </c>
      <c r="K16"/>
      <c r="L16"/>
      <c r="M16"/>
      <c r="N16"/>
      <c r="O16"/>
      <c r="P16"/>
    </row>
    <row r="17" spans="1:16" s="110" customFormat="1" ht="14.45" customHeight="1" x14ac:dyDescent="0.2">
      <c r="A17" s="118"/>
      <c r="B17" s="121" t="s">
        <v>110</v>
      </c>
      <c r="C17" s="113">
        <v>19.780170680487913</v>
      </c>
      <c r="D17" s="115">
        <v>4427</v>
      </c>
      <c r="E17" s="114">
        <v>4485</v>
      </c>
      <c r="F17" s="114">
        <v>4511</v>
      </c>
      <c r="G17" s="114">
        <v>4508</v>
      </c>
      <c r="H17" s="140">
        <v>4455</v>
      </c>
      <c r="I17" s="115">
        <v>-28</v>
      </c>
      <c r="J17" s="116">
        <v>-0.62850729517396187</v>
      </c>
      <c r="K17"/>
      <c r="L17"/>
      <c r="M17"/>
      <c r="N17"/>
      <c r="O17"/>
      <c r="P17"/>
    </row>
    <row r="18" spans="1:16" s="110" customFormat="1" ht="14.45" customHeight="1" x14ac:dyDescent="0.2">
      <c r="A18" s="120"/>
      <c r="B18" s="121" t="s">
        <v>111</v>
      </c>
      <c r="C18" s="113">
        <v>15.566775389839597</v>
      </c>
      <c r="D18" s="115">
        <v>3484</v>
      </c>
      <c r="E18" s="114">
        <v>3493</v>
      </c>
      <c r="F18" s="114">
        <v>3457</v>
      </c>
      <c r="G18" s="114">
        <v>3380</v>
      </c>
      <c r="H18" s="140">
        <v>3279</v>
      </c>
      <c r="I18" s="115">
        <v>205</v>
      </c>
      <c r="J18" s="116">
        <v>6.2519060689234527</v>
      </c>
      <c r="K18"/>
      <c r="L18"/>
      <c r="M18"/>
      <c r="N18"/>
      <c r="O18"/>
      <c r="P18"/>
    </row>
    <row r="19" spans="1:16" s="110" customFormat="1" ht="14.45" customHeight="1" x14ac:dyDescent="0.2">
      <c r="A19" s="120"/>
      <c r="B19" s="121" t="s">
        <v>112</v>
      </c>
      <c r="C19" s="113">
        <v>1.6085072159420937</v>
      </c>
      <c r="D19" s="115">
        <v>360</v>
      </c>
      <c r="E19" s="114">
        <v>358</v>
      </c>
      <c r="F19" s="114">
        <v>385</v>
      </c>
      <c r="G19" s="114">
        <v>334</v>
      </c>
      <c r="H19" s="140">
        <v>325</v>
      </c>
      <c r="I19" s="115">
        <v>35</v>
      </c>
      <c r="J19" s="116">
        <v>10.76923076923077</v>
      </c>
      <c r="K19"/>
      <c r="L19"/>
      <c r="M19"/>
      <c r="N19"/>
      <c r="O19"/>
      <c r="P19"/>
    </row>
    <row r="20" spans="1:16" s="110" customFormat="1" ht="14.45" customHeight="1" x14ac:dyDescent="0.2">
      <c r="A20" s="120" t="s">
        <v>113</v>
      </c>
      <c r="B20" s="119" t="s">
        <v>116</v>
      </c>
      <c r="C20" s="113">
        <v>93.878736428220364</v>
      </c>
      <c r="D20" s="115">
        <v>21011</v>
      </c>
      <c r="E20" s="114">
        <v>21608</v>
      </c>
      <c r="F20" s="114">
        <v>21792</v>
      </c>
      <c r="G20" s="114">
        <v>21830</v>
      </c>
      <c r="H20" s="140">
        <v>21337</v>
      </c>
      <c r="I20" s="115">
        <v>-326</v>
      </c>
      <c r="J20" s="116">
        <v>-1.527862398650232</v>
      </c>
      <c r="K20"/>
      <c r="L20"/>
      <c r="M20"/>
      <c r="N20"/>
      <c r="O20"/>
      <c r="P20"/>
    </row>
    <row r="21" spans="1:16" s="110" customFormat="1" ht="14.45" customHeight="1" x14ac:dyDescent="0.2">
      <c r="A21" s="123"/>
      <c r="B21" s="124" t="s">
        <v>117</v>
      </c>
      <c r="C21" s="125">
        <v>5.960412850185425</v>
      </c>
      <c r="D21" s="143">
        <v>1334</v>
      </c>
      <c r="E21" s="144">
        <v>1373</v>
      </c>
      <c r="F21" s="144">
        <v>1368</v>
      </c>
      <c r="G21" s="144">
        <v>1384</v>
      </c>
      <c r="H21" s="145">
        <v>1303</v>
      </c>
      <c r="I21" s="143">
        <v>31</v>
      </c>
      <c r="J21" s="146">
        <v>2.3791250959324635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23757</v>
      </c>
      <c r="E56" s="114">
        <v>24442</v>
      </c>
      <c r="F56" s="114">
        <v>24571</v>
      </c>
      <c r="G56" s="114">
        <v>24616</v>
      </c>
      <c r="H56" s="140">
        <v>24179</v>
      </c>
      <c r="I56" s="115">
        <v>-422</v>
      </c>
      <c r="J56" s="116">
        <v>-1.7453161834649902</v>
      </c>
      <c r="K56"/>
      <c r="L56"/>
      <c r="M56"/>
      <c r="N56"/>
      <c r="O56"/>
      <c r="P56"/>
    </row>
    <row r="57" spans="1:16" s="110" customFormat="1" ht="14.45" customHeight="1" x14ac:dyDescent="0.2">
      <c r="A57" s="120" t="s">
        <v>105</v>
      </c>
      <c r="B57" s="119" t="s">
        <v>106</v>
      </c>
      <c r="C57" s="113">
        <v>40.952140421770423</v>
      </c>
      <c r="D57" s="115">
        <v>9729</v>
      </c>
      <c r="E57" s="114">
        <v>9943</v>
      </c>
      <c r="F57" s="114">
        <v>9962</v>
      </c>
      <c r="G57" s="114">
        <v>9911</v>
      </c>
      <c r="H57" s="140">
        <v>9635</v>
      </c>
      <c r="I57" s="115">
        <v>94</v>
      </c>
      <c r="J57" s="116">
        <v>0.97560975609756095</v>
      </c>
    </row>
    <row r="58" spans="1:16" s="110" customFormat="1" ht="14.45" customHeight="1" x14ac:dyDescent="0.2">
      <c r="A58" s="120"/>
      <c r="B58" s="119" t="s">
        <v>107</v>
      </c>
      <c r="C58" s="113">
        <v>59.047859578229577</v>
      </c>
      <c r="D58" s="115">
        <v>14028</v>
      </c>
      <c r="E58" s="114">
        <v>14499</v>
      </c>
      <c r="F58" s="114">
        <v>14609</v>
      </c>
      <c r="G58" s="114">
        <v>14705</v>
      </c>
      <c r="H58" s="140">
        <v>14544</v>
      </c>
      <c r="I58" s="115">
        <v>-516</v>
      </c>
      <c r="J58" s="116">
        <v>-3.547854785478548</v>
      </c>
    </row>
    <row r="59" spans="1:16" s="110" customFormat="1" ht="14.45" customHeight="1" x14ac:dyDescent="0.2">
      <c r="A59" s="118" t="s">
        <v>105</v>
      </c>
      <c r="B59" s="121" t="s">
        <v>108</v>
      </c>
      <c r="C59" s="113">
        <v>20.676011280885632</v>
      </c>
      <c r="D59" s="115">
        <v>4912</v>
      </c>
      <c r="E59" s="114">
        <v>5119</v>
      </c>
      <c r="F59" s="114">
        <v>5145</v>
      </c>
      <c r="G59" s="114">
        <v>5250</v>
      </c>
      <c r="H59" s="140">
        <v>4977</v>
      </c>
      <c r="I59" s="115">
        <v>-65</v>
      </c>
      <c r="J59" s="116">
        <v>-1.3060076351215593</v>
      </c>
    </row>
    <row r="60" spans="1:16" s="110" customFormat="1" ht="14.45" customHeight="1" x14ac:dyDescent="0.2">
      <c r="A60" s="118"/>
      <c r="B60" s="121" t="s">
        <v>109</v>
      </c>
      <c r="C60" s="113">
        <v>43.528223260512689</v>
      </c>
      <c r="D60" s="115">
        <v>10341</v>
      </c>
      <c r="E60" s="114">
        <v>10705</v>
      </c>
      <c r="F60" s="114">
        <v>10828</v>
      </c>
      <c r="G60" s="114">
        <v>10876</v>
      </c>
      <c r="H60" s="140">
        <v>10872</v>
      </c>
      <c r="I60" s="115">
        <v>-531</v>
      </c>
      <c r="J60" s="116">
        <v>-4.8841059602649004</v>
      </c>
    </row>
    <row r="61" spans="1:16" s="110" customFormat="1" ht="14.45" customHeight="1" x14ac:dyDescent="0.2">
      <c r="A61" s="118"/>
      <c r="B61" s="121" t="s">
        <v>110</v>
      </c>
      <c r="C61" s="113">
        <v>20.234036284042599</v>
      </c>
      <c r="D61" s="115">
        <v>4807</v>
      </c>
      <c r="E61" s="114">
        <v>4911</v>
      </c>
      <c r="F61" s="114">
        <v>4911</v>
      </c>
      <c r="G61" s="114">
        <v>4878</v>
      </c>
      <c r="H61" s="140">
        <v>4809</v>
      </c>
      <c r="I61" s="115">
        <v>-2</v>
      </c>
      <c r="J61" s="116">
        <v>-4.1588687876897484E-2</v>
      </c>
    </row>
    <row r="62" spans="1:16" s="110" customFormat="1" ht="14.45" customHeight="1" x14ac:dyDescent="0.2">
      <c r="A62" s="120"/>
      <c r="B62" s="121" t="s">
        <v>111</v>
      </c>
      <c r="C62" s="113">
        <v>15.561729174559078</v>
      </c>
      <c r="D62" s="115">
        <v>3697</v>
      </c>
      <c r="E62" s="114">
        <v>3707</v>
      </c>
      <c r="F62" s="114">
        <v>3687</v>
      </c>
      <c r="G62" s="114">
        <v>3612</v>
      </c>
      <c r="H62" s="140">
        <v>3521</v>
      </c>
      <c r="I62" s="115">
        <v>176</v>
      </c>
      <c r="J62" s="116">
        <v>4.9985799488781595</v>
      </c>
    </row>
    <row r="63" spans="1:16" s="110" customFormat="1" ht="14.45" customHeight="1" x14ac:dyDescent="0.2">
      <c r="A63" s="120"/>
      <c r="B63" s="121" t="s">
        <v>112</v>
      </c>
      <c r="C63" s="113">
        <v>1.6416214168455614</v>
      </c>
      <c r="D63" s="115">
        <v>390</v>
      </c>
      <c r="E63" s="114">
        <v>394</v>
      </c>
      <c r="F63" s="114">
        <v>416</v>
      </c>
      <c r="G63" s="114">
        <v>365</v>
      </c>
      <c r="H63" s="140">
        <v>351</v>
      </c>
      <c r="I63" s="115">
        <v>39</v>
      </c>
      <c r="J63" s="116">
        <v>11.111111111111111</v>
      </c>
    </row>
    <row r="64" spans="1:16" s="110" customFormat="1" ht="14.45" customHeight="1" x14ac:dyDescent="0.2">
      <c r="A64" s="120" t="s">
        <v>113</v>
      </c>
      <c r="B64" s="119" t="s">
        <v>116</v>
      </c>
      <c r="C64" s="113">
        <v>94.149092898935052</v>
      </c>
      <c r="D64" s="115">
        <v>22367</v>
      </c>
      <c r="E64" s="114">
        <v>23007</v>
      </c>
      <c r="F64" s="114">
        <v>23157</v>
      </c>
      <c r="G64" s="114">
        <v>23199</v>
      </c>
      <c r="H64" s="140">
        <v>22818</v>
      </c>
      <c r="I64" s="115">
        <v>-451</v>
      </c>
      <c r="J64" s="116">
        <v>-1.9765097729862389</v>
      </c>
    </row>
    <row r="65" spans="1:10" s="110" customFormat="1" ht="14.45" customHeight="1" x14ac:dyDescent="0.2">
      <c r="A65" s="123"/>
      <c r="B65" s="124" t="s">
        <v>117</v>
      </c>
      <c r="C65" s="125">
        <v>5.7077913878014899</v>
      </c>
      <c r="D65" s="143">
        <v>1356</v>
      </c>
      <c r="E65" s="144">
        <v>1403</v>
      </c>
      <c r="F65" s="144">
        <v>1374</v>
      </c>
      <c r="G65" s="144">
        <v>1375</v>
      </c>
      <c r="H65" s="145">
        <v>1325</v>
      </c>
      <c r="I65" s="143">
        <v>31</v>
      </c>
      <c r="J65" s="146">
        <v>2.3396226415094339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22381</v>
      </c>
      <c r="G11" s="114">
        <v>23014</v>
      </c>
      <c r="H11" s="114">
        <v>23193</v>
      </c>
      <c r="I11" s="114">
        <v>23250</v>
      </c>
      <c r="J11" s="140">
        <v>22678</v>
      </c>
      <c r="K11" s="114">
        <v>-297</v>
      </c>
      <c r="L11" s="116">
        <v>-1.3096392979980598</v>
      </c>
    </row>
    <row r="12" spans="1:17" s="110" customFormat="1" ht="24" customHeight="1" x14ac:dyDescent="0.2">
      <c r="A12" s="604" t="s">
        <v>185</v>
      </c>
      <c r="B12" s="605"/>
      <c r="C12" s="605"/>
      <c r="D12" s="606"/>
      <c r="E12" s="113">
        <v>40.677360260935615</v>
      </c>
      <c r="F12" s="115">
        <v>9104</v>
      </c>
      <c r="G12" s="114">
        <v>9176</v>
      </c>
      <c r="H12" s="114">
        <v>9276</v>
      </c>
      <c r="I12" s="114">
        <v>9239</v>
      </c>
      <c r="J12" s="140">
        <v>8935</v>
      </c>
      <c r="K12" s="114">
        <v>169</v>
      </c>
      <c r="L12" s="116">
        <v>1.8914381645215446</v>
      </c>
    </row>
    <row r="13" spans="1:17" s="110" customFormat="1" ht="15" customHeight="1" x14ac:dyDescent="0.2">
      <c r="A13" s="120"/>
      <c r="B13" s="612" t="s">
        <v>107</v>
      </c>
      <c r="C13" s="612"/>
      <c r="E13" s="113">
        <v>59.322639739064385</v>
      </c>
      <c r="F13" s="115">
        <v>13277</v>
      </c>
      <c r="G13" s="114">
        <v>13838</v>
      </c>
      <c r="H13" s="114">
        <v>13917</v>
      </c>
      <c r="I13" s="114">
        <v>14011</v>
      </c>
      <c r="J13" s="140">
        <v>13743</v>
      </c>
      <c r="K13" s="114">
        <v>-466</v>
      </c>
      <c r="L13" s="116">
        <v>-3.390817143272939</v>
      </c>
    </row>
    <row r="14" spans="1:17" s="110" customFormat="1" ht="22.5" customHeight="1" x14ac:dyDescent="0.2">
      <c r="A14" s="604" t="s">
        <v>186</v>
      </c>
      <c r="B14" s="605"/>
      <c r="C14" s="605"/>
      <c r="D14" s="606"/>
      <c r="E14" s="113">
        <v>21.187614494437245</v>
      </c>
      <c r="F14" s="115">
        <v>4742</v>
      </c>
      <c r="G14" s="114">
        <v>4903</v>
      </c>
      <c r="H14" s="114">
        <v>4931</v>
      </c>
      <c r="I14" s="114">
        <v>5009</v>
      </c>
      <c r="J14" s="140">
        <v>4680</v>
      </c>
      <c r="K14" s="114">
        <v>62</v>
      </c>
      <c r="L14" s="116">
        <v>1.3247863247863247</v>
      </c>
    </row>
    <row r="15" spans="1:17" s="110" customFormat="1" ht="15" customHeight="1" x14ac:dyDescent="0.2">
      <c r="A15" s="120"/>
      <c r="B15" s="119"/>
      <c r="C15" s="258" t="s">
        <v>106</v>
      </c>
      <c r="E15" s="113">
        <v>45.972163644032051</v>
      </c>
      <c r="F15" s="115">
        <v>2180</v>
      </c>
      <c r="G15" s="114">
        <v>2172</v>
      </c>
      <c r="H15" s="114">
        <v>2181</v>
      </c>
      <c r="I15" s="114">
        <v>2226</v>
      </c>
      <c r="J15" s="140">
        <v>2099</v>
      </c>
      <c r="K15" s="114">
        <v>81</v>
      </c>
      <c r="L15" s="116">
        <v>3.8589804668889949</v>
      </c>
    </row>
    <row r="16" spans="1:17" s="110" customFormat="1" ht="15" customHeight="1" x14ac:dyDescent="0.2">
      <c r="A16" s="120"/>
      <c r="B16" s="119"/>
      <c r="C16" s="258" t="s">
        <v>107</v>
      </c>
      <c r="E16" s="113">
        <v>54.027836355967949</v>
      </c>
      <c r="F16" s="115">
        <v>2562</v>
      </c>
      <c r="G16" s="114">
        <v>2731</v>
      </c>
      <c r="H16" s="114">
        <v>2750</v>
      </c>
      <c r="I16" s="114">
        <v>2783</v>
      </c>
      <c r="J16" s="140">
        <v>2581</v>
      </c>
      <c r="K16" s="114">
        <v>-19</v>
      </c>
      <c r="L16" s="116">
        <v>-0.73614877954281288</v>
      </c>
    </row>
    <row r="17" spans="1:12" s="110" customFormat="1" ht="15" customHeight="1" x14ac:dyDescent="0.2">
      <c r="A17" s="120"/>
      <c r="B17" s="121" t="s">
        <v>109</v>
      </c>
      <c r="C17" s="258"/>
      <c r="E17" s="113">
        <v>43.465439435235247</v>
      </c>
      <c r="F17" s="115">
        <v>9728</v>
      </c>
      <c r="G17" s="114">
        <v>10133</v>
      </c>
      <c r="H17" s="114">
        <v>10294</v>
      </c>
      <c r="I17" s="114">
        <v>10353</v>
      </c>
      <c r="J17" s="140">
        <v>10264</v>
      </c>
      <c r="K17" s="114">
        <v>-536</v>
      </c>
      <c r="L17" s="116">
        <v>-5.222135619641465</v>
      </c>
    </row>
    <row r="18" spans="1:12" s="110" customFormat="1" ht="15" customHeight="1" x14ac:dyDescent="0.2">
      <c r="A18" s="120"/>
      <c r="B18" s="119"/>
      <c r="C18" s="258" t="s">
        <v>106</v>
      </c>
      <c r="E18" s="113">
        <v>35.988898026315788</v>
      </c>
      <c r="F18" s="115">
        <v>3501</v>
      </c>
      <c r="G18" s="114">
        <v>3576</v>
      </c>
      <c r="H18" s="114">
        <v>3654</v>
      </c>
      <c r="I18" s="114">
        <v>3626</v>
      </c>
      <c r="J18" s="140">
        <v>3507</v>
      </c>
      <c r="K18" s="114">
        <v>-6</v>
      </c>
      <c r="L18" s="116">
        <v>-0.17108639863130881</v>
      </c>
    </row>
    <row r="19" spans="1:12" s="110" customFormat="1" ht="15" customHeight="1" x14ac:dyDescent="0.2">
      <c r="A19" s="120"/>
      <c r="B19" s="119"/>
      <c r="C19" s="258" t="s">
        <v>107</v>
      </c>
      <c r="E19" s="113">
        <v>64.011101973684205</v>
      </c>
      <c r="F19" s="115">
        <v>6227</v>
      </c>
      <c r="G19" s="114">
        <v>6557</v>
      </c>
      <c r="H19" s="114">
        <v>6640</v>
      </c>
      <c r="I19" s="114">
        <v>6727</v>
      </c>
      <c r="J19" s="140">
        <v>6757</v>
      </c>
      <c r="K19" s="114">
        <v>-530</v>
      </c>
      <c r="L19" s="116">
        <v>-7.843717626165458</v>
      </c>
    </row>
    <row r="20" spans="1:12" s="110" customFormat="1" ht="15" customHeight="1" x14ac:dyDescent="0.2">
      <c r="A20" s="120"/>
      <c r="B20" s="121" t="s">
        <v>110</v>
      </c>
      <c r="C20" s="258"/>
      <c r="E20" s="113">
        <v>19.780170680487913</v>
      </c>
      <c r="F20" s="115">
        <v>4427</v>
      </c>
      <c r="G20" s="114">
        <v>4485</v>
      </c>
      <c r="H20" s="114">
        <v>4511</v>
      </c>
      <c r="I20" s="114">
        <v>4508</v>
      </c>
      <c r="J20" s="140">
        <v>4455</v>
      </c>
      <c r="K20" s="114">
        <v>-28</v>
      </c>
      <c r="L20" s="116">
        <v>-0.62850729517396187</v>
      </c>
    </row>
    <row r="21" spans="1:12" s="110" customFormat="1" ht="15" customHeight="1" x14ac:dyDescent="0.2">
      <c r="A21" s="120"/>
      <c r="B21" s="119"/>
      <c r="C21" s="258" t="s">
        <v>106</v>
      </c>
      <c r="E21" s="113">
        <v>32.301784504178904</v>
      </c>
      <c r="F21" s="115">
        <v>1430</v>
      </c>
      <c r="G21" s="114">
        <v>1446</v>
      </c>
      <c r="H21" s="114">
        <v>1471</v>
      </c>
      <c r="I21" s="114">
        <v>1474</v>
      </c>
      <c r="J21" s="140">
        <v>1468</v>
      </c>
      <c r="K21" s="114">
        <v>-38</v>
      </c>
      <c r="L21" s="116">
        <v>-2.5885558583106265</v>
      </c>
    </row>
    <row r="22" spans="1:12" s="110" customFormat="1" ht="15" customHeight="1" x14ac:dyDescent="0.2">
      <c r="A22" s="120"/>
      <c r="B22" s="119"/>
      <c r="C22" s="258" t="s">
        <v>107</v>
      </c>
      <c r="E22" s="113">
        <v>67.698215495821103</v>
      </c>
      <c r="F22" s="115">
        <v>2997</v>
      </c>
      <c r="G22" s="114">
        <v>3039</v>
      </c>
      <c r="H22" s="114">
        <v>3040</v>
      </c>
      <c r="I22" s="114">
        <v>3034</v>
      </c>
      <c r="J22" s="140">
        <v>2987</v>
      </c>
      <c r="K22" s="114">
        <v>10</v>
      </c>
      <c r="L22" s="116">
        <v>0.33478406427854035</v>
      </c>
    </row>
    <row r="23" spans="1:12" s="110" customFormat="1" ht="15" customHeight="1" x14ac:dyDescent="0.2">
      <c r="A23" s="120"/>
      <c r="B23" s="121" t="s">
        <v>111</v>
      </c>
      <c r="C23" s="258"/>
      <c r="E23" s="113">
        <v>15.566775389839597</v>
      </c>
      <c r="F23" s="115">
        <v>3484</v>
      </c>
      <c r="G23" s="114">
        <v>3493</v>
      </c>
      <c r="H23" s="114">
        <v>3457</v>
      </c>
      <c r="I23" s="114">
        <v>3380</v>
      </c>
      <c r="J23" s="140">
        <v>3279</v>
      </c>
      <c r="K23" s="114">
        <v>205</v>
      </c>
      <c r="L23" s="116">
        <v>6.2519060689234527</v>
      </c>
    </row>
    <row r="24" spans="1:12" s="110" customFormat="1" ht="15" customHeight="1" x14ac:dyDescent="0.2">
      <c r="A24" s="120"/>
      <c r="B24" s="119"/>
      <c r="C24" s="258" t="s">
        <v>106</v>
      </c>
      <c r="E24" s="113">
        <v>57.204362801377727</v>
      </c>
      <c r="F24" s="115">
        <v>1993</v>
      </c>
      <c r="G24" s="114">
        <v>1982</v>
      </c>
      <c r="H24" s="114">
        <v>1970</v>
      </c>
      <c r="I24" s="114">
        <v>1913</v>
      </c>
      <c r="J24" s="140">
        <v>1861</v>
      </c>
      <c r="K24" s="114">
        <v>132</v>
      </c>
      <c r="L24" s="116">
        <v>7.0929607737775386</v>
      </c>
    </row>
    <row r="25" spans="1:12" s="110" customFormat="1" ht="15" customHeight="1" x14ac:dyDescent="0.2">
      <c r="A25" s="120"/>
      <c r="B25" s="119"/>
      <c r="C25" s="258" t="s">
        <v>107</v>
      </c>
      <c r="E25" s="113">
        <v>42.795637198622273</v>
      </c>
      <c r="F25" s="115">
        <v>1491</v>
      </c>
      <c r="G25" s="114">
        <v>1511</v>
      </c>
      <c r="H25" s="114">
        <v>1487</v>
      </c>
      <c r="I25" s="114">
        <v>1467</v>
      </c>
      <c r="J25" s="140">
        <v>1418</v>
      </c>
      <c r="K25" s="114">
        <v>73</v>
      </c>
      <c r="L25" s="116">
        <v>5.1480959097320174</v>
      </c>
    </row>
    <row r="26" spans="1:12" s="110" customFormat="1" ht="15" customHeight="1" x14ac:dyDescent="0.2">
      <c r="A26" s="120"/>
      <c r="C26" s="121" t="s">
        <v>187</v>
      </c>
      <c r="D26" s="110" t="s">
        <v>188</v>
      </c>
      <c r="E26" s="113">
        <v>1.6085072159420937</v>
      </c>
      <c r="F26" s="115">
        <v>360</v>
      </c>
      <c r="G26" s="114">
        <v>358</v>
      </c>
      <c r="H26" s="114">
        <v>385</v>
      </c>
      <c r="I26" s="114">
        <v>334</v>
      </c>
      <c r="J26" s="140">
        <v>325</v>
      </c>
      <c r="K26" s="114">
        <v>35</v>
      </c>
      <c r="L26" s="116">
        <v>10.76923076923077</v>
      </c>
    </row>
    <row r="27" spans="1:12" s="110" customFormat="1" ht="15" customHeight="1" x14ac:dyDescent="0.2">
      <c r="A27" s="120"/>
      <c r="B27" s="119"/>
      <c r="D27" s="259" t="s">
        <v>106</v>
      </c>
      <c r="E27" s="113">
        <v>49.444444444444443</v>
      </c>
      <c r="F27" s="115">
        <v>178</v>
      </c>
      <c r="G27" s="114">
        <v>180</v>
      </c>
      <c r="H27" s="114">
        <v>206</v>
      </c>
      <c r="I27" s="114">
        <v>174</v>
      </c>
      <c r="J27" s="140">
        <v>167</v>
      </c>
      <c r="K27" s="114">
        <v>11</v>
      </c>
      <c r="L27" s="116">
        <v>6.5868263473053892</v>
      </c>
    </row>
    <row r="28" spans="1:12" s="110" customFormat="1" ht="15" customHeight="1" x14ac:dyDescent="0.2">
      <c r="A28" s="120"/>
      <c r="B28" s="119"/>
      <c r="D28" s="259" t="s">
        <v>107</v>
      </c>
      <c r="E28" s="113">
        <v>50.555555555555557</v>
      </c>
      <c r="F28" s="115">
        <v>182</v>
      </c>
      <c r="G28" s="114">
        <v>178</v>
      </c>
      <c r="H28" s="114">
        <v>179</v>
      </c>
      <c r="I28" s="114">
        <v>160</v>
      </c>
      <c r="J28" s="140">
        <v>158</v>
      </c>
      <c r="K28" s="114">
        <v>24</v>
      </c>
      <c r="L28" s="116">
        <v>15.189873417721518</v>
      </c>
    </row>
    <row r="29" spans="1:12" s="110" customFormat="1" ht="24" customHeight="1" x14ac:dyDescent="0.2">
      <c r="A29" s="604" t="s">
        <v>189</v>
      </c>
      <c r="B29" s="605"/>
      <c r="C29" s="605"/>
      <c r="D29" s="606"/>
      <c r="E29" s="113">
        <v>93.878736428220364</v>
      </c>
      <c r="F29" s="115">
        <v>21011</v>
      </c>
      <c r="G29" s="114">
        <v>21608</v>
      </c>
      <c r="H29" s="114">
        <v>21792</v>
      </c>
      <c r="I29" s="114">
        <v>21830</v>
      </c>
      <c r="J29" s="140">
        <v>21337</v>
      </c>
      <c r="K29" s="114">
        <v>-326</v>
      </c>
      <c r="L29" s="116">
        <v>-1.527862398650232</v>
      </c>
    </row>
    <row r="30" spans="1:12" s="110" customFormat="1" ht="15" customHeight="1" x14ac:dyDescent="0.2">
      <c r="A30" s="120"/>
      <c r="B30" s="119"/>
      <c r="C30" s="258" t="s">
        <v>106</v>
      </c>
      <c r="E30" s="113">
        <v>40.41692446813574</v>
      </c>
      <c r="F30" s="115">
        <v>8492</v>
      </c>
      <c r="G30" s="114">
        <v>8546</v>
      </c>
      <c r="H30" s="114">
        <v>8651</v>
      </c>
      <c r="I30" s="114">
        <v>8608</v>
      </c>
      <c r="J30" s="140">
        <v>8373</v>
      </c>
      <c r="K30" s="114">
        <v>119</v>
      </c>
      <c r="L30" s="116">
        <v>1.4212349217723637</v>
      </c>
    </row>
    <row r="31" spans="1:12" s="110" customFormat="1" ht="15" customHeight="1" x14ac:dyDescent="0.2">
      <c r="A31" s="120"/>
      <c r="B31" s="119"/>
      <c r="C31" s="258" t="s">
        <v>107</v>
      </c>
      <c r="E31" s="113">
        <v>59.58307553186426</v>
      </c>
      <c r="F31" s="115">
        <v>12519</v>
      </c>
      <c r="G31" s="114">
        <v>13062</v>
      </c>
      <c r="H31" s="114">
        <v>13141</v>
      </c>
      <c r="I31" s="114">
        <v>13222</v>
      </c>
      <c r="J31" s="140">
        <v>12964</v>
      </c>
      <c r="K31" s="114">
        <v>-445</v>
      </c>
      <c r="L31" s="116">
        <v>-3.4325825362542424</v>
      </c>
    </row>
    <row r="32" spans="1:12" s="110" customFormat="1" ht="15" customHeight="1" x14ac:dyDescent="0.2">
      <c r="A32" s="120"/>
      <c r="B32" s="119" t="s">
        <v>117</v>
      </c>
      <c r="C32" s="258"/>
      <c r="E32" s="113">
        <v>5.960412850185425</v>
      </c>
      <c r="F32" s="114">
        <v>1334</v>
      </c>
      <c r="G32" s="114">
        <v>1373</v>
      </c>
      <c r="H32" s="114">
        <v>1368</v>
      </c>
      <c r="I32" s="114">
        <v>1384</v>
      </c>
      <c r="J32" s="140">
        <v>1303</v>
      </c>
      <c r="K32" s="114">
        <v>31</v>
      </c>
      <c r="L32" s="116">
        <v>2.3791250959324635</v>
      </c>
    </row>
    <row r="33" spans="1:12" s="110" customFormat="1" ht="15" customHeight="1" x14ac:dyDescent="0.2">
      <c r="A33" s="120"/>
      <c r="B33" s="119"/>
      <c r="C33" s="258" t="s">
        <v>106</v>
      </c>
      <c r="E33" s="113">
        <v>45.052473763118442</v>
      </c>
      <c r="F33" s="114">
        <v>601</v>
      </c>
      <c r="G33" s="114">
        <v>620</v>
      </c>
      <c r="H33" s="114">
        <v>613</v>
      </c>
      <c r="I33" s="114">
        <v>619</v>
      </c>
      <c r="J33" s="140">
        <v>553</v>
      </c>
      <c r="K33" s="114">
        <v>48</v>
      </c>
      <c r="L33" s="116">
        <v>8.679927667269439</v>
      </c>
    </row>
    <row r="34" spans="1:12" s="110" customFormat="1" ht="15" customHeight="1" x14ac:dyDescent="0.2">
      <c r="A34" s="120"/>
      <c r="B34" s="119"/>
      <c r="C34" s="258" t="s">
        <v>107</v>
      </c>
      <c r="E34" s="113">
        <v>54.947526236881558</v>
      </c>
      <c r="F34" s="114">
        <v>733</v>
      </c>
      <c r="G34" s="114">
        <v>753</v>
      </c>
      <c r="H34" s="114">
        <v>755</v>
      </c>
      <c r="I34" s="114">
        <v>765</v>
      </c>
      <c r="J34" s="140">
        <v>750</v>
      </c>
      <c r="K34" s="114">
        <v>-17</v>
      </c>
      <c r="L34" s="116">
        <v>-2.2666666666666666</v>
      </c>
    </row>
    <row r="35" spans="1:12" s="110" customFormat="1" ht="24" customHeight="1" x14ac:dyDescent="0.2">
      <c r="A35" s="604" t="s">
        <v>192</v>
      </c>
      <c r="B35" s="605"/>
      <c r="C35" s="605"/>
      <c r="D35" s="606"/>
      <c r="E35" s="113">
        <v>19.150172020910595</v>
      </c>
      <c r="F35" s="114">
        <v>4286</v>
      </c>
      <c r="G35" s="114">
        <v>4375</v>
      </c>
      <c r="H35" s="114">
        <v>4394</v>
      </c>
      <c r="I35" s="114">
        <v>4507</v>
      </c>
      <c r="J35" s="114">
        <v>4230</v>
      </c>
      <c r="K35" s="318">
        <v>56</v>
      </c>
      <c r="L35" s="319">
        <v>1.3238770685579195</v>
      </c>
    </row>
    <row r="36" spans="1:12" s="110" customFormat="1" ht="15" customHeight="1" x14ac:dyDescent="0.2">
      <c r="A36" s="120"/>
      <c r="B36" s="119"/>
      <c r="C36" s="258" t="s">
        <v>106</v>
      </c>
      <c r="E36" s="113">
        <v>41.973868408772745</v>
      </c>
      <c r="F36" s="114">
        <v>1799</v>
      </c>
      <c r="G36" s="114">
        <v>1792</v>
      </c>
      <c r="H36" s="114">
        <v>1787</v>
      </c>
      <c r="I36" s="114">
        <v>1832</v>
      </c>
      <c r="J36" s="114">
        <v>1712</v>
      </c>
      <c r="K36" s="318">
        <v>87</v>
      </c>
      <c r="L36" s="116">
        <v>5.0817757009345792</v>
      </c>
    </row>
    <row r="37" spans="1:12" s="110" customFormat="1" ht="15" customHeight="1" x14ac:dyDescent="0.2">
      <c r="A37" s="120"/>
      <c r="B37" s="119"/>
      <c r="C37" s="258" t="s">
        <v>107</v>
      </c>
      <c r="E37" s="113">
        <v>58.026131591227255</v>
      </c>
      <c r="F37" s="114">
        <v>2487</v>
      </c>
      <c r="G37" s="114">
        <v>2583</v>
      </c>
      <c r="H37" s="114">
        <v>2607</v>
      </c>
      <c r="I37" s="114">
        <v>2675</v>
      </c>
      <c r="J37" s="140">
        <v>2518</v>
      </c>
      <c r="K37" s="114">
        <v>-31</v>
      </c>
      <c r="L37" s="116">
        <v>-1.2311358220810167</v>
      </c>
    </row>
    <row r="38" spans="1:12" s="110" customFormat="1" ht="15" customHeight="1" x14ac:dyDescent="0.2">
      <c r="A38" s="120"/>
      <c r="B38" s="119" t="s">
        <v>328</v>
      </c>
      <c r="C38" s="258"/>
      <c r="E38" s="113">
        <v>54.979670256020732</v>
      </c>
      <c r="F38" s="114">
        <v>12305</v>
      </c>
      <c r="G38" s="114">
        <v>12537</v>
      </c>
      <c r="H38" s="114">
        <v>12612</v>
      </c>
      <c r="I38" s="114">
        <v>12535</v>
      </c>
      <c r="J38" s="140">
        <v>12324</v>
      </c>
      <c r="K38" s="114">
        <v>-19</v>
      </c>
      <c r="L38" s="116">
        <v>-0.15417072379097696</v>
      </c>
    </row>
    <row r="39" spans="1:12" s="110" customFormat="1" ht="15" customHeight="1" x14ac:dyDescent="0.2">
      <c r="A39" s="120"/>
      <c r="B39" s="119"/>
      <c r="C39" s="258" t="s">
        <v>106</v>
      </c>
      <c r="E39" s="113">
        <v>42.494920763917108</v>
      </c>
      <c r="F39" s="115">
        <v>5229</v>
      </c>
      <c r="G39" s="114">
        <v>5246</v>
      </c>
      <c r="H39" s="114">
        <v>5315</v>
      </c>
      <c r="I39" s="114">
        <v>5234</v>
      </c>
      <c r="J39" s="140">
        <v>5075</v>
      </c>
      <c r="K39" s="114">
        <v>154</v>
      </c>
      <c r="L39" s="116">
        <v>3.0344827586206895</v>
      </c>
    </row>
    <row r="40" spans="1:12" s="110" customFormat="1" ht="15" customHeight="1" x14ac:dyDescent="0.2">
      <c r="A40" s="120"/>
      <c r="B40" s="119"/>
      <c r="C40" s="258" t="s">
        <v>107</v>
      </c>
      <c r="E40" s="113">
        <v>57.505079236082892</v>
      </c>
      <c r="F40" s="115">
        <v>7076</v>
      </c>
      <c r="G40" s="114">
        <v>7291</v>
      </c>
      <c r="H40" s="114">
        <v>7297</v>
      </c>
      <c r="I40" s="114">
        <v>7301</v>
      </c>
      <c r="J40" s="140">
        <v>7249</v>
      </c>
      <c r="K40" s="114">
        <v>-173</v>
      </c>
      <c r="L40" s="116">
        <v>-2.3865360739412331</v>
      </c>
    </row>
    <row r="41" spans="1:12" s="110" customFormat="1" ht="15" customHeight="1" x14ac:dyDescent="0.2">
      <c r="A41" s="120"/>
      <c r="B41" s="320" t="s">
        <v>516</v>
      </c>
      <c r="C41" s="258"/>
      <c r="E41" s="113">
        <v>5.51360529020151</v>
      </c>
      <c r="F41" s="115">
        <v>1234</v>
      </c>
      <c r="G41" s="114">
        <v>1244</v>
      </c>
      <c r="H41" s="114">
        <v>1264</v>
      </c>
      <c r="I41" s="114">
        <v>1246</v>
      </c>
      <c r="J41" s="140">
        <v>1191</v>
      </c>
      <c r="K41" s="114">
        <v>43</v>
      </c>
      <c r="L41" s="116">
        <v>3.6104114189756507</v>
      </c>
    </row>
    <row r="42" spans="1:12" s="110" customFormat="1" ht="15" customHeight="1" x14ac:dyDescent="0.2">
      <c r="A42" s="120"/>
      <c r="B42" s="119"/>
      <c r="C42" s="268" t="s">
        <v>106</v>
      </c>
      <c r="D42" s="182"/>
      <c r="E42" s="113">
        <v>43.51701782820097</v>
      </c>
      <c r="F42" s="115">
        <v>537</v>
      </c>
      <c r="G42" s="114">
        <v>526</v>
      </c>
      <c r="H42" s="114">
        <v>545</v>
      </c>
      <c r="I42" s="114">
        <v>532</v>
      </c>
      <c r="J42" s="140">
        <v>511</v>
      </c>
      <c r="K42" s="114">
        <v>26</v>
      </c>
      <c r="L42" s="116">
        <v>5.0880626223091978</v>
      </c>
    </row>
    <row r="43" spans="1:12" s="110" customFormat="1" ht="15" customHeight="1" x14ac:dyDescent="0.2">
      <c r="A43" s="120"/>
      <c r="B43" s="119"/>
      <c r="C43" s="268" t="s">
        <v>107</v>
      </c>
      <c r="D43" s="182"/>
      <c r="E43" s="113">
        <v>56.48298217179903</v>
      </c>
      <c r="F43" s="115">
        <v>697</v>
      </c>
      <c r="G43" s="114">
        <v>718</v>
      </c>
      <c r="H43" s="114">
        <v>719</v>
      </c>
      <c r="I43" s="114">
        <v>714</v>
      </c>
      <c r="J43" s="140">
        <v>680</v>
      </c>
      <c r="K43" s="114">
        <v>17</v>
      </c>
      <c r="L43" s="116">
        <v>2.5</v>
      </c>
    </row>
    <row r="44" spans="1:12" s="110" customFormat="1" ht="15" customHeight="1" x14ac:dyDescent="0.2">
      <c r="A44" s="120"/>
      <c r="B44" s="119" t="s">
        <v>205</v>
      </c>
      <c r="C44" s="268"/>
      <c r="D44" s="182"/>
      <c r="E44" s="113">
        <v>20.356552432867165</v>
      </c>
      <c r="F44" s="115">
        <v>4556</v>
      </c>
      <c r="G44" s="114">
        <v>4858</v>
      </c>
      <c r="H44" s="114">
        <v>4923</v>
      </c>
      <c r="I44" s="114">
        <v>4962</v>
      </c>
      <c r="J44" s="140">
        <v>4933</v>
      </c>
      <c r="K44" s="114">
        <v>-377</v>
      </c>
      <c r="L44" s="116">
        <v>-7.6424082708291099</v>
      </c>
    </row>
    <row r="45" spans="1:12" s="110" customFormat="1" ht="15" customHeight="1" x14ac:dyDescent="0.2">
      <c r="A45" s="120"/>
      <c r="B45" s="119"/>
      <c r="C45" s="268" t="s">
        <v>106</v>
      </c>
      <c r="D45" s="182"/>
      <c r="E45" s="113">
        <v>33.779631255487267</v>
      </c>
      <c r="F45" s="115">
        <v>1539</v>
      </c>
      <c r="G45" s="114">
        <v>1612</v>
      </c>
      <c r="H45" s="114">
        <v>1629</v>
      </c>
      <c r="I45" s="114">
        <v>1641</v>
      </c>
      <c r="J45" s="140">
        <v>1637</v>
      </c>
      <c r="K45" s="114">
        <v>-98</v>
      </c>
      <c r="L45" s="116">
        <v>-5.9865607819181426</v>
      </c>
    </row>
    <row r="46" spans="1:12" s="110" customFormat="1" ht="15" customHeight="1" x14ac:dyDescent="0.2">
      <c r="A46" s="123"/>
      <c r="B46" s="124"/>
      <c r="C46" s="260" t="s">
        <v>107</v>
      </c>
      <c r="D46" s="261"/>
      <c r="E46" s="125">
        <v>66.220368744512726</v>
      </c>
      <c r="F46" s="143">
        <v>3017</v>
      </c>
      <c r="G46" s="144">
        <v>3246</v>
      </c>
      <c r="H46" s="144">
        <v>3294</v>
      </c>
      <c r="I46" s="144">
        <v>3321</v>
      </c>
      <c r="J46" s="145">
        <v>3296</v>
      </c>
      <c r="K46" s="144">
        <v>-279</v>
      </c>
      <c r="L46" s="146">
        <v>-8.4648058252427187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22381</v>
      </c>
      <c r="E11" s="114">
        <v>23014</v>
      </c>
      <c r="F11" s="114">
        <v>23193</v>
      </c>
      <c r="G11" s="114">
        <v>23250</v>
      </c>
      <c r="H11" s="140">
        <v>22678</v>
      </c>
      <c r="I11" s="115">
        <v>-297</v>
      </c>
      <c r="J11" s="116">
        <v>-1.3096392979980598</v>
      </c>
    </row>
    <row r="12" spans="1:15" s="110" customFormat="1" ht="24.95" customHeight="1" x14ac:dyDescent="0.2">
      <c r="A12" s="193" t="s">
        <v>132</v>
      </c>
      <c r="B12" s="194" t="s">
        <v>133</v>
      </c>
      <c r="C12" s="113">
        <v>4.6065859434341627</v>
      </c>
      <c r="D12" s="115">
        <v>1031</v>
      </c>
      <c r="E12" s="114">
        <v>986</v>
      </c>
      <c r="F12" s="114">
        <v>1035</v>
      </c>
      <c r="G12" s="114">
        <v>1082</v>
      </c>
      <c r="H12" s="140">
        <v>981</v>
      </c>
      <c r="I12" s="115">
        <v>50</v>
      </c>
      <c r="J12" s="116">
        <v>5.0968399592252807</v>
      </c>
    </row>
    <row r="13" spans="1:15" s="110" customFormat="1" ht="24.95" customHeight="1" x14ac:dyDescent="0.2">
      <c r="A13" s="193" t="s">
        <v>134</v>
      </c>
      <c r="B13" s="199" t="s">
        <v>214</v>
      </c>
      <c r="C13" s="113">
        <v>0.62106250837764176</v>
      </c>
      <c r="D13" s="115">
        <v>139</v>
      </c>
      <c r="E13" s="114">
        <v>148</v>
      </c>
      <c r="F13" s="114">
        <v>147</v>
      </c>
      <c r="G13" s="114">
        <v>145</v>
      </c>
      <c r="H13" s="140">
        <v>137</v>
      </c>
      <c r="I13" s="115">
        <v>2</v>
      </c>
      <c r="J13" s="116">
        <v>1.4598540145985401</v>
      </c>
    </row>
    <row r="14" spans="1:15" s="287" customFormat="1" ht="24.95" customHeight="1" x14ac:dyDescent="0.2">
      <c r="A14" s="193" t="s">
        <v>215</v>
      </c>
      <c r="B14" s="199" t="s">
        <v>137</v>
      </c>
      <c r="C14" s="113">
        <v>8.6814708904874678</v>
      </c>
      <c r="D14" s="115">
        <v>1943</v>
      </c>
      <c r="E14" s="114">
        <v>1946</v>
      </c>
      <c r="F14" s="114">
        <v>1965</v>
      </c>
      <c r="G14" s="114">
        <v>1928</v>
      </c>
      <c r="H14" s="140">
        <v>1922</v>
      </c>
      <c r="I14" s="115">
        <v>21</v>
      </c>
      <c r="J14" s="116">
        <v>1.0926118626430801</v>
      </c>
      <c r="K14" s="110"/>
      <c r="L14" s="110"/>
      <c r="M14" s="110"/>
      <c r="N14" s="110"/>
      <c r="O14" s="110"/>
    </row>
    <row r="15" spans="1:15" s="110" customFormat="1" ht="24.95" customHeight="1" x14ac:dyDescent="0.2">
      <c r="A15" s="193" t="s">
        <v>216</v>
      </c>
      <c r="B15" s="199" t="s">
        <v>217</v>
      </c>
      <c r="C15" s="113">
        <v>4.092757249452661</v>
      </c>
      <c r="D15" s="115">
        <v>916</v>
      </c>
      <c r="E15" s="114">
        <v>929</v>
      </c>
      <c r="F15" s="114">
        <v>915</v>
      </c>
      <c r="G15" s="114">
        <v>888</v>
      </c>
      <c r="H15" s="140">
        <v>874</v>
      </c>
      <c r="I15" s="115">
        <v>42</v>
      </c>
      <c r="J15" s="116">
        <v>4.805491990846682</v>
      </c>
    </row>
    <row r="16" spans="1:15" s="287" customFormat="1" ht="24.95" customHeight="1" x14ac:dyDescent="0.2">
      <c r="A16" s="193" t="s">
        <v>218</v>
      </c>
      <c r="B16" s="199" t="s">
        <v>141</v>
      </c>
      <c r="C16" s="113">
        <v>3.5431839506724452</v>
      </c>
      <c r="D16" s="115">
        <v>793</v>
      </c>
      <c r="E16" s="114">
        <v>788</v>
      </c>
      <c r="F16" s="114">
        <v>815</v>
      </c>
      <c r="G16" s="114">
        <v>794</v>
      </c>
      <c r="H16" s="140">
        <v>797</v>
      </c>
      <c r="I16" s="115">
        <v>-4</v>
      </c>
      <c r="J16" s="116">
        <v>-0.50188205771643668</v>
      </c>
      <c r="K16" s="110"/>
      <c r="L16" s="110"/>
      <c r="M16" s="110"/>
      <c r="N16" s="110"/>
      <c r="O16" s="110"/>
    </row>
    <row r="17" spans="1:15" s="110" customFormat="1" ht="24.95" customHeight="1" x14ac:dyDescent="0.2">
      <c r="A17" s="193" t="s">
        <v>142</v>
      </c>
      <c r="B17" s="199" t="s">
        <v>220</v>
      </c>
      <c r="C17" s="113">
        <v>1.045529690362361</v>
      </c>
      <c r="D17" s="115">
        <v>234</v>
      </c>
      <c r="E17" s="114">
        <v>229</v>
      </c>
      <c r="F17" s="114">
        <v>235</v>
      </c>
      <c r="G17" s="114">
        <v>246</v>
      </c>
      <c r="H17" s="140">
        <v>251</v>
      </c>
      <c r="I17" s="115">
        <v>-17</v>
      </c>
      <c r="J17" s="116">
        <v>-6.7729083665338647</v>
      </c>
    </row>
    <row r="18" spans="1:15" s="287" customFormat="1" ht="24.95" customHeight="1" x14ac:dyDescent="0.2">
      <c r="A18" s="201" t="s">
        <v>144</v>
      </c>
      <c r="B18" s="202" t="s">
        <v>145</v>
      </c>
      <c r="C18" s="113">
        <v>4.3519056342433311</v>
      </c>
      <c r="D18" s="115">
        <v>974</v>
      </c>
      <c r="E18" s="114">
        <v>971</v>
      </c>
      <c r="F18" s="114">
        <v>987</v>
      </c>
      <c r="G18" s="114">
        <v>992</v>
      </c>
      <c r="H18" s="140">
        <v>975</v>
      </c>
      <c r="I18" s="115">
        <v>-1</v>
      </c>
      <c r="J18" s="116">
        <v>-0.10256410256410256</v>
      </c>
      <c r="K18" s="110"/>
      <c r="L18" s="110"/>
      <c r="M18" s="110"/>
      <c r="N18" s="110"/>
      <c r="O18" s="110"/>
    </row>
    <row r="19" spans="1:15" s="110" customFormat="1" ht="24.95" customHeight="1" x14ac:dyDescent="0.2">
      <c r="A19" s="193" t="s">
        <v>146</v>
      </c>
      <c r="B19" s="199" t="s">
        <v>147</v>
      </c>
      <c r="C19" s="113">
        <v>22.188463428801214</v>
      </c>
      <c r="D19" s="115">
        <v>4966</v>
      </c>
      <c r="E19" s="114">
        <v>5043</v>
      </c>
      <c r="F19" s="114">
        <v>5039</v>
      </c>
      <c r="G19" s="114">
        <v>5094</v>
      </c>
      <c r="H19" s="140">
        <v>4965</v>
      </c>
      <c r="I19" s="115">
        <v>1</v>
      </c>
      <c r="J19" s="116">
        <v>2.014098690835851E-2</v>
      </c>
    </row>
    <row r="20" spans="1:15" s="287" customFormat="1" ht="24.95" customHeight="1" x14ac:dyDescent="0.2">
      <c r="A20" s="193" t="s">
        <v>148</v>
      </c>
      <c r="B20" s="199" t="s">
        <v>149</v>
      </c>
      <c r="C20" s="113">
        <v>4.9416916134220994</v>
      </c>
      <c r="D20" s="115">
        <v>1106</v>
      </c>
      <c r="E20" s="114">
        <v>1145</v>
      </c>
      <c r="F20" s="114">
        <v>1150</v>
      </c>
      <c r="G20" s="114">
        <v>1199</v>
      </c>
      <c r="H20" s="140">
        <v>1188</v>
      </c>
      <c r="I20" s="115">
        <v>-82</v>
      </c>
      <c r="J20" s="116">
        <v>-6.9023569023569022</v>
      </c>
      <c r="K20" s="110"/>
      <c r="L20" s="110"/>
      <c r="M20" s="110"/>
      <c r="N20" s="110"/>
      <c r="O20" s="110"/>
    </row>
    <row r="21" spans="1:15" s="110" customFormat="1" ht="24.95" customHeight="1" x14ac:dyDescent="0.2">
      <c r="A21" s="201" t="s">
        <v>150</v>
      </c>
      <c r="B21" s="202" t="s">
        <v>151</v>
      </c>
      <c r="C21" s="113">
        <v>12.608909342746079</v>
      </c>
      <c r="D21" s="115">
        <v>2822</v>
      </c>
      <c r="E21" s="114">
        <v>3122</v>
      </c>
      <c r="F21" s="114">
        <v>3196</v>
      </c>
      <c r="G21" s="114">
        <v>3177</v>
      </c>
      <c r="H21" s="140">
        <v>2977</v>
      </c>
      <c r="I21" s="115">
        <v>-155</v>
      </c>
      <c r="J21" s="116">
        <v>-5.206583809203897</v>
      </c>
    </row>
    <row r="22" spans="1:15" s="110" customFormat="1" ht="24.95" customHeight="1" x14ac:dyDescent="0.2">
      <c r="A22" s="201" t="s">
        <v>152</v>
      </c>
      <c r="B22" s="199" t="s">
        <v>153</v>
      </c>
      <c r="C22" s="113">
        <v>1.4878691747464368</v>
      </c>
      <c r="D22" s="115">
        <v>333</v>
      </c>
      <c r="E22" s="114">
        <v>318</v>
      </c>
      <c r="F22" s="114">
        <v>327</v>
      </c>
      <c r="G22" s="114">
        <v>325</v>
      </c>
      <c r="H22" s="140">
        <v>322</v>
      </c>
      <c r="I22" s="115">
        <v>11</v>
      </c>
      <c r="J22" s="116">
        <v>3.4161490683229814</v>
      </c>
    </row>
    <row r="23" spans="1:15" s="110" customFormat="1" ht="24.95" customHeight="1" x14ac:dyDescent="0.2">
      <c r="A23" s="193" t="s">
        <v>154</v>
      </c>
      <c r="B23" s="199" t="s">
        <v>155</v>
      </c>
      <c r="C23" s="113">
        <v>0.97404048076493455</v>
      </c>
      <c r="D23" s="115">
        <v>218</v>
      </c>
      <c r="E23" s="114">
        <v>226</v>
      </c>
      <c r="F23" s="114">
        <v>228</v>
      </c>
      <c r="G23" s="114">
        <v>224</v>
      </c>
      <c r="H23" s="140">
        <v>219</v>
      </c>
      <c r="I23" s="115">
        <v>-1</v>
      </c>
      <c r="J23" s="116">
        <v>-0.45662100456621002</v>
      </c>
    </row>
    <row r="24" spans="1:15" s="110" customFormat="1" ht="24.95" customHeight="1" x14ac:dyDescent="0.2">
      <c r="A24" s="193" t="s">
        <v>156</v>
      </c>
      <c r="B24" s="199" t="s">
        <v>221</v>
      </c>
      <c r="C24" s="113">
        <v>7.1846655645413522</v>
      </c>
      <c r="D24" s="115">
        <v>1608</v>
      </c>
      <c r="E24" s="114">
        <v>1625</v>
      </c>
      <c r="F24" s="114">
        <v>1620</v>
      </c>
      <c r="G24" s="114">
        <v>1615</v>
      </c>
      <c r="H24" s="140">
        <v>1618</v>
      </c>
      <c r="I24" s="115">
        <v>-10</v>
      </c>
      <c r="J24" s="116">
        <v>-0.61804697156983934</v>
      </c>
    </row>
    <row r="25" spans="1:15" s="110" customFormat="1" ht="24.95" customHeight="1" x14ac:dyDescent="0.2">
      <c r="A25" s="193" t="s">
        <v>222</v>
      </c>
      <c r="B25" s="204" t="s">
        <v>159</v>
      </c>
      <c r="C25" s="113">
        <v>5.3304141906081055</v>
      </c>
      <c r="D25" s="115">
        <v>1193</v>
      </c>
      <c r="E25" s="114">
        <v>1206</v>
      </c>
      <c r="F25" s="114">
        <v>1240</v>
      </c>
      <c r="G25" s="114">
        <v>1196</v>
      </c>
      <c r="H25" s="140">
        <v>1160</v>
      </c>
      <c r="I25" s="115">
        <v>33</v>
      </c>
      <c r="J25" s="116">
        <v>2.8448275862068964</v>
      </c>
    </row>
    <row r="26" spans="1:15" s="110" customFormat="1" ht="24.95" customHeight="1" x14ac:dyDescent="0.2">
      <c r="A26" s="201">
        <v>782.78300000000002</v>
      </c>
      <c r="B26" s="203" t="s">
        <v>160</v>
      </c>
      <c r="C26" s="113">
        <v>8.936151199678298E-2</v>
      </c>
      <c r="D26" s="115">
        <v>20</v>
      </c>
      <c r="E26" s="114">
        <v>23</v>
      </c>
      <c r="F26" s="114">
        <v>20</v>
      </c>
      <c r="G26" s="114">
        <v>22</v>
      </c>
      <c r="H26" s="140">
        <v>15</v>
      </c>
      <c r="I26" s="115">
        <v>5</v>
      </c>
      <c r="J26" s="116">
        <v>33.333333333333336</v>
      </c>
    </row>
    <row r="27" spans="1:15" s="110" customFormat="1" ht="24.95" customHeight="1" x14ac:dyDescent="0.2">
      <c r="A27" s="193" t="s">
        <v>161</v>
      </c>
      <c r="B27" s="199" t="s">
        <v>162</v>
      </c>
      <c r="C27" s="113">
        <v>0.87574281756847328</v>
      </c>
      <c r="D27" s="115">
        <v>196</v>
      </c>
      <c r="E27" s="114">
        <v>200</v>
      </c>
      <c r="F27" s="114">
        <v>198</v>
      </c>
      <c r="G27" s="114">
        <v>197</v>
      </c>
      <c r="H27" s="140">
        <v>182</v>
      </c>
      <c r="I27" s="115">
        <v>14</v>
      </c>
      <c r="J27" s="116">
        <v>7.6923076923076925</v>
      </c>
    </row>
    <row r="28" spans="1:15" s="110" customFormat="1" ht="24.95" customHeight="1" x14ac:dyDescent="0.2">
      <c r="A28" s="193" t="s">
        <v>163</v>
      </c>
      <c r="B28" s="199" t="s">
        <v>164</v>
      </c>
      <c r="C28" s="113">
        <v>1.8006344667351772</v>
      </c>
      <c r="D28" s="115">
        <v>403</v>
      </c>
      <c r="E28" s="114">
        <v>425</v>
      </c>
      <c r="F28" s="114">
        <v>431</v>
      </c>
      <c r="G28" s="114">
        <v>466</v>
      </c>
      <c r="H28" s="140">
        <v>465</v>
      </c>
      <c r="I28" s="115">
        <v>-62</v>
      </c>
      <c r="J28" s="116">
        <v>-13.333333333333334</v>
      </c>
    </row>
    <row r="29" spans="1:15" s="110" customFormat="1" ht="24.95" customHeight="1" x14ac:dyDescent="0.2">
      <c r="A29" s="193">
        <v>86</v>
      </c>
      <c r="B29" s="199" t="s">
        <v>165</v>
      </c>
      <c r="C29" s="113">
        <v>5.1114784862159865</v>
      </c>
      <c r="D29" s="115">
        <v>1144</v>
      </c>
      <c r="E29" s="114">
        <v>1160</v>
      </c>
      <c r="F29" s="114">
        <v>1181</v>
      </c>
      <c r="G29" s="114">
        <v>1178</v>
      </c>
      <c r="H29" s="140">
        <v>1183</v>
      </c>
      <c r="I29" s="115">
        <v>-39</v>
      </c>
      <c r="J29" s="116">
        <v>-3.2967032967032965</v>
      </c>
    </row>
    <row r="30" spans="1:15" s="110" customFormat="1" ht="24.95" customHeight="1" x14ac:dyDescent="0.2">
      <c r="A30" s="193">
        <v>87.88</v>
      </c>
      <c r="B30" s="204" t="s">
        <v>166</v>
      </c>
      <c r="C30" s="113">
        <v>5.2276484518118043</v>
      </c>
      <c r="D30" s="115">
        <v>1170</v>
      </c>
      <c r="E30" s="114">
        <v>1210</v>
      </c>
      <c r="F30" s="114">
        <v>1173</v>
      </c>
      <c r="G30" s="114">
        <v>1133</v>
      </c>
      <c r="H30" s="140">
        <v>1125</v>
      </c>
      <c r="I30" s="115">
        <v>45</v>
      </c>
      <c r="J30" s="116">
        <v>4</v>
      </c>
    </row>
    <row r="31" spans="1:15" s="110" customFormat="1" ht="24.95" customHeight="1" x14ac:dyDescent="0.2">
      <c r="A31" s="193" t="s">
        <v>167</v>
      </c>
      <c r="B31" s="199" t="s">
        <v>168</v>
      </c>
      <c r="C31" s="113">
        <v>13.918055493498951</v>
      </c>
      <c r="D31" s="115">
        <v>3115</v>
      </c>
      <c r="E31" s="114">
        <v>3260</v>
      </c>
      <c r="F31" s="114">
        <v>3256</v>
      </c>
      <c r="G31" s="114">
        <v>3277</v>
      </c>
      <c r="H31" s="140">
        <v>3244</v>
      </c>
      <c r="I31" s="115">
        <v>-129</v>
      </c>
      <c r="J31" s="116">
        <v>-3.9765721331689274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4.6065859434341627</v>
      </c>
      <c r="D34" s="115">
        <v>1031</v>
      </c>
      <c r="E34" s="114">
        <v>986</v>
      </c>
      <c r="F34" s="114">
        <v>1035</v>
      </c>
      <c r="G34" s="114">
        <v>1082</v>
      </c>
      <c r="H34" s="140">
        <v>981</v>
      </c>
      <c r="I34" s="115">
        <v>50</v>
      </c>
      <c r="J34" s="116">
        <v>5.0968399592252807</v>
      </c>
    </row>
    <row r="35" spans="1:10" s="110" customFormat="1" ht="24.95" customHeight="1" x14ac:dyDescent="0.2">
      <c r="A35" s="292" t="s">
        <v>171</v>
      </c>
      <c r="B35" s="293" t="s">
        <v>172</v>
      </c>
      <c r="C35" s="113">
        <v>13.65443903310844</v>
      </c>
      <c r="D35" s="115">
        <v>3056</v>
      </c>
      <c r="E35" s="114">
        <v>3065</v>
      </c>
      <c r="F35" s="114">
        <v>3099</v>
      </c>
      <c r="G35" s="114">
        <v>3065</v>
      </c>
      <c r="H35" s="140">
        <v>3034</v>
      </c>
      <c r="I35" s="115">
        <v>22</v>
      </c>
      <c r="J35" s="116">
        <v>0.72511535926170068</v>
      </c>
    </row>
    <row r="36" spans="1:10" s="110" customFormat="1" ht="24.95" customHeight="1" x14ac:dyDescent="0.2">
      <c r="A36" s="294" t="s">
        <v>173</v>
      </c>
      <c r="B36" s="295" t="s">
        <v>174</v>
      </c>
      <c r="C36" s="125">
        <v>81.7389750234574</v>
      </c>
      <c r="D36" s="143">
        <v>18294</v>
      </c>
      <c r="E36" s="144">
        <v>18963</v>
      </c>
      <c r="F36" s="144">
        <v>19059</v>
      </c>
      <c r="G36" s="144">
        <v>19103</v>
      </c>
      <c r="H36" s="145">
        <v>18663</v>
      </c>
      <c r="I36" s="143">
        <v>-369</v>
      </c>
      <c r="J36" s="146">
        <v>-1.9771740877672399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22381</v>
      </c>
      <c r="F11" s="264">
        <v>23014</v>
      </c>
      <c r="G11" s="264">
        <v>23193</v>
      </c>
      <c r="H11" s="264">
        <v>23250</v>
      </c>
      <c r="I11" s="265">
        <v>22678</v>
      </c>
      <c r="J11" s="263">
        <v>-297</v>
      </c>
      <c r="K11" s="266">
        <v>-1.3096392979980598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41.280550466913901</v>
      </c>
      <c r="E13" s="115">
        <v>9239</v>
      </c>
      <c r="F13" s="114">
        <v>9525</v>
      </c>
      <c r="G13" s="114">
        <v>9512</v>
      </c>
      <c r="H13" s="114">
        <v>9595</v>
      </c>
      <c r="I13" s="140">
        <v>9243</v>
      </c>
      <c r="J13" s="115">
        <v>-4</v>
      </c>
      <c r="K13" s="116">
        <v>-4.3275992643081247E-2</v>
      </c>
    </row>
    <row r="14" spans="1:15" ht="15.95" customHeight="1" x14ac:dyDescent="0.2">
      <c r="A14" s="306" t="s">
        <v>230</v>
      </c>
      <c r="B14" s="307"/>
      <c r="C14" s="308"/>
      <c r="D14" s="113">
        <v>46.753943076716858</v>
      </c>
      <c r="E14" s="115">
        <v>10464</v>
      </c>
      <c r="F14" s="114">
        <v>10756</v>
      </c>
      <c r="G14" s="114">
        <v>10927</v>
      </c>
      <c r="H14" s="114">
        <v>10864</v>
      </c>
      <c r="I14" s="140">
        <v>10662</v>
      </c>
      <c r="J14" s="115">
        <v>-198</v>
      </c>
      <c r="K14" s="116">
        <v>-1.8570624648283625</v>
      </c>
    </row>
    <row r="15" spans="1:15" ht="15.95" customHeight="1" x14ac:dyDescent="0.2">
      <c r="A15" s="306" t="s">
        <v>231</v>
      </c>
      <c r="B15" s="307"/>
      <c r="C15" s="308"/>
      <c r="D15" s="113">
        <v>4.5485009606362539</v>
      </c>
      <c r="E15" s="115">
        <v>1018</v>
      </c>
      <c r="F15" s="114">
        <v>1035</v>
      </c>
      <c r="G15" s="114">
        <v>1047</v>
      </c>
      <c r="H15" s="114">
        <v>1041</v>
      </c>
      <c r="I15" s="140">
        <v>1056</v>
      </c>
      <c r="J15" s="115">
        <v>-38</v>
      </c>
      <c r="K15" s="116">
        <v>-3.5984848484848486</v>
      </c>
    </row>
    <row r="16" spans="1:15" ht="15.95" customHeight="1" x14ac:dyDescent="0.2">
      <c r="A16" s="306" t="s">
        <v>232</v>
      </c>
      <c r="B16" s="307"/>
      <c r="C16" s="308"/>
      <c r="D16" s="113">
        <v>2.1044636075242393</v>
      </c>
      <c r="E16" s="115">
        <v>471</v>
      </c>
      <c r="F16" s="114">
        <v>469</v>
      </c>
      <c r="G16" s="114">
        <v>469</v>
      </c>
      <c r="H16" s="114">
        <v>469</v>
      </c>
      <c r="I16" s="140">
        <v>451</v>
      </c>
      <c r="J16" s="115">
        <v>20</v>
      </c>
      <c r="K16" s="116">
        <v>4.434589800443459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3.7263750502658506</v>
      </c>
      <c r="E18" s="115">
        <v>834</v>
      </c>
      <c r="F18" s="114">
        <v>807</v>
      </c>
      <c r="G18" s="114">
        <v>802</v>
      </c>
      <c r="H18" s="114">
        <v>801</v>
      </c>
      <c r="I18" s="140">
        <v>776</v>
      </c>
      <c r="J18" s="115">
        <v>58</v>
      </c>
      <c r="K18" s="116">
        <v>7.4742268041237114</v>
      </c>
    </row>
    <row r="19" spans="1:11" ht="14.1" customHeight="1" x14ac:dyDescent="0.2">
      <c r="A19" s="306" t="s">
        <v>235</v>
      </c>
      <c r="B19" s="307" t="s">
        <v>236</v>
      </c>
      <c r="C19" s="308"/>
      <c r="D19" s="113">
        <v>2.8104195522988249</v>
      </c>
      <c r="E19" s="115">
        <v>629</v>
      </c>
      <c r="F19" s="114">
        <v>609</v>
      </c>
      <c r="G19" s="114">
        <v>614</v>
      </c>
      <c r="H19" s="114">
        <v>604</v>
      </c>
      <c r="I19" s="140">
        <v>594</v>
      </c>
      <c r="J19" s="115">
        <v>35</v>
      </c>
      <c r="K19" s="116">
        <v>5.8922558922558919</v>
      </c>
    </row>
    <row r="20" spans="1:11" ht="14.1" customHeight="1" x14ac:dyDescent="0.2">
      <c r="A20" s="306">
        <v>12</v>
      </c>
      <c r="B20" s="307" t="s">
        <v>237</v>
      </c>
      <c r="C20" s="308"/>
      <c r="D20" s="113">
        <v>2.1133997587239177</v>
      </c>
      <c r="E20" s="115">
        <v>473</v>
      </c>
      <c r="F20" s="114">
        <v>466</v>
      </c>
      <c r="G20" s="114">
        <v>496</v>
      </c>
      <c r="H20" s="114">
        <v>500</v>
      </c>
      <c r="I20" s="140">
        <v>464</v>
      </c>
      <c r="J20" s="115">
        <v>9</v>
      </c>
      <c r="K20" s="116">
        <v>1.9396551724137931</v>
      </c>
    </row>
    <row r="21" spans="1:11" ht="14.1" customHeight="1" x14ac:dyDescent="0.2">
      <c r="A21" s="306">
        <v>21</v>
      </c>
      <c r="B21" s="307" t="s">
        <v>238</v>
      </c>
      <c r="C21" s="308"/>
      <c r="D21" s="113">
        <v>0.12063804119565703</v>
      </c>
      <c r="E21" s="115">
        <v>27</v>
      </c>
      <c r="F21" s="114">
        <v>29</v>
      </c>
      <c r="G21" s="114">
        <v>27</v>
      </c>
      <c r="H21" s="114">
        <v>26</v>
      </c>
      <c r="I21" s="140">
        <v>24</v>
      </c>
      <c r="J21" s="115">
        <v>3</v>
      </c>
      <c r="K21" s="116">
        <v>12.5</v>
      </c>
    </row>
    <row r="22" spans="1:11" ht="14.1" customHeight="1" x14ac:dyDescent="0.2">
      <c r="A22" s="306">
        <v>22</v>
      </c>
      <c r="B22" s="307" t="s">
        <v>239</v>
      </c>
      <c r="C22" s="308"/>
      <c r="D22" s="113">
        <v>0.61659443277780257</v>
      </c>
      <c r="E22" s="115">
        <v>138</v>
      </c>
      <c r="F22" s="114">
        <v>137</v>
      </c>
      <c r="G22" s="114">
        <v>148</v>
      </c>
      <c r="H22" s="114">
        <v>147</v>
      </c>
      <c r="I22" s="140">
        <v>150</v>
      </c>
      <c r="J22" s="115">
        <v>-12</v>
      </c>
      <c r="K22" s="116">
        <v>-8</v>
      </c>
    </row>
    <row r="23" spans="1:11" ht="14.1" customHeight="1" x14ac:dyDescent="0.2">
      <c r="A23" s="306">
        <v>23</v>
      </c>
      <c r="B23" s="307" t="s">
        <v>240</v>
      </c>
      <c r="C23" s="308"/>
      <c r="D23" s="113">
        <v>0.29489298958938387</v>
      </c>
      <c r="E23" s="115">
        <v>66</v>
      </c>
      <c r="F23" s="114">
        <v>73</v>
      </c>
      <c r="G23" s="114">
        <v>65</v>
      </c>
      <c r="H23" s="114">
        <v>63</v>
      </c>
      <c r="I23" s="140">
        <v>71</v>
      </c>
      <c r="J23" s="115">
        <v>-5</v>
      </c>
      <c r="K23" s="116">
        <v>-7.042253521126761</v>
      </c>
    </row>
    <row r="24" spans="1:11" ht="14.1" customHeight="1" x14ac:dyDescent="0.2">
      <c r="A24" s="306">
        <v>24</v>
      </c>
      <c r="B24" s="307" t="s">
        <v>241</v>
      </c>
      <c r="C24" s="308"/>
      <c r="D24" s="113">
        <v>1.0499977659622002</v>
      </c>
      <c r="E24" s="115">
        <v>235</v>
      </c>
      <c r="F24" s="114">
        <v>236</v>
      </c>
      <c r="G24" s="114">
        <v>257</v>
      </c>
      <c r="H24" s="114">
        <v>249</v>
      </c>
      <c r="I24" s="140">
        <v>250</v>
      </c>
      <c r="J24" s="115">
        <v>-15</v>
      </c>
      <c r="K24" s="116">
        <v>-6</v>
      </c>
    </row>
    <row r="25" spans="1:11" ht="14.1" customHeight="1" x14ac:dyDescent="0.2">
      <c r="A25" s="306">
        <v>25</v>
      </c>
      <c r="B25" s="307" t="s">
        <v>242</v>
      </c>
      <c r="C25" s="308"/>
      <c r="D25" s="113">
        <v>1.4878691747464368</v>
      </c>
      <c r="E25" s="115">
        <v>333</v>
      </c>
      <c r="F25" s="114">
        <v>333</v>
      </c>
      <c r="G25" s="114">
        <v>352</v>
      </c>
      <c r="H25" s="114">
        <v>344</v>
      </c>
      <c r="I25" s="140">
        <v>324</v>
      </c>
      <c r="J25" s="115">
        <v>9</v>
      </c>
      <c r="K25" s="116">
        <v>2.7777777777777777</v>
      </c>
    </row>
    <row r="26" spans="1:11" ht="14.1" customHeight="1" x14ac:dyDescent="0.2">
      <c r="A26" s="306">
        <v>26</v>
      </c>
      <c r="B26" s="307" t="s">
        <v>243</v>
      </c>
      <c r="C26" s="308"/>
      <c r="D26" s="113">
        <v>0.71936017157410304</v>
      </c>
      <c r="E26" s="115">
        <v>161</v>
      </c>
      <c r="F26" s="114">
        <v>153</v>
      </c>
      <c r="G26" s="114">
        <v>152</v>
      </c>
      <c r="H26" s="114">
        <v>151</v>
      </c>
      <c r="I26" s="140">
        <v>150</v>
      </c>
      <c r="J26" s="115">
        <v>11</v>
      </c>
      <c r="K26" s="116">
        <v>7.333333333333333</v>
      </c>
    </row>
    <row r="27" spans="1:11" ht="14.1" customHeight="1" x14ac:dyDescent="0.2">
      <c r="A27" s="306">
        <v>27</v>
      </c>
      <c r="B27" s="307" t="s">
        <v>244</v>
      </c>
      <c r="C27" s="308"/>
      <c r="D27" s="113">
        <v>0.35297797238729278</v>
      </c>
      <c r="E27" s="115">
        <v>79</v>
      </c>
      <c r="F27" s="114">
        <v>84</v>
      </c>
      <c r="G27" s="114">
        <v>86</v>
      </c>
      <c r="H27" s="114">
        <v>81</v>
      </c>
      <c r="I27" s="140">
        <v>84</v>
      </c>
      <c r="J27" s="115">
        <v>-5</v>
      </c>
      <c r="K27" s="116">
        <v>-5.9523809523809526</v>
      </c>
    </row>
    <row r="28" spans="1:11" ht="14.1" customHeight="1" x14ac:dyDescent="0.2">
      <c r="A28" s="306">
        <v>28</v>
      </c>
      <c r="B28" s="307" t="s">
        <v>245</v>
      </c>
      <c r="C28" s="308"/>
      <c r="D28" s="113">
        <v>0.22787185559179662</v>
      </c>
      <c r="E28" s="115">
        <v>51</v>
      </c>
      <c r="F28" s="114">
        <v>63</v>
      </c>
      <c r="G28" s="114">
        <v>69</v>
      </c>
      <c r="H28" s="114">
        <v>77</v>
      </c>
      <c r="I28" s="140">
        <v>71</v>
      </c>
      <c r="J28" s="115">
        <v>-20</v>
      </c>
      <c r="K28" s="116">
        <v>-28.169014084507044</v>
      </c>
    </row>
    <row r="29" spans="1:11" ht="14.1" customHeight="1" x14ac:dyDescent="0.2">
      <c r="A29" s="306">
        <v>29</v>
      </c>
      <c r="B29" s="307" t="s">
        <v>246</v>
      </c>
      <c r="C29" s="308"/>
      <c r="D29" s="113">
        <v>3.4895670434743757</v>
      </c>
      <c r="E29" s="115">
        <v>781</v>
      </c>
      <c r="F29" s="114">
        <v>844</v>
      </c>
      <c r="G29" s="114">
        <v>819</v>
      </c>
      <c r="H29" s="114">
        <v>814</v>
      </c>
      <c r="I29" s="140">
        <v>794</v>
      </c>
      <c r="J29" s="115">
        <v>-13</v>
      </c>
      <c r="K29" s="116">
        <v>-1.6372795969773299</v>
      </c>
    </row>
    <row r="30" spans="1:11" ht="14.1" customHeight="1" x14ac:dyDescent="0.2">
      <c r="A30" s="306" t="s">
        <v>247</v>
      </c>
      <c r="B30" s="307" t="s">
        <v>248</v>
      </c>
      <c r="C30" s="308"/>
      <c r="D30" s="113" t="s">
        <v>513</v>
      </c>
      <c r="E30" s="115" t="s">
        <v>513</v>
      </c>
      <c r="F30" s="114" t="s">
        <v>513</v>
      </c>
      <c r="G30" s="114" t="s">
        <v>513</v>
      </c>
      <c r="H30" s="114">
        <v>180</v>
      </c>
      <c r="I30" s="140" t="s">
        <v>513</v>
      </c>
      <c r="J30" s="115" t="s">
        <v>513</v>
      </c>
      <c r="K30" s="116" t="s">
        <v>513</v>
      </c>
    </row>
    <row r="31" spans="1:11" ht="14.1" customHeight="1" x14ac:dyDescent="0.2">
      <c r="A31" s="306" t="s">
        <v>249</v>
      </c>
      <c r="B31" s="307" t="s">
        <v>250</v>
      </c>
      <c r="C31" s="308"/>
      <c r="D31" s="113">
        <v>2.6585049819042936</v>
      </c>
      <c r="E31" s="115">
        <v>595</v>
      </c>
      <c r="F31" s="114">
        <v>651</v>
      </c>
      <c r="G31" s="114">
        <v>635</v>
      </c>
      <c r="H31" s="114">
        <v>631</v>
      </c>
      <c r="I31" s="140">
        <v>615</v>
      </c>
      <c r="J31" s="115">
        <v>-20</v>
      </c>
      <c r="K31" s="116">
        <v>-3.2520325203252032</v>
      </c>
    </row>
    <row r="32" spans="1:11" ht="14.1" customHeight="1" x14ac:dyDescent="0.2">
      <c r="A32" s="306">
        <v>31</v>
      </c>
      <c r="B32" s="307" t="s">
        <v>251</v>
      </c>
      <c r="C32" s="308"/>
      <c r="D32" s="113">
        <v>0.12063804119565703</v>
      </c>
      <c r="E32" s="115">
        <v>27</v>
      </c>
      <c r="F32" s="114">
        <v>30</v>
      </c>
      <c r="G32" s="114">
        <v>30</v>
      </c>
      <c r="H32" s="114">
        <v>35</v>
      </c>
      <c r="I32" s="140">
        <v>32</v>
      </c>
      <c r="J32" s="115">
        <v>-5</v>
      </c>
      <c r="K32" s="116">
        <v>-15.625</v>
      </c>
    </row>
    <row r="33" spans="1:11" ht="14.1" customHeight="1" x14ac:dyDescent="0.2">
      <c r="A33" s="306">
        <v>32</v>
      </c>
      <c r="B33" s="307" t="s">
        <v>252</v>
      </c>
      <c r="C33" s="308"/>
      <c r="D33" s="113">
        <v>1.108082748760109</v>
      </c>
      <c r="E33" s="115">
        <v>248</v>
      </c>
      <c r="F33" s="114">
        <v>251</v>
      </c>
      <c r="G33" s="114">
        <v>256</v>
      </c>
      <c r="H33" s="114">
        <v>256</v>
      </c>
      <c r="I33" s="140">
        <v>250</v>
      </c>
      <c r="J33" s="115">
        <v>-2</v>
      </c>
      <c r="K33" s="116">
        <v>-0.8</v>
      </c>
    </row>
    <row r="34" spans="1:11" ht="14.1" customHeight="1" x14ac:dyDescent="0.2">
      <c r="A34" s="306">
        <v>33</v>
      </c>
      <c r="B34" s="307" t="s">
        <v>253</v>
      </c>
      <c r="C34" s="308"/>
      <c r="D34" s="113">
        <v>0.37085027478664939</v>
      </c>
      <c r="E34" s="115">
        <v>83</v>
      </c>
      <c r="F34" s="114">
        <v>96</v>
      </c>
      <c r="G34" s="114">
        <v>96</v>
      </c>
      <c r="H34" s="114">
        <v>97</v>
      </c>
      <c r="I34" s="140">
        <v>94</v>
      </c>
      <c r="J34" s="115">
        <v>-11</v>
      </c>
      <c r="K34" s="116">
        <v>-11.702127659574469</v>
      </c>
    </row>
    <row r="35" spans="1:11" ht="14.1" customHeight="1" x14ac:dyDescent="0.2">
      <c r="A35" s="306">
        <v>34</v>
      </c>
      <c r="B35" s="307" t="s">
        <v>254</v>
      </c>
      <c r="C35" s="308"/>
      <c r="D35" s="113">
        <v>3.5699924042714803</v>
      </c>
      <c r="E35" s="115">
        <v>799</v>
      </c>
      <c r="F35" s="114">
        <v>796</v>
      </c>
      <c r="G35" s="114">
        <v>802</v>
      </c>
      <c r="H35" s="114">
        <v>795</v>
      </c>
      <c r="I35" s="140">
        <v>785</v>
      </c>
      <c r="J35" s="115">
        <v>14</v>
      </c>
      <c r="K35" s="116">
        <v>1.7834394904458599</v>
      </c>
    </row>
    <row r="36" spans="1:11" ht="14.1" customHeight="1" x14ac:dyDescent="0.2">
      <c r="A36" s="306">
        <v>41</v>
      </c>
      <c r="B36" s="307" t="s">
        <v>255</v>
      </c>
      <c r="C36" s="308"/>
      <c r="D36" s="113">
        <v>5.3616907198069788E-2</v>
      </c>
      <c r="E36" s="115">
        <v>12</v>
      </c>
      <c r="F36" s="114">
        <v>8</v>
      </c>
      <c r="G36" s="114">
        <v>9</v>
      </c>
      <c r="H36" s="114">
        <v>8</v>
      </c>
      <c r="I36" s="140">
        <v>7</v>
      </c>
      <c r="J36" s="115">
        <v>5</v>
      </c>
      <c r="K36" s="116">
        <v>71.428571428571431</v>
      </c>
    </row>
    <row r="37" spans="1:11" ht="14.1" customHeight="1" x14ac:dyDescent="0.2">
      <c r="A37" s="306">
        <v>42</v>
      </c>
      <c r="B37" s="307" t="s">
        <v>256</v>
      </c>
      <c r="C37" s="308"/>
      <c r="D37" s="113">
        <v>6.2553058397748093E-2</v>
      </c>
      <c r="E37" s="115">
        <v>14</v>
      </c>
      <c r="F37" s="114">
        <v>18</v>
      </c>
      <c r="G37" s="114">
        <v>12</v>
      </c>
      <c r="H37" s="114">
        <v>12</v>
      </c>
      <c r="I37" s="140">
        <v>13</v>
      </c>
      <c r="J37" s="115">
        <v>1</v>
      </c>
      <c r="K37" s="116">
        <v>7.6923076923076925</v>
      </c>
    </row>
    <row r="38" spans="1:11" ht="14.1" customHeight="1" x14ac:dyDescent="0.2">
      <c r="A38" s="306">
        <v>43</v>
      </c>
      <c r="B38" s="307" t="s">
        <v>257</v>
      </c>
      <c r="C38" s="308"/>
      <c r="D38" s="113">
        <v>0.26808453599034898</v>
      </c>
      <c r="E38" s="115">
        <v>60</v>
      </c>
      <c r="F38" s="114">
        <v>61</v>
      </c>
      <c r="G38" s="114">
        <v>61</v>
      </c>
      <c r="H38" s="114">
        <v>60</v>
      </c>
      <c r="I38" s="140">
        <v>61</v>
      </c>
      <c r="J38" s="115">
        <v>-1</v>
      </c>
      <c r="K38" s="116">
        <v>-1.639344262295082</v>
      </c>
    </row>
    <row r="39" spans="1:11" ht="14.1" customHeight="1" x14ac:dyDescent="0.2">
      <c r="A39" s="306">
        <v>51</v>
      </c>
      <c r="B39" s="307" t="s">
        <v>258</v>
      </c>
      <c r="C39" s="308"/>
      <c r="D39" s="113">
        <v>7.3276439837362046</v>
      </c>
      <c r="E39" s="115">
        <v>1640</v>
      </c>
      <c r="F39" s="114">
        <v>1645</v>
      </c>
      <c r="G39" s="114">
        <v>1670</v>
      </c>
      <c r="H39" s="114">
        <v>1751</v>
      </c>
      <c r="I39" s="140">
        <v>1739</v>
      </c>
      <c r="J39" s="115">
        <v>-99</v>
      </c>
      <c r="K39" s="116">
        <v>-5.6929269695227145</v>
      </c>
    </row>
    <row r="40" spans="1:11" ht="14.1" customHeight="1" x14ac:dyDescent="0.2">
      <c r="A40" s="306" t="s">
        <v>259</v>
      </c>
      <c r="B40" s="307" t="s">
        <v>260</v>
      </c>
      <c r="C40" s="308"/>
      <c r="D40" s="113">
        <v>6.98360216254859</v>
      </c>
      <c r="E40" s="115">
        <v>1563</v>
      </c>
      <c r="F40" s="114">
        <v>1565</v>
      </c>
      <c r="G40" s="114">
        <v>1595</v>
      </c>
      <c r="H40" s="114">
        <v>1666</v>
      </c>
      <c r="I40" s="140">
        <v>1661</v>
      </c>
      <c r="J40" s="115">
        <v>-98</v>
      </c>
      <c r="K40" s="116">
        <v>-5.9000602046959667</v>
      </c>
    </row>
    <row r="41" spans="1:11" ht="14.1" customHeight="1" x14ac:dyDescent="0.2">
      <c r="A41" s="306"/>
      <c r="B41" s="307" t="s">
        <v>261</v>
      </c>
      <c r="C41" s="308"/>
      <c r="D41" s="113">
        <v>4.5306286582368971</v>
      </c>
      <c r="E41" s="115">
        <v>1014</v>
      </c>
      <c r="F41" s="114">
        <v>1017</v>
      </c>
      <c r="G41" s="114">
        <v>1031</v>
      </c>
      <c r="H41" s="114">
        <v>1079</v>
      </c>
      <c r="I41" s="140">
        <v>1058</v>
      </c>
      <c r="J41" s="115">
        <v>-44</v>
      </c>
      <c r="K41" s="116">
        <v>-4.1587901701323249</v>
      </c>
    </row>
    <row r="42" spans="1:11" ht="14.1" customHeight="1" x14ac:dyDescent="0.2">
      <c r="A42" s="306">
        <v>52</v>
      </c>
      <c r="B42" s="307" t="s">
        <v>262</v>
      </c>
      <c r="C42" s="308"/>
      <c r="D42" s="113">
        <v>5.6610517849962019</v>
      </c>
      <c r="E42" s="115">
        <v>1267</v>
      </c>
      <c r="F42" s="114">
        <v>1260</v>
      </c>
      <c r="G42" s="114">
        <v>1289</v>
      </c>
      <c r="H42" s="114">
        <v>1251</v>
      </c>
      <c r="I42" s="140">
        <v>1231</v>
      </c>
      <c r="J42" s="115">
        <v>36</v>
      </c>
      <c r="K42" s="116">
        <v>2.9244516653127537</v>
      </c>
    </row>
    <row r="43" spans="1:11" ht="14.1" customHeight="1" x14ac:dyDescent="0.2">
      <c r="A43" s="306" t="s">
        <v>263</v>
      </c>
      <c r="B43" s="307" t="s">
        <v>264</v>
      </c>
      <c r="C43" s="308"/>
      <c r="D43" s="113">
        <v>5.3482864930074614</v>
      </c>
      <c r="E43" s="115">
        <v>1197</v>
      </c>
      <c r="F43" s="114">
        <v>1202</v>
      </c>
      <c r="G43" s="114">
        <v>1215</v>
      </c>
      <c r="H43" s="114">
        <v>1188</v>
      </c>
      <c r="I43" s="140">
        <v>1174</v>
      </c>
      <c r="J43" s="115">
        <v>23</v>
      </c>
      <c r="K43" s="116">
        <v>1.959114139693356</v>
      </c>
    </row>
    <row r="44" spans="1:11" ht="14.1" customHeight="1" x14ac:dyDescent="0.2">
      <c r="A44" s="306">
        <v>53</v>
      </c>
      <c r="B44" s="307" t="s">
        <v>265</v>
      </c>
      <c r="C44" s="308"/>
      <c r="D44" s="113">
        <v>1.018721236763326</v>
      </c>
      <c r="E44" s="115">
        <v>228</v>
      </c>
      <c r="F44" s="114">
        <v>211</v>
      </c>
      <c r="G44" s="114">
        <v>219</v>
      </c>
      <c r="H44" s="114">
        <v>237</v>
      </c>
      <c r="I44" s="140">
        <v>206</v>
      </c>
      <c r="J44" s="115">
        <v>22</v>
      </c>
      <c r="K44" s="116">
        <v>10.679611650485437</v>
      </c>
    </row>
    <row r="45" spans="1:11" ht="14.1" customHeight="1" x14ac:dyDescent="0.2">
      <c r="A45" s="306" t="s">
        <v>266</v>
      </c>
      <c r="B45" s="307" t="s">
        <v>267</v>
      </c>
      <c r="C45" s="308"/>
      <c r="D45" s="113">
        <v>0.9114874223671865</v>
      </c>
      <c r="E45" s="115">
        <v>204</v>
      </c>
      <c r="F45" s="114">
        <v>185</v>
      </c>
      <c r="G45" s="114">
        <v>190</v>
      </c>
      <c r="H45" s="114">
        <v>204</v>
      </c>
      <c r="I45" s="140">
        <v>185</v>
      </c>
      <c r="J45" s="115">
        <v>19</v>
      </c>
      <c r="K45" s="116">
        <v>10.27027027027027</v>
      </c>
    </row>
    <row r="46" spans="1:11" ht="14.1" customHeight="1" x14ac:dyDescent="0.2">
      <c r="A46" s="306">
        <v>54</v>
      </c>
      <c r="B46" s="307" t="s">
        <v>268</v>
      </c>
      <c r="C46" s="308"/>
      <c r="D46" s="113">
        <v>10.92444484160672</v>
      </c>
      <c r="E46" s="115">
        <v>2445</v>
      </c>
      <c r="F46" s="114">
        <v>2520</v>
      </c>
      <c r="G46" s="114">
        <v>2537</v>
      </c>
      <c r="H46" s="114">
        <v>2494</v>
      </c>
      <c r="I46" s="140">
        <v>2506</v>
      </c>
      <c r="J46" s="115">
        <v>-61</v>
      </c>
      <c r="K46" s="116">
        <v>-2.4341580207501994</v>
      </c>
    </row>
    <row r="47" spans="1:11" ht="14.1" customHeight="1" x14ac:dyDescent="0.2">
      <c r="A47" s="306">
        <v>61</v>
      </c>
      <c r="B47" s="307" t="s">
        <v>269</v>
      </c>
      <c r="C47" s="308"/>
      <c r="D47" s="113">
        <v>0.6478709619766766</v>
      </c>
      <c r="E47" s="115">
        <v>145</v>
      </c>
      <c r="F47" s="114">
        <v>142</v>
      </c>
      <c r="G47" s="114">
        <v>143</v>
      </c>
      <c r="H47" s="114">
        <v>140</v>
      </c>
      <c r="I47" s="140">
        <v>139</v>
      </c>
      <c r="J47" s="115">
        <v>6</v>
      </c>
      <c r="K47" s="116">
        <v>4.3165467625899279</v>
      </c>
    </row>
    <row r="48" spans="1:11" ht="14.1" customHeight="1" x14ac:dyDescent="0.2">
      <c r="A48" s="306">
        <v>62</v>
      </c>
      <c r="B48" s="307" t="s">
        <v>270</v>
      </c>
      <c r="C48" s="308"/>
      <c r="D48" s="113">
        <v>13.261248380322595</v>
      </c>
      <c r="E48" s="115">
        <v>2968</v>
      </c>
      <c r="F48" s="114">
        <v>3101</v>
      </c>
      <c r="G48" s="114">
        <v>3061</v>
      </c>
      <c r="H48" s="114">
        <v>3158</v>
      </c>
      <c r="I48" s="140">
        <v>3021</v>
      </c>
      <c r="J48" s="115">
        <v>-53</v>
      </c>
      <c r="K48" s="116">
        <v>-1.7543859649122806</v>
      </c>
    </row>
    <row r="49" spans="1:11" ht="14.1" customHeight="1" x14ac:dyDescent="0.2">
      <c r="A49" s="306">
        <v>63</v>
      </c>
      <c r="B49" s="307" t="s">
        <v>271</v>
      </c>
      <c r="C49" s="308"/>
      <c r="D49" s="113">
        <v>10.638488003217015</v>
      </c>
      <c r="E49" s="115">
        <v>2381</v>
      </c>
      <c r="F49" s="114">
        <v>2599</v>
      </c>
      <c r="G49" s="114">
        <v>2698</v>
      </c>
      <c r="H49" s="114">
        <v>2641</v>
      </c>
      <c r="I49" s="140">
        <v>2418</v>
      </c>
      <c r="J49" s="115">
        <v>-37</v>
      </c>
      <c r="K49" s="116">
        <v>-1.5301902398676592</v>
      </c>
    </row>
    <row r="50" spans="1:11" ht="14.1" customHeight="1" x14ac:dyDescent="0.2">
      <c r="A50" s="306" t="s">
        <v>272</v>
      </c>
      <c r="B50" s="307" t="s">
        <v>273</v>
      </c>
      <c r="C50" s="308"/>
      <c r="D50" s="113">
        <v>0.83106206157008178</v>
      </c>
      <c r="E50" s="115">
        <v>186</v>
      </c>
      <c r="F50" s="114">
        <v>203</v>
      </c>
      <c r="G50" s="114">
        <v>193</v>
      </c>
      <c r="H50" s="114">
        <v>199</v>
      </c>
      <c r="I50" s="140">
        <v>198</v>
      </c>
      <c r="J50" s="115">
        <v>-12</v>
      </c>
      <c r="K50" s="116">
        <v>-6.0606060606060606</v>
      </c>
    </row>
    <row r="51" spans="1:11" ht="14.1" customHeight="1" x14ac:dyDescent="0.2">
      <c r="A51" s="306" t="s">
        <v>274</v>
      </c>
      <c r="B51" s="307" t="s">
        <v>275</v>
      </c>
      <c r="C51" s="308"/>
      <c r="D51" s="113">
        <v>9.2712568696662352</v>
      </c>
      <c r="E51" s="115">
        <v>2075</v>
      </c>
      <c r="F51" s="114">
        <v>2260</v>
      </c>
      <c r="G51" s="114">
        <v>2376</v>
      </c>
      <c r="H51" s="114">
        <v>2312</v>
      </c>
      <c r="I51" s="140">
        <v>2094</v>
      </c>
      <c r="J51" s="115">
        <v>-19</v>
      </c>
      <c r="K51" s="116">
        <v>-0.90735434574976126</v>
      </c>
    </row>
    <row r="52" spans="1:11" ht="14.1" customHeight="1" x14ac:dyDescent="0.2">
      <c r="A52" s="306">
        <v>71</v>
      </c>
      <c r="B52" s="307" t="s">
        <v>276</v>
      </c>
      <c r="C52" s="308"/>
      <c r="D52" s="113">
        <v>11.4472096867879</v>
      </c>
      <c r="E52" s="115">
        <v>2562</v>
      </c>
      <c r="F52" s="114">
        <v>2587</v>
      </c>
      <c r="G52" s="114">
        <v>2595</v>
      </c>
      <c r="H52" s="114">
        <v>2590</v>
      </c>
      <c r="I52" s="140">
        <v>2561</v>
      </c>
      <c r="J52" s="115">
        <v>1</v>
      </c>
      <c r="K52" s="116">
        <v>3.9047247169074581E-2</v>
      </c>
    </row>
    <row r="53" spans="1:11" ht="14.1" customHeight="1" x14ac:dyDescent="0.2">
      <c r="A53" s="306" t="s">
        <v>277</v>
      </c>
      <c r="B53" s="307" t="s">
        <v>278</v>
      </c>
      <c r="C53" s="308"/>
      <c r="D53" s="113">
        <v>1.1170188999597874</v>
      </c>
      <c r="E53" s="115">
        <v>250</v>
      </c>
      <c r="F53" s="114">
        <v>249</v>
      </c>
      <c r="G53" s="114">
        <v>252</v>
      </c>
      <c r="H53" s="114">
        <v>242</v>
      </c>
      <c r="I53" s="140">
        <v>234</v>
      </c>
      <c r="J53" s="115">
        <v>16</v>
      </c>
      <c r="K53" s="116">
        <v>6.8376068376068373</v>
      </c>
    </row>
    <row r="54" spans="1:11" ht="14.1" customHeight="1" x14ac:dyDescent="0.2">
      <c r="A54" s="306" t="s">
        <v>279</v>
      </c>
      <c r="B54" s="307" t="s">
        <v>280</v>
      </c>
      <c r="C54" s="308"/>
      <c r="D54" s="113">
        <v>10.062106250837765</v>
      </c>
      <c r="E54" s="115">
        <v>2252</v>
      </c>
      <c r="F54" s="114">
        <v>2279</v>
      </c>
      <c r="G54" s="114">
        <v>2284</v>
      </c>
      <c r="H54" s="114">
        <v>2288</v>
      </c>
      <c r="I54" s="140">
        <v>2268</v>
      </c>
      <c r="J54" s="115">
        <v>-16</v>
      </c>
      <c r="K54" s="116">
        <v>-0.70546737213403876</v>
      </c>
    </row>
    <row r="55" spans="1:11" ht="14.1" customHeight="1" x14ac:dyDescent="0.2">
      <c r="A55" s="306">
        <v>72</v>
      </c>
      <c r="B55" s="307" t="s">
        <v>281</v>
      </c>
      <c r="C55" s="308"/>
      <c r="D55" s="113">
        <v>1.0946785219605917</v>
      </c>
      <c r="E55" s="115">
        <v>245</v>
      </c>
      <c r="F55" s="114">
        <v>248</v>
      </c>
      <c r="G55" s="114">
        <v>240</v>
      </c>
      <c r="H55" s="114">
        <v>240</v>
      </c>
      <c r="I55" s="140">
        <v>242</v>
      </c>
      <c r="J55" s="115">
        <v>3</v>
      </c>
      <c r="K55" s="116">
        <v>1.2396694214876034</v>
      </c>
    </row>
    <row r="56" spans="1:11" ht="14.1" customHeight="1" x14ac:dyDescent="0.2">
      <c r="A56" s="306" t="s">
        <v>282</v>
      </c>
      <c r="B56" s="307" t="s">
        <v>283</v>
      </c>
      <c r="C56" s="308"/>
      <c r="D56" s="113">
        <v>0.21893570439211832</v>
      </c>
      <c r="E56" s="115">
        <v>49</v>
      </c>
      <c r="F56" s="114">
        <v>49</v>
      </c>
      <c r="G56" s="114">
        <v>46</v>
      </c>
      <c r="H56" s="114">
        <v>45</v>
      </c>
      <c r="I56" s="140">
        <v>46</v>
      </c>
      <c r="J56" s="115">
        <v>3</v>
      </c>
      <c r="K56" s="116">
        <v>6.5217391304347823</v>
      </c>
    </row>
    <row r="57" spans="1:11" ht="14.1" customHeight="1" x14ac:dyDescent="0.2">
      <c r="A57" s="306" t="s">
        <v>284</v>
      </c>
      <c r="B57" s="307" t="s">
        <v>285</v>
      </c>
      <c r="C57" s="308"/>
      <c r="D57" s="113">
        <v>0.60765828157812429</v>
      </c>
      <c r="E57" s="115">
        <v>136</v>
      </c>
      <c r="F57" s="114">
        <v>136</v>
      </c>
      <c r="G57" s="114">
        <v>135</v>
      </c>
      <c r="H57" s="114">
        <v>139</v>
      </c>
      <c r="I57" s="140">
        <v>136</v>
      </c>
      <c r="J57" s="115">
        <v>0</v>
      </c>
      <c r="K57" s="116">
        <v>0</v>
      </c>
    </row>
    <row r="58" spans="1:11" ht="14.1" customHeight="1" x14ac:dyDescent="0.2">
      <c r="A58" s="306">
        <v>73</v>
      </c>
      <c r="B58" s="307" t="s">
        <v>286</v>
      </c>
      <c r="C58" s="308"/>
      <c r="D58" s="113">
        <v>0.65233903757651579</v>
      </c>
      <c r="E58" s="115">
        <v>146</v>
      </c>
      <c r="F58" s="114">
        <v>147</v>
      </c>
      <c r="G58" s="114">
        <v>154</v>
      </c>
      <c r="H58" s="114">
        <v>158</v>
      </c>
      <c r="I58" s="140">
        <v>159</v>
      </c>
      <c r="J58" s="115">
        <v>-13</v>
      </c>
      <c r="K58" s="116">
        <v>-8.1761006289308185</v>
      </c>
    </row>
    <row r="59" spans="1:11" ht="14.1" customHeight="1" x14ac:dyDescent="0.2">
      <c r="A59" s="306" t="s">
        <v>287</v>
      </c>
      <c r="B59" s="307" t="s">
        <v>288</v>
      </c>
      <c r="C59" s="308"/>
      <c r="D59" s="113">
        <v>0.45574371118359325</v>
      </c>
      <c r="E59" s="115">
        <v>102</v>
      </c>
      <c r="F59" s="114">
        <v>104</v>
      </c>
      <c r="G59" s="114">
        <v>105</v>
      </c>
      <c r="H59" s="114">
        <v>109</v>
      </c>
      <c r="I59" s="140">
        <v>105</v>
      </c>
      <c r="J59" s="115">
        <v>-3</v>
      </c>
      <c r="K59" s="116">
        <v>-2.8571428571428572</v>
      </c>
    </row>
    <row r="60" spans="1:11" ht="14.1" customHeight="1" x14ac:dyDescent="0.2">
      <c r="A60" s="306">
        <v>81</v>
      </c>
      <c r="B60" s="307" t="s">
        <v>289</v>
      </c>
      <c r="C60" s="308"/>
      <c r="D60" s="113">
        <v>3.1902059782851526</v>
      </c>
      <c r="E60" s="115">
        <v>714</v>
      </c>
      <c r="F60" s="114">
        <v>726</v>
      </c>
      <c r="G60" s="114">
        <v>725</v>
      </c>
      <c r="H60" s="114">
        <v>711</v>
      </c>
      <c r="I60" s="140">
        <v>721</v>
      </c>
      <c r="J60" s="115">
        <v>-7</v>
      </c>
      <c r="K60" s="116">
        <v>-0.970873786407767</v>
      </c>
    </row>
    <row r="61" spans="1:11" ht="14.1" customHeight="1" x14ac:dyDescent="0.2">
      <c r="A61" s="306" t="s">
        <v>290</v>
      </c>
      <c r="B61" s="307" t="s">
        <v>291</v>
      </c>
      <c r="C61" s="308"/>
      <c r="D61" s="113">
        <v>1.3091461507528708</v>
      </c>
      <c r="E61" s="115">
        <v>293</v>
      </c>
      <c r="F61" s="114">
        <v>302</v>
      </c>
      <c r="G61" s="114">
        <v>314</v>
      </c>
      <c r="H61" s="114">
        <v>309</v>
      </c>
      <c r="I61" s="140">
        <v>313</v>
      </c>
      <c r="J61" s="115">
        <v>-20</v>
      </c>
      <c r="K61" s="116">
        <v>-6.3897763578274764</v>
      </c>
    </row>
    <row r="62" spans="1:11" ht="14.1" customHeight="1" x14ac:dyDescent="0.2">
      <c r="A62" s="306" t="s">
        <v>292</v>
      </c>
      <c r="B62" s="307" t="s">
        <v>293</v>
      </c>
      <c r="C62" s="308"/>
      <c r="D62" s="113">
        <v>0.71489209597426384</v>
      </c>
      <c r="E62" s="115">
        <v>160</v>
      </c>
      <c r="F62" s="114">
        <v>164</v>
      </c>
      <c r="G62" s="114">
        <v>152</v>
      </c>
      <c r="H62" s="114">
        <v>145</v>
      </c>
      <c r="I62" s="140">
        <v>151</v>
      </c>
      <c r="J62" s="115">
        <v>9</v>
      </c>
      <c r="K62" s="116">
        <v>5.9602649006622519</v>
      </c>
    </row>
    <row r="63" spans="1:11" ht="14.1" customHeight="1" x14ac:dyDescent="0.2">
      <c r="A63" s="306"/>
      <c r="B63" s="307" t="s">
        <v>294</v>
      </c>
      <c r="C63" s="308"/>
      <c r="D63" s="113">
        <v>0.63446673517715924</v>
      </c>
      <c r="E63" s="115">
        <v>142</v>
      </c>
      <c r="F63" s="114">
        <v>147</v>
      </c>
      <c r="G63" s="114">
        <v>136</v>
      </c>
      <c r="H63" s="114">
        <v>128</v>
      </c>
      <c r="I63" s="140">
        <v>135</v>
      </c>
      <c r="J63" s="115">
        <v>7</v>
      </c>
      <c r="K63" s="116">
        <v>5.1851851851851851</v>
      </c>
    </row>
    <row r="64" spans="1:11" ht="14.1" customHeight="1" x14ac:dyDescent="0.2">
      <c r="A64" s="306" t="s">
        <v>295</v>
      </c>
      <c r="B64" s="307" t="s">
        <v>296</v>
      </c>
      <c r="C64" s="308"/>
      <c r="D64" s="113">
        <v>0.17872302399356596</v>
      </c>
      <c r="E64" s="115">
        <v>40</v>
      </c>
      <c r="F64" s="114">
        <v>42</v>
      </c>
      <c r="G64" s="114">
        <v>42</v>
      </c>
      <c r="H64" s="114">
        <v>44</v>
      </c>
      <c r="I64" s="140">
        <v>38</v>
      </c>
      <c r="J64" s="115">
        <v>2</v>
      </c>
      <c r="K64" s="116">
        <v>5.2631578947368425</v>
      </c>
    </row>
    <row r="65" spans="1:11" ht="14.1" customHeight="1" x14ac:dyDescent="0.2">
      <c r="A65" s="306" t="s">
        <v>297</v>
      </c>
      <c r="B65" s="307" t="s">
        <v>298</v>
      </c>
      <c r="C65" s="308"/>
      <c r="D65" s="113">
        <v>0.66127518877619407</v>
      </c>
      <c r="E65" s="115">
        <v>148</v>
      </c>
      <c r="F65" s="114">
        <v>148</v>
      </c>
      <c r="G65" s="114">
        <v>145</v>
      </c>
      <c r="H65" s="114">
        <v>143</v>
      </c>
      <c r="I65" s="140">
        <v>153</v>
      </c>
      <c r="J65" s="115">
        <v>-5</v>
      </c>
      <c r="K65" s="116">
        <v>-3.2679738562091503</v>
      </c>
    </row>
    <row r="66" spans="1:11" ht="14.1" customHeight="1" x14ac:dyDescent="0.2">
      <c r="A66" s="306">
        <v>82</v>
      </c>
      <c r="B66" s="307" t="s">
        <v>299</v>
      </c>
      <c r="C66" s="308"/>
      <c r="D66" s="113">
        <v>2.3412716143157142</v>
      </c>
      <c r="E66" s="115">
        <v>524</v>
      </c>
      <c r="F66" s="114">
        <v>555</v>
      </c>
      <c r="G66" s="114">
        <v>540</v>
      </c>
      <c r="H66" s="114">
        <v>554</v>
      </c>
      <c r="I66" s="140">
        <v>571</v>
      </c>
      <c r="J66" s="115">
        <v>-47</v>
      </c>
      <c r="K66" s="116">
        <v>-8.2311733800350257</v>
      </c>
    </row>
    <row r="67" spans="1:11" ht="14.1" customHeight="1" x14ac:dyDescent="0.2">
      <c r="A67" s="306" t="s">
        <v>300</v>
      </c>
      <c r="B67" s="307" t="s">
        <v>301</v>
      </c>
      <c r="C67" s="308"/>
      <c r="D67" s="113">
        <v>1.1929761851570528</v>
      </c>
      <c r="E67" s="115">
        <v>267</v>
      </c>
      <c r="F67" s="114">
        <v>287</v>
      </c>
      <c r="G67" s="114">
        <v>279</v>
      </c>
      <c r="H67" s="114">
        <v>283</v>
      </c>
      <c r="I67" s="140">
        <v>291</v>
      </c>
      <c r="J67" s="115">
        <v>-24</v>
      </c>
      <c r="K67" s="116">
        <v>-8.2474226804123703</v>
      </c>
    </row>
    <row r="68" spans="1:11" ht="14.1" customHeight="1" x14ac:dyDescent="0.2">
      <c r="A68" s="306" t="s">
        <v>302</v>
      </c>
      <c r="B68" s="307" t="s">
        <v>303</v>
      </c>
      <c r="C68" s="308"/>
      <c r="D68" s="113">
        <v>0.71042402037442476</v>
      </c>
      <c r="E68" s="115">
        <v>159</v>
      </c>
      <c r="F68" s="114">
        <v>169</v>
      </c>
      <c r="G68" s="114">
        <v>165</v>
      </c>
      <c r="H68" s="114">
        <v>175</v>
      </c>
      <c r="I68" s="140">
        <v>175</v>
      </c>
      <c r="J68" s="115">
        <v>-16</v>
      </c>
      <c r="K68" s="116">
        <v>-9.1428571428571423</v>
      </c>
    </row>
    <row r="69" spans="1:11" ht="14.1" customHeight="1" x14ac:dyDescent="0.2">
      <c r="A69" s="306">
        <v>83</v>
      </c>
      <c r="B69" s="307" t="s">
        <v>304</v>
      </c>
      <c r="C69" s="308"/>
      <c r="D69" s="113">
        <v>4.4770117510388276</v>
      </c>
      <c r="E69" s="115">
        <v>1002</v>
      </c>
      <c r="F69" s="114">
        <v>1029</v>
      </c>
      <c r="G69" s="114">
        <v>1008</v>
      </c>
      <c r="H69" s="114">
        <v>994</v>
      </c>
      <c r="I69" s="140">
        <v>963</v>
      </c>
      <c r="J69" s="115">
        <v>39</v>
      </c>
      <c r="K69" s="116">
        <v>4.0498442367601246</v>
      </c>
    </row>
    <row r="70" spans="1:11" ht="14.1" customHeight="1" x14ac:dyDescent="0.2">
      <c r="A70" s="306" t="s">
        <v>305</v>
      </c>
      <c r="B70" s="307" t="s">
        <v>306</v>
      </c>
      <c r="C70" s="308"/>
      <c r="D70" s="113">
        <v>2.1133997587239177</v>
      </c>
      <c r="E70" s="115">
        <v>473</v>
      </c>
      <c r="F70" s="114">
        <v>487</v>
      </c>
      <c r="G70" s="114">
        <v>468</v>
      </c>
      <c r="H70" s="114">
        <v>449</v>
      </c>
      <c r="I70" s="140">
        <v>410</v>
      </c>
      <c r="J70" s="115">
        <v>63</v>
      </c>
      <c r="K70" s="116">
        <v>15.365853658536585</v>
      </c>
    </row>
    <row r="71" spans="1:11" ht="14.1" customHeight="1" x14ac:dyDescent="0.2">
      <c r="A71" s="306"/>
      <c r="B71" s="307" t="s">
        <v>307</v>
      </c>
      <c r="C71" s="308"/>
      <c r="D71" s="113">
        <v>1.4789330235467584</v>
      </c>
      <c r="E71" s="115">
        <v>331</v>
      </c>
      <c r="F71" s="114">
        <v>338</v>
      </c>
      <c r="G71" s="114">
        <v>319</v>
      </c>
      <c r="H71" s="114">
        <v>306</v>
      </c>
      <c r="I71" s="140">
        <v>262</v>
      </c>
      <c r="J71" s="115">
        <v>69</v>
      </c>
      <c r="K71" s="116">
        <v>26.335877862595421</v>
      </c>
    </row>
    <row r="72" spans="1:11" ht="14.1" customHeight="1" x14ac:dyDescent="0.2">
      <c r="A72" s="306">
        <v>84</v>
      </c>
      <c r="B72" s="307" t="s">
        <v>308</v>
      </c>
      <c r="C72" s="308"/>
      <c r="D72" s="113">
        <v>1.2599973191546401</v>
      </c>
      <c r="E72" s="115">
        <v>282</v>
      </c>
      <c r="F72" s="114">
        <v>292</v>
      </c>
      <c r="G72" s="114">
        <v>287</v>
      </c>
      <c r="H72" s="114">
        <v>285</v>
      </c>
      <c r="I72" s="140">
        <v>299</v>
      </c>
      <c r="J72" s="115">
        <v>-17</v>
      </c>
      <c r="K72" s="116">
        <v>-5.6856187290969897</v>
      </c>
    </row>
    <row r="73" spans="1:11" ht="14.1" customHeight="1" x14ac:dyDescent="0.2">
      <c r="A73" s="306" t="s">
        <v>309</v>
      </c>
      <c r="B73" s="307" t="s">
        <v>310</v>
      </c>
      <c r="C73" s="308"/>
      <c r="D73" s="113">
        <v>9.8297663196461285E-2</v>
      </c>
      <c r="E73" s="115">
        <v>22</v>
      </c>
      <c r="F73" s="114">
        <v>22</v>
      </c>
      <c r="G73" s="114">
        <v>21</v>
      </c>
      <c r="H73" s="114">
        <v>22</v>
      </c>
      <c r="I73" s="140">
        <v>21</v>
      </c>
      <c r="J73" s="115">
        <v>1</v>
      </c>
      <c r="K73" s="116">
        <v>4.7619047619047619</v>
      </c>
    </row>
    <row r="74" spans="1:11" ht="14.1" customHeight="1" x14ac:dyDescent="0.2">
      <c r="A74" s="306" t="s">
        <v>311</v>
      </c>
      <c r="B74" s="307" t="s">
        <v>312</v>
      </c>
      <c r="C74" s="308"/>
      <c r="D74" s="113">
        <v>4.468075599839149E-2</v>
      </c>
      <c r="E74" s="115">
        <v>10</v>
      </c>
      <c r="F74" s="114">
        <v>9</v>
      </c>
      <c r="G74" s="114">
        <v>9</v>
      </c>
      <c r="H74" s="114">
        <v>9</v>
      </c>
      <c r="I74" s="140">
        <v>10</v>
      </c>
      <c r="J74" s="115">
        <v>0</v>
      </c>
      <c r="K74" s="116">
        <v>0</v>
      </c>
    </row>
    <row r="75" spans="1:11" ht="14.1" customHeight="1" x14ac:dyDescent="0.2">
      <c r="A75" s="306" t="s">
        <v>313</v>
      </c>
      <c r="B75" s="307" t="s">
        <v>314</v>
      </c>
      <c r="C75" s="308"/>
      <c r="D75" s="113">
        <v>2.2340377999195745E-2</v>
      </c>
      <c r="E75" s="115">
        <v>5</v>
      </c>
      <c r="F75" s="114">
        <v>3</v>
      </c>
      <c r="G75" s="114">
        <v>3</v>
      </c>
      <c r="H75" s="114">
        <v>5</v>
      </c>
      <c r="I75" s="140">
        <v>8</v>
      </c>
      <c r="J75" s="115">
        <v>-3</v>
      </c>
      <c r="K75" s="116">
        <v>-37.5</v>
      </c>
    </row>
    <row r="76" spans="1:11" ht="14.1" customHeight="1" x14ac:dyDescent="0.2">
      <c r="A76" s="306">
        <v>91</v>
      </c>
      <c r="B76" s="307" t="s">
        <v>315</v>
      </c>
      <c r="C76" s="308"/>
      <c r="D76" s="113">
        <v>4.0212680398552345E-2</v>
      </c>
      <c r="E76" s="115">
        <v>9</v>
      </c>
      <c r="F76" s="114">
        <v>9</v>
      </c>
      <c r="G76" s="114">
        <v>13</v>
      </c>
      <c r="H76" s="114">
        <v>11</v>
      </c>
      <c r="I76" s="140">
        <v>10</v>
      </c>
      <c r="J76" s="115">
        <v>-1</v>
      </c>
      <c r="K76" s="116">
        <v>-10</v>
      </c>
    </row>
    <row r="77" spans="1:11" ht="14.1" customHeight="1" x14ac:dyDescent="0.2">
      <c r="A77" s="306">
        <v>92</v>
      </c>
      <c r="B77" s="307" t="s">
        <v>316</v>
      </c>
      <c r="C77" s="308"/>
      <c r="D77" s="113">
        <v>0.22340377999195746</v>
      </c>
      <c r="E77" s="115">
        <v>50</v>
      </c>
      <c r="F77" s="114">
        <v>55</v>
      </c>
      <c r="G77" s="114">
        <v>62</v>
      </c>
      <c r="H77" s="114">
        <v>63</v>
      </c>
      <c r="I77" s="140">
        <v>57</v>
      </c>
      <c r="J77" s="115">
        <v>-7</v>
      </c>
      <c r="K77" s="116">
        <v>-12.280701754385966</v>
      </c>
    </row>
    <row r="78" spans="1:11" ht="14.1" customHeight="1" x14ac:dyDescent="0.2">
      <c r="A78" s="306">
        <v>93</v>
      </c>
      <c r="B78" s="307" t="s">
        <v>317</v>
      </c>
      <c r="C78" s="308"/>
      <c r="D78" s="113">
        <v>0.14744649479469193</v>
      </c>
      <c r="E78" s="115">
        <v>33</v>
      </c>
      <c r="F78" s="114">
        <v>35</v>
      </c>
      <c r="G78" s="114">
        <v>36</v>
      </c>
      <c r="H78" s="114">
        <v>36</v>
      </c>
      <c r="I78" s="140">
        <v>35</v>
      </c>
      <c r="J78" s="115">
        <v>-2</v>
      </c>
      <c r="K78" s="116">
        <v>-5.7142857142857144</v>
      </c>
    </row>
    <row r="79" spans="1:11" ht="14.1" customHeight="1" x14ac:dyDescent="0.2">
      <c r="A79" s="306">
        <v>94</v>
      </c>
      <c r="B79" s="307" t="s">
        <v>318</v>
      </c>
      <c r="C79" s="308"/>
      <c r="D79" s="113">
        <v>0.58084982797908946</v>
      </c>
      <c r="E79" s="115">
        <v>130</v>
      </c>
      <c r="F79" s="114">
        <v>139</v>
      </c>
      <c r="G79" s="114">
        <v>139</v>
      </c>
      <c r="H79" s="114">
        <v>139</v>
      </c>
      <c r="I79" s="140">
        <v>134</v>
      </c>
      <c r="J79" s="115">
        <v>-4</v>
      </c>
      <c r="K79" s="116">
        <v>-2.9850746268656718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5.3125418882087487</v>
      </c>
      <c r="E81" s="143">
        <v>1189</v>
      </c>
      <c r="F81" s="144">
        <v>1229</v>
      </c>
      <c r="G81" s="144">
        <v>1238</v>
      </c>
      <c r="H81" s="144">
        <v>1281</v>
      </c>
      <c r="I81" s="145">
        <v>1266</v>
      </c>
      <c r="J81" s="143">
        <v>-77</v>
      </c>
      <c r="K81" s="146">
        <v>-6.0821484992101107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5496</v>
      </c>
      <c r="G12" s="536">
        <v>4102</v>
      </c>
      <c r="H12" s="536">
        <v>7129</v>
      </c>
      <c r="I12" s="536">
        <v>4175</v>
      </c>
      <c r="J12" s="537">
        <v>5074</v>
      </c>
      <c r="K12" s="538">
        <v>422</v>
      </c>
      <c r="L12" s="349">
        <v>8.3169097359085526</v>
      </c>
    </row>
    <row r="13" spans="1:17" s="110" customFormat="1" ht="15" customHeight="1" x14ac:dyDescent="0.2">
      <c r="A13" s="350" t="s">
        <v>344</v>
      </c>
      <c r="B13" s="351" t="s">
        <v>345</v>
      </c>
      <c r="C13" s="347"/>
      <c r="D13" s="347"/>
      <c r="E13" s="348"/>
      <c r="F13" s="536">
        <v>3000</v>
      </c>
      <c r="G13" s="536">
        <v>2143</v>
      </c>
      <c r="H13" s="536">
        <v>3945</v>
      </c>
      <c r="I13" s="536">
        <v>2373</v>
      </c>
      <c r="J13" s="537">
        <v>2961</v>
      </c>
      <c r="K13" s="538">
        <v>39</v>
      </c>
      <c r="L13" s="349">
        <v>1.3171225937183384</v>
      </c>
    </row>
    <row r="14" spans="1:17" s="110" customFormat="1" ht="22.5" customHeight="1" x14ac:dyDescent="0.2">
      <c r="A14" s="350"/>
      <c r="B14" s="351" t="s">
        <v>346</v>
      </c>
      <c r="C14" s="347"/>
      <c r="D14" s="347"/>
      <c r="E14" s="348"/>
      <c r="F14" s="536">
        <v>2496</v>
      </c>
      <c r="G14" s="536">
        <v>1959</v>
      </c>
      <c r="H14" s="536">
        <v>3184</v>
      </c>
      <c r="I14" s="536">
        <v>1802</v>
      </c>
      <c r="J14" s="537">
        <v>2113</v>
      </c>
      <c r="K14" s="538">
        <v>383</v>
      </c>
      <c r="L14" s="349">
        <v>18.12588736393753</v>
      </c>
    </row>
    <row r="15" spans="1:17" s="110" customFormat="1" ht="15" customHeight="1" x14ac:dyDescent="0.2">
      <c r="A15" s="350" t="s">
        <v>347</v>
      </c>
      <c r="B15" s="351" t="s">
        <v>108</v>
      </c>
      <c r="C15" s="347"/>
      <c r="D15" s="347"/>
      <c r="E15" s="348"/>
      <c r="F15" s="536">
        <v>1325</v>
      </c>
      <c r="G15" s="536">
        <v>978</v>
      </c>
      <c r="H15" s="536">
        <v>3367</v>
      </c>
      <c r="I15" s="536">
        <v>1008</v>
      </c>
      <c r="J15" s="537">
        <v>1233</v>
      </c>
      <c r="K15" s="538">
        <v>92</v>
      </c>
      <c r="L15" s="349">
        <v>7.4614760746147608</v>
      </c>
    </row>
    <row r="16" spans="1:17" s="110" customFormat="1" ht="15" customHeight="1" x14ac:dyDescent="0.2">
      <c r="A16" s="350"/>
      <c r="B16" s="351" t="s">
        <v>109</v>
      </c>
      <c r="C16" s="347"/>
      <c r="D16" s="347"/>
      <c r="E16" s="348"/>
      <c r="F16" s="536">
        <v>3619</v>
      </c>
      <c r="G16" s="536">
        <v>2741</v>
      </c>
      <c r="H16" s="536">
        <v>3362</v>
      </c>
      <c r="I16" s="536">
        <v>2816</v>
      </c>
      <c r="J16" s="537">
        <v>3304</v>
      </c>
      <c r="K16" s="538">
        <v>315</v>
      </c>
      <c r="L16" s="349">
        <v>9.5338983050847457</v>
      </c>
    </row>
    <row r="17" spans="1:12" s="110" customFormat="1" ht="15" customHeight="1" x14ac:dyDescent="0.2">
      <c r="A17" s="350"/>
      <c r="B17" s="351" t="s">
        <v>110</v>
      </c>
      <c r="C17" s="347"/>
      <c r="D17" s="347"/>
      <c r="E17" s="348"/>
      <c r="F17" s="536">
        <v>503</v>
      </c>
      <c r="G17" s="536">
        <v>345</v>
      </c>
      <c r="H17" s="536">
        <v>354</v>
      </c>
      <c r="I17" s="536">
        <v>314</v>
      </c>
      <c r="J17" s="537">
        <v>480</v>
      </c>
      <c r="K17" s="538">
        <v>23</v>
      </c>
      <c r="L17" s="349">
        <v>4.791666666666667</v>
      </c>
    </row>
    <row r="18" spans="1:12" s="110" customFormat="1" ht="15" customHeight="1" x14ac:dyDescent="0.2">
      <c r="A18" s="350"/>
      <c r="B18" s="351" t="s">
        <v>111</v>
      </c>
      <c r="C18" s="347"/>
      <c r="D18" s="347"/>
      <c r="E18" s="348"/>
      <c r="F18" s="536">
        <v>49</v>
      </c>
      <c r="G18" s="536">
        <v>38</v>
      </c>
      <c r="H18" s="536">
        <v>46</v>
      </c>
      <c r="I18" s="536">
        <v>37</v>
      </c>
      <c r="J18" s="537">
        <v>57</v>
      </c>
      <c r="K18" s="538">
        <v>-8</v>
      </c>
      <c r="L18" s="349">
        <v>-14.035087719298245</v>
      </c>
    </row>
    <row r="19" spans="1:12" s="110" customFormat="1" ht="15" customHeight="1" x14ac:dyDescent="0.2">
      <c r="A19" s="118" t="s">
        <v>113</v>
      </c>
      <c r="B19" s="119" t="s">
        <v>181</v>
      </c>
      <c r="C19" s="347"/>
      <c r="D19" s="347"/>
      <c r="E19" s="348"/>
      <c r="F19" s="536">
        <v>3615</v>
      </c>
      <c r="G19" s="536">
        <v>2641</v>
      </c>
      <c r="H19" s="536">
        <v>5311</v>
      </c>
      <c r="I19" s="536">
        <v>2742</v>
      </c>
      <c r="J19" s="537">
        <v>3497</v>
      </c>
      <c r="K19" s="538">
        <v>118</v>
      </c>
      <c r="L19" s="349">
        <v>3.3743208464398053</v>
      </c>
    </row>
    <row r="20" spans="1:12" s="110" customFormat="1" ht="15" customHeight="1" x14ac:dyDescent="0.2">
      <c r="A20" s="118"/>
      <c r="B20" s="119" t="s">
        <v>182</v>
      </c>
      <c r="C20" s="347"/>
      <c r="D20" s="347"/>
      <c r="E20" s="348"/>
      <c r="F20" s="536">
        <v>1881</v>
      </c>
      <c r="G20" s="536">
        <v>1461</v>
      </c>
      <c r="H20" s="536">
        <v>1818</v>
      </c>
      <c r="I20" s="536">
        <v>1433</v>
      </c>
      <c r="J20" s="537">
        <v>1577</v>
      </c>
      <c r="K20" s="538">
        <v>304</v>
      </c>
      <c r="L20" s="349">
        <v>19.277108433734941</v>
      </c>
    </row>
    <row r="21" spans="1:12" s="110" customFormat="1" ht="15" customHeight="1" x14ac:dyDescent="0.2">
      <c r="A21" s="118" t="s">
        <v>113</v>
      </c>
      <c r="B21" s="119" t="s">
        <v>116</v>
      </c>
      <c r="C21" s="347"/>
      <c r="D21" s="347"/>
      <c r="E21" s="348"/>
      <c r="F21" s="536">
        <v>4440</v>
      </c>
      <c r="G21" s="536">
        <v>3216</v>
      </c>
      <c r="H21" s="536">
        <v>5913</v>
      </c>
      <c r="I21" s="536">
        <v>3241</v>
      </c>
      <c r="J21" s="537">
        <v>4085</v>
      </c>
      <c r="K21" s="538">
        <v>355</v>
      </c>
      <c r="L21" s="349">
        <v>8.6903304773561807</v>
      </c>
    </row>
    <row r="22" spans="1:12" s="110" customFormat="1" ht="15" customHeight="1" x14ac:dyDescent="0.2">
      <c r="A22" s="118"/>
      <c r="B22" s="119" t="s">
        <v>117</v>
      </c>
      <c r="C22" s="347"/>
      <c r="D22" s="347"/>
      <c r="E22" s="348"/>
      <c r="F22" s="536">
        <v>1054</v>
      </c>
      <c r="G22" s="536">
        <v>885</v>
      </c>
      <c r="H22" s="536">
        <v>1210</v>
      </c>
      <c r="I22" s="536">
        <v>931</v>
      </c>
      <c r="J22" s="537">
        <v>987</v>
      </c>
      <c r="K22" s="538">
        <v>67</v>
      </c>
      <c r="L22" s="349">
        <v>6.7882472137791288</v>
      </c>
    </row>
    <row r="23" spans="1:12" s="110" customFormat="1" ht="15" customHeight="1" x14ac:dyDescent="0.2">
      <c r="A23" s="352" t="s">
        <v>347</v>
      </c>
      <c r="B23" s="353" t="s">
        <v>193</v>
      </c>
      <c r="C23" s="354"/>
      <c r="D23" s="354"/>
      <c r="E23" s="355"/>
      <c r="F23" s="539">
        <v>164</v>
      </c>
      <c r="G23" s="539">
        <v>216</v>
      </c>
      <c r="H23" s="539">
        <v>1730</v>
      </c>
      <c r="I23" s="539">
        <v>80</v>
      </c>
      <c r="J23" s="540">
        <v>149</v>
      </c>
      <c r="K23" s="541">
        <v>15</v>
      </c>
      <c r="L23" s="356">
        <v>10.067114093959731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v>
      </c>
      <c r="G25" s="542">
        <v>32.299999999999997</v>
      </c>
      <c r="H25" s="542">
        <v>36.200000000000003</v>
      </c>
      <c r="I25" s="542">
        <v>34.200000000000003</v>
      </c>
      <c r="J25" s="542">
        <v>30.9</v>
      </c>
      <c r="K25" s="543" t="s">
        <v>349</v>
      </c>
      <c r="L25" s="364">
        <v>-0.89999999999999858</v>
      </c>
    </row>
    <row r="26" spans="1:12" s="110" customFormat="1" ht="15" customHeight="1" x14ac:dyDescent="0.2">
      <c r="A26" s="365" t="s">
        <v>105</v>
      </c>
      <c r="B26" s="366" t="s">
        <v>345</v>
      </c>
      <c r="C26" s="362"/>
      <c r="D26" s="362"/>
      <c r="E26" s="363"/>
      <c r="F26" s="542">
        <v>30.2</v>
      </c>
      <c r="G26" s="542">
        <v>30</v>
      </c>
      <c r="H26" s="542">
        <v>35.1</v>
      </c>
      <c r="I26" s="542">
        <v>32.799999999999997</v>
      </c>
      <c r="J26" s="544">
        <v>29.4</v>
      </c>
      <c r="K26" s="543" t="s">
        <v>349</v>
      </c>
      <c r="L26" s="364">
        <v>0.80000000000000071</v>
      </c>
    </row>
    <row r="27" spans="1:12" s="110" customFormat="1" ht="15" customHeight="1" x14ac:dyDescent="0.2">
      <c r="A27" s="365"/>
      <c r="B27" s="366" t="s">
        <v>346</v>
      </c>
      <c r="C27" s="362"/>
      <c r="D27" s="362"/>
      <c r="E27" s="363"/>
      <c r="F27" s="542">
        <v>29.8</v>
      </c>
      <c r="G27" s="542">
        <v>35</v>
      </c>
      <c r="H27" s="542">
        <v>37.4</v>
      </c>
      <c r="I27" s="542">
        <v>36.1</v>
      </c>
      <c r="J27" s="542">
        <v>33</v>
      </c>
      <c r="K27" s="543" t="s">
        <v>349</v>
      </c>
      <c r="L27" s="364">
        <v>-3.1999999999999993</v>
      </c>
    </row>
    <row r="28" spans="1:12" s="110" customFormat="1" ht="15" customHeight="1" x14ac:dyDescent="0.2">
      <c r="A28" s="365" t="s">
        <v>113</v>
      </c>
      <c r="B28" s="366" t="s">
        <v>108</v>
      </c>
      <c r="C28" s="362"/>
      <c r="D28" s="362"/>
      <c r="E28" s="363"/>
      <c r="F28" s="542">
        <v>37.4</v>
      </c>
      <c r="G28" s="542">
        <v>44.4</v>
      </c>
      <c r="H28" s="542">
        <v>45.2</v>
      </c>
      <c r="I28" s="542">
        <v>42.8</v>
      </c>
      <c r="J28" s="542">
        <v>42.1</v>
      </c>
      <c r="K28" s="543" t="s">
        <v>349</v>
      </c>
      <c r="L28" s="364">
        <v>-4.7000000000000028</v>
      </c>
    </row>
    <row r="29" spans="1:12" s="110" customFormat="1" ht="11.25" x14ac:dyDescent="0.2">
      <c r="A29" s="365"/>
      <c r="B29" s="366" t="s">
        <v>109</v>
      </c>
      <c r="C29" s="362"/>
      <c r="D29" s="362"/>
      <c r="E29" s="363"/>
      <c r="F29" s="542">
        <v>29.1</v>
      </c>
      <c r="G29" s="542">
        <v>30.2</v>
      </c>
      <c r="H29" s="542">
        <v>32.9</v>
      </c>
      <c r="I29" s="542">
        <v>31.5</v>
      </c>
      <c r="J29" s="544">
        <v>28.2</v>
      </c>
      <c r="K29" s="543" t="s">
        <v>349</v>
      </c>
      <c r="L29" s="364">
        <v>0.90000000000000213</v>
      </c>
    </row>
    <row r="30" spans="1:12" s="110" customFormat="1" ht="15" customHeight="1" x14ac:dyDescent="0.2">
      <c r="A30" s="365"/>
      <c r="B30" s="366" t="s">
        <v>110</v>
      </c>
      <c r="C30" s="362"/>
      <c r="D30" s="362"/>
      <c r="E30" s="363"/>
      <c r="F30" s="542">
        <v>19.2</v>
      </c>
      <c r="G30" s="542">
        <v>24.3</v>
      </c>
      <c r="H30" s="542">
        <v>27.2</v>
      </c>
      <c r="I30" s="542">
        <v>31.8</v>
      </c>
      <c r="J30" s="542">
        <v>25.1</v>
      </c>
      <c r="K30" s="543" t="s">
        <v>349</v>
      </c>
      <c r="L30" s="364">
        <v>-5.9000000000000021</v>
      </c>
    </row>
    <row r="31" spans="1:12" s="110" customFormat="1" ht="15" customHeight="1" x14ac:dyDescent="0.2">
      <c r="A31" s="365"/>
      <c r="B31" s="366" t="s">
        <v>111</v>
      </c>
      <c r="C31" s="362"/>
      <c r="D31" s="362"/>
      <c r="E31" s="363"/>
      <c r="F31" s="542">
        <v>32.700000000000003</v>
      </c>
      <c r="G31" s="542">
        <v>18.399999999999999</v>
      </c>
      <c r="H31" s="542">
        <v>41.3</v>
      </c>
      <c r="I31" s="542">
        <v>40.5</v>
      </c>
      <c r="J31" s="542">
        <v>19.3</v>
      </c>
      <c r="K31" s="543" t="s">
        <v>349</v>
      </c>
      <c r="L31" s="364">
        <v>13.400000000000002</v>
      </c>
    </row>
    <row r="32" spans="1:12" s="110" customFormat="1" ht="15" customHeight="1" x14ac:dyDescent="0.2">
      <c r="A32" s="367" t="s">
        <v>113</v>
      </c>
      <c r="B32" s="368" t="s">
        <v>181</v>
      </c>
      <c r="C32" s="362"/>
      <c r="D32" s="362"/>
      <c r="E32" s="363"/>
      <c r="F32" s="542">
        <v>29.7</v>
      </c>
      <c r="G32" s="542">
        <v>29.7</v>
      </c>
      <c r="H32" s="542">
        <v>34.9</v>
      </c>
      <c r="I32" s="542">
        <v>34</v>
      </c>
      <c r="J32" s="544">
        <v>30</v>
      </c>
      <c r="K32" s="543" t="s">
        <v>349</v>
      </c>
      <c r="L32" s="364">
        <v>-0.30000000000000071</v>
      </c>
    </row>
    <row r="33" spans="1:12" s="110" customFormat="1" ht="15" customHeight="1" x14ac:dyDescent="0.2">
      <c r="A33" s="367"/>
      <c r="B33" s="368" t="s">
        <v>182</v>
      </c>
      <c r="C33" s="362"/>
      <c r="D33" s="362"/>
      <c r="E33" s="363"/>
      <c r="F33" s="542">
        <v>30.6</v>
      </c>
      <c r="G33" s="542">
        <v>36.799999999999997</v>
      </c>
      <c r="H33" s="542">
        <v>38.6</v>
      </c>
      <c r="I33" s="542">
        <v>34.700000000000003</v>
      </c>
      <c r="J33" s="542">
        <v>32.700000000000003</v>
      </c>
      <c r="K33" s="543" t="s">
        <v>349</v>
      </c>
      <c r="L33" s="364">
        <v>-2.1000000000000014</v>
      </c>
    </row>
    <row r="34" spans="1:12" s="369" customFormat="1" ht="15" customHeight="1" x14ac:dyDescent="0.2">
      <c r="A34" s="367" t="s">
        <v>113</v>
      </c>
      <c r="B34" s="368" t="s">
        <v>116</v>
      </c>
      <c r="C34" s="362"/>
      <c r="D34" s="362"/>
      <c r="E34" s="363"/>
      <c r="F34" s="542">
        <v>28</v>
      </c>
      <c r="G34" s="542">
        <v>29.2</v>
      </c>
      <c r="H34" s="542">
        <v>34.5</v>
      </c>
      <c r="I34" s="542">
        <v>31</v>
      </c>
      <c r="J34" s="542">
        <v>29.4</v>
      </c>
      <c r="K34" s="543" t="s">
        <v>349</v>
      </c>
      <c r="L34" s="364">
        <v>-1.3999999999999986</v>
      </c>
    </row>
    <row r="35" spans="1:12" s="369" customFormat="1" ht="11.25" x14ac:dyDescent="0.2">
      <c r="A35" s="370"/>
      <c r="B35" s="371" t="s">
        <v>117</v>
      </c>
      <c r="C35" s="372"/>
      <c r="D35" s="372"/>
      <c r="E35" s="373"/>
      <c r="F35" s="545">
        <v>38.299999999999997</v>
      </c>
      <c r="G35" s="545">
        <v>43.4</v>
      </c>
      <c r="H35" s="545">
        <v>42.3</v>
      </c>
      <c r="I35" s="545">
        <v>45.1</v>
      </c>
      <c r="J35" s="546">
        <v>37.1</v>
      </c>
      <c r="K35" s="547" t="s">
        <v>349</v>
      </c>
      <c r="L35" s="374">
        <v>1.1999999999999957</v>
      </c>
    </row>
    <row r="36" spans="1:12" s="369" customFormat="1" ht="15.95" customHeight="1" x14ac:dyDescent="0.2">
      <c r="A36" s="375" t="s">
        <v>350</v>
      </c>
      <c r="B36" s="376"/>
      <c r="C36" s="377"/>
      <c r="D36" s="376"/>
      <c r="E36" s="378"/>
      <c r="F36" s="548">
        <v>5298</v>
      </c>
      <c r="G36" s="548">
        <v>3831</v>
      </c>
      <c r="H36" s="548">
        <v>5078</v>
      </c>
      <c r="I36" s="548">
        <v>4056</v>
      </c>
      <c r="J36" s="548">
        <v>4865</v>
      </c>
      <c r="K36" s="549">
        <v>433</v>
      </c>
      <c r="L36" s="380">
        <v>8.9003083247687567</v>
      </c>
    </row>
    <row r="37" spans="1:12" s="369" customFormat="1" ht="15.95" customHeight="1" x14ac:dyDescent="0.2">
      <c r="A37" s="381"/>
      <c r="B37" s="382" t="s">
        <v>113</v>
      </c>
      <c r="C37" s="382" t="s">
        <v>351</v>
      </c>
      <c r="D37" s="382"/>
      <c r="E37" s="383"/>
      <c r="F37" s="548">
        <v>1589</v>
      </c>
      <c r="G37" s="548">
        <v>1239</v>
      </c>
      <c r="H37" s="548">
        <v>1837</v>
      </c>
      <c r="I37" s="548">
        <v>1388</v>
      </c>
      <c r="J37" s="548">
        <v>1502</v>
      </c>
      <c r="K37" s="549">
        <v>87</v>
      </c>
      <c r="L37" s="380">
        <v>5.7922769640479359</v>
      </c>
    </row>
    <row r="38" spans="1:12" s="369" customFormat="1" ht="15.95" customHeight="1" x14ac:dyDescent="0.2">
      <c r="A38" s="381"/>
      <c r="B38" s="384" t="s">
        <v>105</v>
      </c>
      <c r="C38" s="384" t="s">
        <v>106</v>
      </c>
      <c r="D38" s="385"/>
      <c r="E38" s="383"/>
      <c r="F38" s="548">
        <v>2895</v>
      </c>
      <c r="G38" s="548">
        <v>2029</v>
      </c>
      <c r="H38" s="548">
        <v>2746</v>
      </c>
      <c r="I38" s="548">
        <v>2314</v>
      </c>
      <c r="J38" s="550">
        <v>2865</v>
      </c>
      <c r="K38" s="549">
        <v>30</v>
      </c>
      <c r="L38" s="380">
        <v>1.0471204188481675</v>
      </c>
    </row>
    <row r="39" spans="1:12" s="369" customFormat="1" ht="15.95" customHeight="1" x14ac:dyDescent="0.2">
      <c r="A39" s="381"/>
      <c r="B39" s="385"/>
      <c r="C39" s="382" t="s">
        <v>352</v>
      </c>
      <c r="D39" s="385"/>
      <c r="E39" s="383"/>
      <c r="F39" s="548">
        <v>874</v>
      </c>
      <c r="G39" s="548">
        <v>609</v>
      </c>
      <c r="H39" s="548">
        <v>964</v>
      </c>
      <c r="I39" s="548">
        <v>759</v>
      </c>
      <c r="J39" s="548">
        <v>843</v>
      </c>
      <c r="K39" s="549">
        <v>31</v>
      </c>
      <c r="L39" s="380">
        <v>3.6773428232502967</v>
      </c>
    </row>
    <row r="40" spans="1:12" s="369" customFormat="1" ht="15.95" customHeight="1" x14ac:dyDescent="0.2">
      <c r="A40" s="381"/>
      <c r="B40" s="384"/>
      <c r="C40" s="384" t="s">
        <v>107</v>
      </c>
      <c r="D40" s="385"/>
      <c r="E40" s="383"/>
      <c r="F40" s="548">
        <v>2403</v>
      </c>
      <c r="G40" s="548">
        <v>1802</v>
      </c>
      <c r="H40" s="548">
        <v>2332</v>
      </c>
      <c r="I40" s="548">
        <v>1742</v>
      </c>
      <c r="J40" s="548">
        <v>2000</v>
      </c>
      <c r="K40" s="549">
        <v>403</v>
      </c>
      <c r="L40" s="380">
        <v>20.149999999999999</v>
      </c>
    </row>
    <row r="41" spans="1:12" s="369" customFormat="1" ht="24" customHeight="1" x14ac:dyDescent="0.2">
      <c r="A41" s="381"/>
      <c r="B41" s="385"/>
      <c r="C41" s="382" t="s">
        <v>352</v>
      </c>
      <c r="D41" s="385"/>
      <c r="E41" s="383"/>
      <c r="F41" s="548">
        <v>715</v>
      </c>
      <c r="G41" s="548">
        <v>630</v>
      </c>
      <c r="H41" s="548">
        <v>873</v>
      </c>
      <c r="I41" s="548">
        <v>629</v>
      </c>
      <c r="J41" s="550">
        <v>659</v>
      </c>
      <c r="K41" s="549">
        <v>56</v>
      </c>
      <c r="L41" s="380">
        <v>8.4977238239757202</v>
      </c>
    </row>
    <row r="42" spans="1:12" s="110" customFormat="1" ht="15" customHeight="1" x14ac:dyDescent="0.2">
      <c r="A42" s="381"/>
      <c r="B42" s="384" t="s">
        <v>113</v>
      </c>
      <c r="C42" s="384" t="s">
        <v>353</v>
      </c>
      <c r="D42" s="385"/>
      <c r="E42" s="383"/>
      <c r="F42" s="548">
        <v>1164</v>
      </c>
      <c r="G42" s="548">
        <v>756</v>
      </c>
      <c r="H42" s="548">
        <v>1495</v>
      </c>
      <c r="I42" s="548">
        <v>922</v>
      </c>
      <c r="J42" s="548">
        <v>1082</v>
      </c>
      <c r="K42" s="549">
        <v>82</v>
      </c>
      <c r="L42" s="380">
        <v>7.5785582255083179</v>
      </c>
    </row>
    <row r="43" spans="1:12" s="110" customFormat="1" ht="15" customHeight="1" x14ac:dyDescent="0.2">
      <c r="A43" s="381"/>
      <c r="B43" s="385"/>
      <c r="C43" s="382" t="s">
        <v>352</v>
      </c>
      <c r="D43" s="385"/>
      <c r="E43" s="383"/>
      <c r="F43" s="548">
        <v>435</v>
      </c>
      <c r="G43" s="548">
        <v>336</v>
      </c>
      <c r="H43" s="548">
        <v>675</v>
      </c>
      <c r="I43" s="548">
        <v>395</v>
      </c>
      <c r="J43" s="548">
        <v>455</v>
      </c>
      <c r="K43" s="549">
        <v>-20</v>
      </c>
      <c r="L43" s="380">
        <v>-4.395604395604396</v>
      </c>
    </row>
    <row r="44" spans="1:12" s="110" customFormat="1" ht="15" customHeight="1" x14ac:dyDescent="0.2">
      <c r="A44" s="381"/>
      <c r="B44" s="384"/>
      <c r="C44" s="366" t="s">
        <v>109</v>
      </c>
      <c r="D44" s="385"/>
      <c r="E44" s="383"/>
      <c r="F44" s="548">
        <v>3584</v>
      </c>
      <c r="G44" s="548">
        <v>2692</v>
      </c>
      <c r="H44" s="548">
        <v>3184</v>
      </c>
      <c r="I44" s="548">
        <v>2783</v>
      </c>
      <c r="J44" s="550">
        <v>3248</v>
      </c>
      <c r="K44" s="549">
        <v>336</v>
      </c>
      <c r="L44" s="380">
        <v>10.344827586206897</v>
      </c>
    </row>
    <row r="45" spans="1:12" s="110" customFormat="1" ht="15" customHeight="1" x14ac:dyDescent="0.2">
      <c r="A45" s="381"/>
      <c r="B45" s="385"/>
      <c r="C45" s="382" t="s">
        <v>352</v>
      </c>
      <c r="D45" s="385"/>
      <c r="E45" s="383"/>
      <c r="F45" s="548">
        <v>1042</v>
      </c>
      <c r="G45" s="548">
        <v>812</v>
      </c>
      <c r="H45" s="548">
        <v>1047</v>
      </c>
      <c r="I45" s="548">
        <v>878</v>
      </c>
      <c r="J45" s="548">
        <v>916</v>
      </c>
      <c r="K45" s="549">
        <v>126</v>
      </c>
      <c r="L45" s="380">
        <v>13.755458515283843</v>
      </c>
    </row>
    <row r="46" spans="1:12" s="110" customFormat="1" ht="15" customHeight="1" x14ac:dyDescent="0.2">
      <c r="A46" s="381"/>
      <c r="B46" s="384"/>
      <c r="C46" s="366" t="s">
        <v>110</v>
      </c>
      <c r="D46" s="385"/>
      <c r="E46" s="383"/>
      <c r="F46" s="548">
        <v>501</v>
      </c>
      <c r="G46" s="548">
        <v>345</v>
      </c>
      <c r="H46" s="548">
        <v>353</v>
      </c>
      <c r="I46" s="548">
        <v>314</v>
      </c>
      <c r="J46" s="548">
        <v>478</v>
      </c>
      <c r="K46" s="549">
        <v>23</v>
      </c>
      <c r="L46" s="380">
        <v>4.8117154811715483</v>
      </c>
    </row>
    <row r="47" spans="1:12" s="110" customFormat="1" ht="15" customHeight="1" x14ac:dyDescent="0.2">
      <c r="A47" s="381"/>
      <c r="B47" s="385"/>
      <c r="C47" s="382" t="s">
        <v>352</v>
      </c>
      <c r="D47" s="385"/>
      <c r="E47" s="383"/>
      <c r="F47" s="548">
        <v>96</v>
      </c>
      <c r="G47" s="548">
        <v>84</v>
      </c>
      <c r="H47" s="548">
        <v>96</v>
      </c>
      <c r="I47" s="548">
        <v>100</v>
      </c>
      <c r="J47" s="550">
        <v>120</v>
      </c>
      <c r="K47" s="549">
        <v>-24</v>
      </c>
      <c r="L47" s="380">
        <v>-20</v>
      </c>
    </row>
    <row r="48" spans="1:12" s="110" customFormat="1" ht="15" customHeight="1" x14ac:dyDescent="0.2">
      <c r="A48" s="381"/>
      <c r="B48" s="385"/>
      <c r="C48" s="366" t="s">
        <v>111</v>
      </c>
      <c r="D48" s="386"/>
      <c r="E48" s="387"/>
      <c r="F48" s="548">
        <v>49</v>
      </c>
      <c r="G48" s="548">
        <v>38</v>
      </c>
      <c r="H48" s="548">
        <v>46</v>
      </c>
      <c r="I48" s="548">
        <v>37</v>
      </c>
      <c r="J48" s="548">
        <v>57</v>
      </c>
      <c r="K48" s="549">
        <v>-8</v>
      </c>
      <c r="L48" s="380">
        <v>-14.035087719298245</v>
      </c>
    </row>
    <row r="49" spans="1:12" s="110" customFormat="1" ht="15" customHeight="1" x14ac:dyDescent="0.2">
      <c r="A49" s="381"/>
      <c r="B49" s="385"/>
      <c r="C49" s="382" t="s">
        <v>352</v>
      </c>
      <c r="D49" s="385"/>
      <c r="E49" s="383"/>
      <c r="F49" s="548">
        <v>16</v>
      </c>
      <c r="G49" s="548">
        <v>7</v>
      </c>
      <c r="H49" s="548">
        <v>19</v>
      </c>
      <c r="I49" s="548">
        <v>15</v>
      </c>
      <c r="J49" s="548">
        <v>11</v>
      </c>
      <c r="K49" s="549">
        <v>5</v>
      </c>
      <c r="L49" s="380">
        <v>45.454545454545453</v>
      </c>
    </row>
    <row r="50" spans="1:12" s="110" customFormat="1" ht="15" customHeight="1" x14ac:dyDescent="0.2">
      <c r="A50" s="381"/>
      <c r="B50" s="384" t="s">
        <v>113</v>
      </c>
      <c r="C50" s="382" t="s">
        <v>181</v>
      </c>
      <c r="D50" s="385"/>
      <c r="E50" s="383"/>
      <c r="F50" s="548">
        <v>3423</v>
      </c>
      <c r="G50" s="548">
        <v>2389</v>
      </c>
      <c r="H50" s="548">
        <v>3325</v>
      </c>
      <c r="I50" s="548">
        <v>2631</v>
      </c>
      <c r="J50" s="550">
        <v>3306</v>
      </c>
      <c r="K50" s="549">
        <v>117</v>
      </c>
      <c r="L50" s="380">
        <v>3.5390199637023594</v>
      </c>
    </row>
    <row r="51" spans="1:12" s="110" customFormat="1" ht="15" customHeight="1" x14ac:dyDescent="0.2">
      <c r="A51" s="381"/>
      <c r="B51" s="385"/>
      <c r="C51" s="382" t="s">
        <v>352</v>
      </c>
      <c r="D51" s="385"/>
      <c r="E51" s="383"/>
      <c r="F51" s="548">
        <v>1016</v>
      </c>
      <c r="G51" s="548">
        <v>709</v>
      </c>
      <c r="H51" s="548">
        <v>1161</v>
      </c>
      <c r="I51" s="548">
        <v>894</v>
      </c>
      <c r="J51" s="548">
        <v>992</v>
      </c>
      <c r="K51" s="549">
        <v>24</v>
      </c>
      <c r="L51" s="380">
        <v>2.4193548387096775</v>
      </c>
    </row>
    <row r="52" spans="1:12" s="110" customFormat="1" ht="15" customHeight="1" x14ac:dyDescent="0.2">
      <c r="A52" s="381"/>
      <c r="B52" s="384"/>
      <c r="C52" s="382" t="s">
        <v>182</v>
      </c>
      <c r="D52" s="385"/>
      <c r="E52" s="383"/>
      <c r="F52" s="548">
        <v>1875</v>
      </c>
      <c r="G52" s="548">
        <v>1442</v>
      </c>
      <c r="H52" s="548">
        <v>1753</v>
      </c>
      <c r="I52" s="548">
        <v>1425</v>
      </c>
      <c r="J52" s="548">
        <v>1559</v>
      </c>
      <c r="K52" s="549">
        <v>316</v>
      </c>
      <c r="L52" s="380">
        <v>20.26940346375882</v>
      </c>
    </row>
    <row r="53" spans="1:12" s="269" customFormat="1" ht="11.25" customHeight="1" x14ac:dyDescent="0.2">
      <c r="A53" s="381"/>
      <c r="B53" s="385"/>
      <c r="C53" s="382" t="s">
        <v>352</v>
      </c>
      <c r="D53" s="385"/>
      <c r="E53" s="383"/>
      <c r="F53" s="548">
        <v>573</v>
      </c>
      <c r="G53" s="548">
        <v>530</v>
      </c>
      <c r="H53" s="548">
        <v>676</v>
      </c>
      <c r="I53" s="548">
        <v>494</v>
      </c>
      <c r="J53" s="550">
        <v>510</v>
      </c>
      <c r="K53" s="549">
        <v>63</v>
      </c>
      <c r="L53" s="380">
        <v>12.352941176470589</v>
      </c>
    </row>
    <row r="54" spans="1:12" s="151" customFormat="1" ht="12.75" customHeight="1" x14ac:dyDescent="0.2">
      <c r="A54" s="381"/>
      <c r="B54" s="384" t="s">
        <v>113</v>
      </c>
      <c r="C54" s="384" t="s">
        <v>116</v>
      </c>
      <c r="D54" s="385"/>
      <c r="E54" s="383"/>
      <c r="F54" s="548">
        <v>4267</v>
      </c>
      <c r="G54" s="548">
        <v>2980</v>
      </c>
      <c r="H54" s="548">
        <v>4030</v>
      </c>
      <c r="I54" s="548">
        <v>3139</v>
      </c>
      <c r="J54" s="548">
        <v>3907</v>
      </c>
      <c r="K54" s="549">
        <v>360</v>
      </c>
      <c r="L54" s="380">
        <v>9.2142308676734075</v>
      </c>
    </row>
    <row r="55" spans="1:12" ht="11.25" x14ac:dyDescent="0.2">
      <c r="A55" s="381"/>
      <c r="B55" s="385"/>
      <c r="C55" s="382" t="s">
        <v>352</v>
      </c>
      <c r="D55" s="385"/>
      <c r="E55" s="383"/>
      <c r="F55" s="548">
        <v>1194</v>
      </c>
      <c r="G55" s="548">
        <v>870</v>
      </c>
      <c r="H55" s="548">
        <v>1392</v>
      </c>
      <c r="I55" s="548">
        <v>974</v>
      </c>
      <c r="J55" s="548">
        <v>1147</v>
      </c>
      <c r="K55" s="549">
        <v>47</v>
      </c>
      <c r="L55" s="380">
        <v>4.0976460331299043</v>
      </c>
    </row>
    <row r="56" spans="1:12" ht="14.25" customHeight="1" x14ac:dyDescent="0.2">
      <c r="A56" s="381"/>
      <c r="B56" s="385"/>
      <c r="C56" s="384" t="s">
        <v>117</v>
      </c>
      <c r="D56" s="385"/>
      <c r="E56" s="383"/>
      <c r="F56" s="548">
        <v>1029</v>
      </c>
      <c r="G56" s="548">
        <v>850</v>
      </c>
      <c r="H56" s="548">
        <v>1044</v>
      </c>
      <c r="I56" s="548">
        <v>915</v>
      </c>
      <c r="J56" s="548">
        <v>957</v>
      </c>
      <c r="K56" s="549">
        <v>72</v>
      </c>
      <c r="L56" s="380">
        <v>7.523510971786834</v>
      </c>
    </row>
    <row r="57" spans="1:12" ht="18.75" customHeight="1" x14ac:dyDescent="0.2">
      <c r="A57" s="388"/>
      <c r="B57" s="389"/>
      <c r="C57" s="390" t="s">
        <v>352</v>
      </c>
      <c r="D57" s="389"/>
      <c r="E57" s="391"/>
      <c r="F57" s="551">
        <v>394</v>
      </c>
      <c r="G57" s="552">
        <v>369</v>
      </c>
      <c r="H57" s="552">
        <v>442</v>
      </c>
      <c r="I57" s="552">
        <v>413</v>
      </c>
      <c r="J57" s="552">
        <v>355</v>
      </c>
      <c r="K57" s="553">
        <f t="shared" ref="K57" si="0">IF(OR(F57=".",J57=".")=TRUE,".",IF(OR(F57="*",J57="*")=TRUE,"*",IF(AND(F57="-",J57="-")=TRUE,"-",IF(AND(ISNUMBER(J57),ISNUMBER(F57))=TRUE,IF(F57-J57=0,0,F57-J57),IF(ISNUMBER(F57)=TRUE,F57,-J57)))))</f>
        <v>39</v>
      </c>
      <c r="L57" s="392">
        <f t="shared" ref="L57" si="1">IF(K57 =".",".",IF(K57 ="*","*",IF(K57="-","-",IF(K57=0,0,IF(OR(J57="-",J57=".",F57="-",F57=".")=TRUE,"X",IF(J57=0,"0,0",IF(ABS(K57*100/J57)&gt;250,".X",(K57*100/J57))))))))</f>
        <v>10.985915492957746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5496</v>
      </c>
      <c r="E11" s="114">
        <v>4102</v>
      </c>
      <c r="F11" s="114">
        <v>7129</v>
      </c>
      <c r="G11" s="114">
        <v>4175</v>
      </c>
      <c r="H11" s="140">
        <v>5074</v>
      </c>
      <c r="I11" s="115">
        <v>422</v>
      </c>
      <c r="J11" s="116">
        <v>8.3169097359085526</v>
      </c>
    </row>
    <row r="12" spans="1:15" s="110" customFormat="1" ht="24.95" customHeight="1" x14ac:dyDescent="0.2">
      <c r="A12" s="193" t="s">
        <v>132</v>
      </c>
      <c r="B12" s="194" t="s">
        <v>133</v>
      </c>
      <c r="C12" s="113">
        <v>2.1652110625909753</v>
      </c>
      <c r="D12" s="115">
        <v>119</v>
      </c>
      <c r="E12" s="114">
        <v>90</v>
      </c>
      <c r="F12" s="114">
        <v>243</v>
      </c>
      <c r="G12" s="114">
        <v>122</v>
      </c>
      <c r="H12" s="140">
        <v>158</v>
      </c>
      <c r="I12" s="115">
        <v>-39</v>
      </c>
      <c r="J12" s="116">
        <v>-24.683544303797468</v>
      </c>
    </row>
    <row r="13" spans="1:15" s="110" customFormat="1" ht="24.95" customHeight="1" x14ac:dyDescent="0.2">
      <c r="A13" s="193" t="s">
        <v>134</v>
      </c>
      <c r="B13" s="199" t="s">
        <v>214</v>
      </c>
      <c r="C13" s="113">
        <v>0.80058224163027658</v>
      </c>
      <c r="D13" s="115">
        <v>44</v>
      </c>
      <c r="E13" s="114">
        <v>74</v>
      </c>
      <c r="F13" s="114">
        <v>75</v>
      </c>
      <c r="G13" s="114">
        <v>32</v>
      </c>
      <c r="H13" s="140">
        <v>27</v>
      </c>
      <c r="I13" s="115">
        <v>17</v>
      </c>
      <c r="J13" s="116">
        <v>62.962962962962962</v>
      </c>
    </row>
    <row r="14" spans="1:15" s="287" customFormat="1" ht="24.95" customHeight="1" x14ac:dyDescent="0.2">
      <c r="A14" s="193" t="s">
        <v>215</v>
      </c>
      <c r="B14" s="199" t="s">
        <v>137</v>
      </c>
      <c r="C14" s="113">
        <v>14.62882096069869</v>
      </c>
      <c r="D14" s="115">
        <v>804</v>
      </c>
      <c r="E14" s="114">
        <v>711</v>
      </c>
      <c r="F14" s="114">
        <v>1315</v>
      </c>
      <c r="G14" s="114">
        <v>745</v>
      </c>
      <c r="H14" s="140">
        <v>912</v>
      </c>
      <c r="I14" s="115">
        <v>-108</v>
      </c>
      <c r="J14" s="116">
        <v>-11.842105263157896</v>
      </c>
      <c r="K14" s="110"/>
      <c r="L14" s="110"/>
      <c r="M14" s="110"/>
      <c r="N14" s="110"/>
      <c r="O14" s="110"/>
    </row>
    <row r="15" spans="1:15" s="110" customFormat="1" ht="24.95" customHeight="1" x14ac:dyDescent="0.2">
      <c r="A15" s="193" t="s">
        <v>216</v>
      </c>
      <c r="B15" s="199" t="s">
        <v>217</v>
      </c>
      <c r="C15" s="113">
        <v>7.0414847161572052</v>
      </c>
      <c r="D15" s="115">
        <v>387</v>
      </c>
      <c r="E15" s="114">
        <v>322</v>
      </c>
      <c r="F15" s="114">
        <v>634</v>
      </c>
      <c r="G15" s="114">
        <v>354</v>
      </c>
      <c r="H15" s="140">
        <v>367</v>
      </c>
      <c r="I15" s="115">
        <v>20</v>
      </c>
      <c r="J15" s="116">
        <v>5.4495912806539506</v>
      </c>
    </row>
    <row r="16" spans="1:15" s="287" customFormat="1" ht="24.95" customHeight="1" x14ac:dyDescent="0.2">
      <c r="A16" s="193" t="s">
        <v>218</v>
      </c>
      <c r="B16" s="199" t="s">
        <v>141</v>
      </c>
      <c r="C16" s="113">
        <v>5.0218340611353716</v>
      </c>
      <c r="D16" s="115">
        <v>276</v>
      </c>
      <c r="E16" s="114">
        <v>244</v>
      </c>
      <c r="F16" s="114">
        <v>475</v>
      </c>
      <c r="G16" s="114">
        <v>267</v>
      </c>
      <c r="H16" s="140">
        <v>355</v>
      </c>
      <c r="I16" s="115">
        <v>-79</v>
      </c>
      <c r="J16" s="116">
        <v>-22.253521126760564</v>
      </c>
      <c r="K16" s="110"/>
      <c r="L16" s="110"/>
      <c r="M16" s="110"/>
      <c r="N16" s="110"/>
      <c r="O16" s="110"/>
    </row>
    <row r="17" spans="1:15" s="110" customFormat="1" ht="24.95" customHeight="1" x14ac:dyDescent="0.2">
      <c r="A17" s="193" t="s">
        <v>142</v>
      </c>
      <c r="B17" s="199" t="s">
        <v>220</v>
      </c>
      <c r="C17" s="113">
        <v>2.5655021834061134</v>
      </c>
      <c r="D17" s="115">
        <v>141</v>
      </c>
      <c r="E17" s="114">
        <v>145</v>
      </c>
      <c r="F17" s="114">
        <v>206</v>
      </c>
      <c r="G17" s="114">
        <v>124</v>
      </c>
      <c r="H17" s="140">
        <v>190</v>
      </c>
      <c r="I17" s="115">
        <v>-49</v>
      </c>
      <c r="J17" s="116">
        <v>-25.789473684210527</v>
      </c>
    </row>
    <row r="18" spans="1:15" s="287" customFormat="1" ht="24.95" customHeight="1" x14ac:dyDescent="0.2">
      <c r="A18" s="201" t="s">
        <v>144</v>
      </c>
      <c r="B18" s="202" t="s">
        <v>145</v>
      </c>
      <c r="C18" s="113">
        <v>6.6775836972343523</v>
      </c>
      <c r="D18" s="115">
        <v>367</v>
      </c>
      <c r="E18" s="114">
        <v>190</v>
      </c>
      <c r="F18" s="114">
        <v>538</v>
      </c>
      <c r="G18" s="114">
        <v>352</v>
      </c>
      <c r="H18" s="140">
        <v>423</v>
      </c>
      <c r="I18" s="115">
        <v>-56</v>
      </c>
      <c r="J18" s="116">
        <v>-13.238770685579196</v>
      </c>
      <c r="K18" s="110"/>
      <c r="L18" s="110"/>
      <c r="M18" s="110"/>
      <c r="N18" s="110"/>
      <c r="O18" s="110"/>
    </row>
    <row r="19" spans="1:15" s="110" customFormat="1" ht="24.95" customHeight="1" x14ac:dyDescent="0.2">
      <c r="A19" s="193" t="s">
        <v>146</v>
      </c>
      <c r="B19" s="199" t="s">
        <v>147</v>
      </c>
      <c r="C19" s="113">
        <v>19.650655021834062</v>
      </c>
      <c r="D19" s="115">
        <v>1080</v>
      </c>
      <c r="E19" s="114">
        <v>751</v>
      </c>
      <c r="F19" s="114">
        <v>1208</v>
      </c>
      <c r="G19" s="114">
        <v>656</v>
      </c>
      <c r="H19" s="140">
        <v>968</v>
      </c>
      <c r="I19" s="115">
        <v>112</v>
      </c>
      <c r="J19" s="116">
        <v>11.570247933884298</v>
      </c>
    </row>
    <row r="20" spans="1:15" s="287" customFormat="1" ht="24.95" customHeight="1" x14ac:dyDescent="0.2">
      <c r="A20" s="193" t="s">
        <v>148</v>
      </c>
      <c r="B20" s="199" t="s">
        <v>149</v>
      </c>
      <c r="C20" s="113">
        <v>4.3850072780203782</v>
      </c>
      <c r="D20" s="115">
        <v>241</v>
      </c>
      <c r="E20" s="114">
        <v>211</v>
      </c>
      <c r="F20" s="114">
        <v>299</v>
      </c>
      <c r="G20" s="114">
        <v>240</v>
      </c>
      <c r="H20" s="140">
        <v>236</v>
      </c>
      <c r="I20" s="115">
        <v>5</v>
      </c>
      <c r="J20" s="116">
        <v>2.1186440677966103</v>
      </c>
      <c r="K20" s="110"/>
      <c r="L20" s="110"/>
      <c r="M20" s="110"/>
      <c r="N20" s="110"/>
      <c r="O20" s="110"/>
    </row>
    <row r="21" spans="1:15" s="110" customFormat="1" ht="24.95" customHeight="1" x14ac:dyDescent="0.2">
      <c r="A21" s="201" t="s">
        <v>150</v>
      </c>
      <c r="B21" s="202" t="s">
        <v>151</v>
      </c>
      <c r="C21" s="113">
        <v>4.8398835516739451</v>
      </c>
      <c r="D21" s="115">
        <v>266</v>
      </c>
      <c r="E21" s="114">
        <v>237</v>
      </c>
      <c r="F21" s="114">
        <v>285</v>
      </c>
      <c r="G21" s="114">
        <v>237</v>
      </c>
      <c r="H21" s="140">
        <v>262</v>
      </c>
      <c r="I21" s="115">
        <v>4</v>
      </c>
      <c r="J21" s="116">
        <v>1.5267175572519085</v>
      </c>
    </row>
    <row r="22" spans="1:15" s="110" customFormat="1" ht="24.95" customHeight="1" x14ac:dyDescent="0.2">
      <c r="A22" s="201" t="s">
        <v>152</v>
      </c>
      <c r="B22" s="199" t="s">
        <v>153</v>
      </c>
      <c r="C22" s="113">
        <v>0.78238719068413387</v>
      </c>
      <c r="D22" s="115">
        <v>43</v>
      </c>
      <c r="E22" s="114">
        <v>32</v>
      </c>
      <c r="F22" s="114">
        <v>45</v>
      </c>
      <c r="G22" s="114">
        <v>35</v>
      </c>
      <c r="H22" s="140">
        <v>59</v>
      </c>
      <c r="I22" s="115">
        <v>-16</v>
      </c>
      <c r="J22" s="116">
        <v>-27.118644067796609</v>
      </c>
    </row>
    <row r="23" spans="1:15" s="110" customFormat="1" ht="24.95" customHeight="1" x14ac:dyDescent="0.2">
      <c r="A23" s="193" t="s">
        <v>154</v>
      </c>
      <c r="B23" s="199" t="s">
        <v>155</v>
      </c>
      <c r="C23" s="113">
        <v>1.3100436681222707</v>
      </c>
      <c r="D23" s="115">
        <v>72</v>
      </c>
      <c r="E23" s="114">
        <v>120</v>
      </c>
      <c r="F23" s="114">
        <v>134</v>
      </c>
      <c r="G23" s="114">
        <v>36</v>
      </c>
      <c r="H23" s="140">
        <v>66</v>
      </c>
      <c r="I23" s="115">
        <v>6</v>
      </c>
      <c r="J23" s="116">
        <v>9.0909090909090917</v>
      </c>
    </row>
    <row r="24" spans="1:15" s="110" customFormat="1" ht="24.95" customHeight="1" x14ac:dyDescent="0.2">
      <c r="A24" s="193" t="s">
        <v>156</v>
      </c>
      <c r="B24" s="199" t="s">
        <v>221</v>
      </c>
      <c r="C24" s="113">
        <v>10.571324599708879</v>
      </c>
      <c r="D24" s="115">
        <v>581</v>
      </c>
      <c r="E24" s="114">
        <v>231</v>
      </c>
      <c r="F24" s="114">
        <v>483</v>
      </c>
      <c r="G24" s="114">
        <v>279</v>
      </c>
      <c r="H24" s="140">
        <v>340</v>
      </c>
      <c r="I24" s="115">
        <v>241</v>
      </c>
      <c r="J24" s="116">
        <v>70.882352941176464</v>
      </c>
    </row>
    <row r="25" spans="1:15" s="110" customFormat="1" ht="24.95" customHeight="1" x14ac:dyDescent="0.2">
      <c r="A25" s="193" t="s">
        <v>222</v>
      </c>
      <c r="B25" s="204" t="s">
        <v>159</v>
      </c>
      <c r="C25" s="113">
        <v>5.5858806404657937</v>
      </c>
      <c r="D25" s="115">
        <v>307</v>
      </c>
      <c r="E25" s="114">
        <v>221</v>
      </c>
      <c r="F25" s="114">
        <v>306</v>
      </c>
      <c r="G25" s="114">
        <v>250</v>
      </c>
      <c r="H25" s="140">
        <v>234</v>
      </c>
      <c r="I25" s="115">
        <v>73</v>
      </c>
      <c r="J25" s="116">
        <v>31.196581196581196</v>
      </c>
    </row>
    <row r="26" spans="1:15" s="110" customFormat="1" ht="24.95" customHeight="1" x14ac:dyDescent="0.2">
      <c r="A26" s="201">
        <v>782.78300000000002</v>
      </c>
      <c r="B26" s="203" t="s">
        <v>160</v>
      </c>
      <c r="C26" s="113">
        <v>4.4395924308588066</v>
      </c>
      <c r="D26" s="115">
        <v>244</v>
      </c>
      <c r="E26" s="114">
        <v>187</v>
      </c>
      <c r="F26" s="114">
        <v>291</v>
      </c>
      <c r="G26" s="114">
        <v>222</v>
      </c>
      <c r="H26" s="140">
        <v>257</v>
      </c>
      <c r="I26" s="115">
        <v>-13</v>
      </c>
      <c r="J26" s="116">
        <v>-5.0583657587548636</v>
      </c>
    </row>
    <row r="27" spans="1:15" s="110" customFormat="1" ht="24.95" customHeight="1" x14ac:dyDescent="0.2">
      <c r="A27" s="193" t="s">
        <v>161</v>
      </c>
      <c r="B27" s="199" t="s">
        <v>162</v>
      </c>
      <c r="C27" s="113">
        <v>1.6011644832605532</v>
      </c>
      <c r="D27" s="115">
        <v>88</v>
      </c>
      <c r="E27" s="114">
        <v>78</v>
      </c>
      <c r="F27" s="114">
        <v>195</v>
      </c>
      <c r="G27" s="114">
        <v>90</v>
      </c>
      <c r="H27" s="140">
        <v>74</v>
      </c>
      <c r="I27" s="115">
        <v>14</v>
      </c>
      <c r="J27" s="116">
        <v>18.918918918918919</v>
      </c>
    </row>
    <row r="28" spans="1:15" s="110" customFormat="1" ht="24.95" customHeight="1" x14ac:dyDescent="0.2">
      <c r="A28" s="193" t="s">
        <v>163</v>
      </c>
      <c r="B28" s="199" t="s">
        <v>164</v>
      </c>
      <c r="C28" s="113">
        <v>2.2925764192139737</v>
      </c>
      <c r="D28" s="115">
        <v>126</v>
      </c>
      <c r="E28" s="114">
        <v>105</v>
      </c>
      <c r="F28" s="114">
        <v>222</v>
      </c>
      <c r="G28" s="114">
        <v>76</v>
      </c>
      <c r="H28" s="140">
        <v>114</v>
      </c>
      <c r="I28" s="115">
        <v>12</v>
      </c>
      <c r="J28" s="116">
        <v>10.526315789473685</v>
      </c>
    </row>
    <row r="29" spans="1:15" s="110" customFormat="1" ht="24.95" customHeight="1" x14ac:dyDescent="0.2">
      <c r="A29" s="193">
        <v>86</v>
      </c>
      <c r="B29" s="199" t="s">
        <v>165</v>
      </c>
      <c r="C29" s="113">
        <v>5.203784570596798</v>
      </c>
      <c r="D29" s="115">
        <v>286</v>
      </c>
      <c r="E29" s="114">
        <v>303</v>
      </c>
      <c r="F29" s="114">
        <v>346</v>
      </c>
      <c r="G29" s="114">
        <v>243</v>
      </c>
      <c r="H29" s="140">
        <v>279</v>
      </c>
      <c r="I29" s="115">
        <v>7</v>
      </c>
      <c r="J29" s="116">
        <v>2.5089605734767026</v>
      </c>
    </row>
    <row r="30" spans="1:15" s="110" customFormat="1" ht="24.95" customHeight="1" x14ac:dyDescent="0.2">
      <c r="A30" s="193">
        <v>87.88</v>
      </c>
      <c r="B30" s="204" t="s">
        <v>166</v>
      </c>
      <c r="C30" s="113">
        <v>11.044395924308589</v>
      </c>
      <c r="D30" s="115">
        <v>607</v>
      </c>
      <c r="E30" s="114">
        <v>410</v>
      </c>
      <c r="F30" s="114">
        <v>863</v>
      </c>
      <c r="G30" s="114">
        <v>373</v>
      </c>
      <c r="H30" s="140">
        <v>503</v>
      </c>
      <c r="I30" s="115">
        <v>104</v>
      </c>
      <c r="J30" s="116">
        <v>20.675944333996025</v>
      </c>
    </row>
    <row r="31" spans="1:15" s="110" customFormat="1" ht="24.95" customHeight="1" x14ac:dyDescent="0.2">
      <c r="A31" s="193" t="s">
        <v>167</v>
      </c>
      <c r="B31" s="199" t="s">
        <v>168</v>
      </c>
      <c r="C31" s="113">
        <v>4.0211062590975253</v>
      </c>
      <c r="D31" s="115">
        <v>221</v>
      </c>
      <c r="E31" s="114">
        <v>151</v>
      </c>
      <c r="F31" s="114">
        <v>281</v>
      </c>
      <c r="G31" s="114">
        <v>187</v>
      </c>
      <c r="H31" s="140">
        <v>162</v>
      </c>
      <c r="I31" s="115">
        <v>59</v>
      </c>
      <c r="J31" s="116">
        <v>36.419753086419753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2.1652110625909753</v>
      </c>
      <c r="D34" s="115">
        <v>119</v>
      </c>
      <c r="E34" s="114">
        <v>90</v>
      </c>
      <c r="F34" s="114">
        <v>243</v>
      </c>
      <c r="G34" s="114">
        <v>122</v>
      </c>
      <c r="H34" s="140">
        <v>158</v>
      </c>
      <c r="I34" s="115">
        <v>-39</v>
      </c>
      <c r="J34" s="116">
        <v>-24.683544303797468</v>
      </c>
    </row>
    <row r="35" spans="1:10" s="110" customFormat="1" ht="24.95" customHeight="1" x14ac:dyDescent="0.2">
      <c r="A35" s="292" t="s">
        <v>171</v>
      </c>
      <c r="B35" s="293" t="s">
        <v>172</v>
      </c>
      <c r="C35" s="113">
        <v>22.106986899563317</v>
      </c>
      <c r="D35" s="115">
        <v>1215</v>
      </c>
      <c r="E35" s="114">
        <v>975</v>
      </c>
      <c r="F35" s="114">
        <v>1928</v>
      </c>
      <c r="G35" s="114">
        <v>1129</v>
      </c>
      <c r="H35" s="140">
        <v>1362</v>
      </c>
      <c r="I35" s="115">
        <v>-147</v>
      </c>
      <c r="J35" s="116">
        <v>-10.79295154185022</v>
      </c>
    </row>
    <row r="36" spans="1:10" s="110" customFormat="1" ht="24.95" customHeight="1" x14ac:dyDescent="0.2">
      <c r="A36" s="294" t="s">
        <v>173</v>
      </c>
      <c r="B36" s="295" t="s">
        <v>174</v>
      </c>
      <c r="C36" s="125">
        <v>75.727802037845706</v>
      </c>
      <c r="D36" s="143">
        <v>4162</v>
      </c>
      <c r="E36" s="144">
        <v>3037</v>
      </c>
      <c r="F36" s="144">
        <v>4958</v>
      </c>
      <c r="G36" s="144">
        <v>2924</v>
      </c>
      <c r="H36" s="145">
        <v>3554</v>
      </c>
      <c r="I36" s="143">
        <v>608</v>
      </c>
      <c r="J36" s="146">
        <v>17.10748452447946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5496</v>
      </c>
      <c r="F11" s="264">
        <v>4102</v>
      </c>
      <c r="G11" s="264">
        <v>7129</v>
      </c>
      <c r="H11" s="264">
        <v>4175</v>
      </c>
      <c r="I11" s="265">
        <v>5074</v>
      </c>
      <c r="J11" s="263">
        <v>422</v>
      </c>
      <c r="K11" s="266">
        <v>8.3169097359085526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24.599708879184863</v>
      </c>
      <c r="E13" s="115">
        <v>1352</v>
      </c>
      <c r="F13" s="114">
        <v>1175</v>
      </c>
      <c r="G13" s="114">
        <v>1762</v>
      </c>
      <c r="H13" s="114">
        <v>1215</v>
      </c>
      <c r="I13" s="140">
        <v>1282</v>
      </c>
      <c r="J13" s="115">
        <v>70</v>
      </c>
      <c r="K13" s="116">
        <v>5.4602184087363499</v>
      </c>
    </row>
    <row r="14" spans="1:15" ht="15.95" customHeight="1" x14ac:dyDescent="0.2">
      <c r="A14" s="306" t="s">
        <v>230</v>
      </c>
      <c r="B14" s="307"/>
      <c r="C14" s="308"/>
      <c r="D14" s="113">
        <v>60.935225618631733</v>
      </c>
      <c r="E14" s="115">
        <v>3349</v>
      </c>
      <c r="F14" s="114">
        <v>2310</v>
      </c>
      <c r="G14" s="114">
        <v>4638</v>
      </c>
      <c r="H14" s="114">
        <v>2427</v>
      </c>
      <c r="I14" s="140">
        <v>3156</v>
      </c>
      <c r="J14" s="115">
        <v>193</v>
      </c>
      <c r="K14" s="116">
        <v>6.1153358681875796</v>
      </c>
    </row>
    <row r="15" spans="1:15" ht="15.95" customHeight="1" x14ac:dyDescent="0.2">
      <c r="A15" s="306" t="s">
        <v>231</v>
      </c>
      <c r="B15" s="307"/>
      <c r="C15" s="308"/>
      <c r="D15" s="113">
        <v>7.5691411935953417</v>
      </c>
      <c r="E15" s="115">
        <v>416</v>
      </c>
      <c r="F15" s="114">
        <v>316</v>
      </c>
      <c r="G15" s="114">
        <v>370</v>
      </c>
      <c r="H15" s="114">
        <v>279</v>
      </c>
      <c r="I15" s="140">
        <v>323</v>
      </c>
      <c r="J15" s="115">
        <v>93</v>
      </c>
      <c r="K15" s="116">
        <v>28.792569659442723</v>
      </c>
    </row>
    <row r="16" spans="1:15" ht="15.95" customHeight="1" x14ac:dyDescent="0.2">
      <c r="A16" s="306" t="s">
        <v>232</v>
      </c>
      <c r="B16" s="307"/>
      <c r="C16" s="308"/>
      <c r="D16" s="113">
        <v>6.5866084425036391</v>
      </c>
      <c r="E16" s="115">
        <v>362</v>
      </c>
      <c r="F16" s="114">
        <v>291</v>
      </c>
      <c r="G16" s="114">
        <v>325</v>
      </c>
      <c r="H16" s="114">
        <v>232</v>
      </c>
      <c r="I16" s="140">
        <v>296</v>
      </c>
      <c r="J16" s="115">
        <v>66</v>
      </c>
      <c r="K16" s="116">
        <v>22.297297297297298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2.1652110625909753</v>
      </c>
      <c r="E18" s="115">
        <v>119</v>
      </c>
      <c r="F18" s="114">
        <v>68</v>
      </c>
      <c r="G18" s="114">
        <v>228</v>
      </c>
      <c r="H18" s="114">
        <v>91</v>
      </c>
      <c r="I18" s="140">
        <v>119</v>
      </c>
      <c r="J18" s="115">
        <v>0</v>
      </c>
      <c r="K18" s="116">
        <v>0</v>
      </c>
    </row>
    <row r="19" spans="1:11" ht="14.1" customHeight="1" x14ac:dyDescent="0.2">
      <c r="A19" s="306" t="s">
        <v>235</v>
      </c>
      <c r="B19" s="307" t="s">
        <v>236</v>
      </c>
      <c r="C19" s="308"/>
      <c r="D19" s="113">
        <v>1.2918486171761281</v>
      </c>
      <c r="E19" s="115">
        <v>71</v>
      </c>
      <c r="F19" s="114">
        <v>46</v>
      </c>
      <c r="G19" s="114">
        <v>181</v>
      </c>
      <c r="H19" s="114">
        <v>60</v>
      </c>
      <c r="I19" s="140">
        <v>61</v>
      </c>
      <c r="J19" s="115">
        <v>10</v>
      </c>
      <c r="K19" s="116">
        <v>16.393442622950818</v>
      </c>
    </row>
    <row r="20" spans="1:11" ht="14.1" customHeight="1" x14ac:dyDescent="0.2">
      <c r="A20" s="306">
        <v>12</v>
      </c>
      <c r="B20" s="307" t="s">
        <v>237</v>
      </c>
      <c r="C20" s="308"/>
      <c r="D20" s="113">
        <v>1.9468704512372634</v>
      </c>
      <c r="E20" s="115">
        <v>107</v>
      </c>
      <c r="F20" s="114">
        <v>71</v>
      </c>
      <c r="G20" s="114">
        <v>129</v>
      </c>
      <c r="H20" s="114">
        <v>81</v>
      </c>
      <c r="I20" s="140">
        <v>92</v>
      </c>
      <c r="J20" s="115">
        <v>15</v>
      </c>
      <c r="K20" s="116">
        <v>16.304347826086957</v>
      </c>
    </row>
    <row r="21" spans="1:11" ht="14.1" customHeight="1" x14ac:dyDescent="0.2">
      <c r="A21" s="306">
        <v>21</v>
      </c>
      <c r="B21" s="307" t="s">
        <v>238</v>
      </c>
      <c r="C21" s="308"/>
      <c r="D21" s="113">
        <v>0.40029112081513829</v>
      </c>
      <c r="E21" s="115">
        <v>22</v>
      </c>
      <c r="F21" s="114">
        <v>16</v>
      </c>
      <c r="G21" s="114">
        <v>37</v>
      </c>
      <c r="H21" s="114">
        <v>22</v>
      </c>
      <c r="I21" s="140">
        <v>43</v>
      </c>
      <c r="J21" s="115">
        <v>-21</v>
      </c>
      <c r="K21" s="116">
        <v>-48.837209302325583</v>
      </c>
    </row>
    <row r="22" spans="1:11" ht="14.1" customHeight="1" x14ac:dyDescent="0.2">
      <c r="A22" s="306">
        <v>22</v>
      </c>
      <c r="B22" s="307" t="s">
        <v>239</v>
      </c>
      <c r="C22" s="308"/>
      <c r="D22" s="113">
        <v>1.5465793304221251</v>
      </c>
      <c r="E22" s="115">
        <v>85</v>
      </c>
      <c r="F22" s="114">
        <v>68</v>
      </c>
      <c r="G22" s="114">
        <v>198</v>
      </c>
      <c r="H22" s="114">
        <v>100</v>
      </c>
      <c r="I22" s="140">
        <v>121</v>
      </c>
      <c r="J22" s="115">
        <v>-36</v>
      </c>
      <c r="K22" s="116">
        <v>-29.75206611570248</v>
      </c>
    </row>
    <row r="23" spans="1:11" ht="14.1" customHeight="1" x14ac:dyDescent="0.2">
      <c r="A23" s="306">
        <v>23</v>
      </c>
      <c r="B23" s="307" t="s">
        <v>240</v>
      </c>
      <c r="C23" s="308"/>
      <c r="D23" s="113">
        <v>0.30931586608442502</v>
      </c>
      <c r="E23" s="115">
        <v>17</v>
      </c>
      <c r="F23" s="114">
        <v>15</v>
      </c>
      <c r="G23" s="114">
        <v>20</v>
      </c>
      <c r="H23" s="114">
        <v>10</v>
      </c>
      <c r="I23" s="140">
        <v>16</v>
      </c>
      <c r="J23" s="115">
        <v>1</v>
      </c>
      <c r="K23" s="116">
        <v>6.25</v>
      </c>
    </row>
    <row r="24" spans="1:11" ht="14.1" customHeight="1" x14ac:dyDescent="0.2">
      <c r="A24" s="306">
        <v>24</v>
      </c>
      <c r="B24" s="307" t="s">
        <v>241</v>
      </c>
      <c r="C24" s="308"/>
      <c r="D24" s="113">
        <v>2.4563318777292578</v>
      </c>
      <c r="E24" s="115">
        <v>135</v>
      </c>
      <c r="F24" s="114">
        <v>120</v>
      </c>
      <c r="G24" s="114">
        <v>204</v>
      </c>
      <c r="H24" s="114">
        <v>130</v>
      </c>
      <c r="I24" s="140">
        <v>159</v>
      </c>
      <c r="J24" s="115">
        <v>-24</v>
      </c>
      <c r="K24" s="116">
        <v>-15.09433962264151</v>
      </c>
    </row>
    <row r="25" spans="1:11" ht="14.1" customHeight="1" x14ac:dyDescent="0.2">
      <c r="A25" s="306">
        <v>25</v>
      </c>
      <c r="B25" s="307" t="s">
        <v>242</v>
      </c>
      <c r="C25" s="308"/>
      <c r="D25" s="113">
        <v>3.9301310043668121</v>
      </c>
      <c r="E25" s="115">
        <v>216</v>
      </c>
      <c r="F25" s="114">
        <v>137</v>
      </c>
      <c r="G25" s="114">
        <v>312</v>
      </c>
      <c r="H25" s="114">
        <v>157</v>
      </c>
      <c r="I25" s="140">
        <v>299</v>
      </c>
      <c r="J25" s="115">
        <v>-83</v>
      </c>
      <c r="K25" s="116">
        <v>-27.759197324414714</v>
      </c>
    </row>
    <row r="26" spans="1:11" ht="14.1" customHeight="1" x14ac:dyDescent="0.2">
      <c r="A26" s="306">
        <v>26</v>
      </c>
      <c r="B26" s="307" t="s">
        <v>243</v>
      </c>
      <c r="C26" s="308"/>
      <c r="D26" s="113">
        <v>2.1652110625909753</v>
      </c>
      <c r="E26" s="115">
        <v>119</v>
      </c>
      <c r="F26" s="114">
        <v>82</v>
      </c>
      <c r="G26" s="114">
        <v>166</v>
      </c>
      <c r="H26" s="114">
        <v>84</v>
      </c>
      <c r="I26" s="140">
        <v>138</v>
      </c>
      <c r="J26" s="115">
        <v>-19</v>
      </c>
      <c r="K26" s="116">
        <v>-13.768115942028986</v>
      </c>
    </row>
    <row r="27" spans="1:11" ht="14.1" customHeight="1" x14ac:dyDescent="0.2">
      <c r="A27" s="306">
        <v>27</v>
      </c>
      <c r="B27" s="307" t="s">
        <v>244</v>
      </c>
      <c r="C27" s="308"/>
      <c r="D27" s="113">
        <v>1.1826783114992723</v>
      </c>
      <c r="E27" s="115">
        <v>65</v>
      </c>
      <c r="F27" s="114">
        <v>38</v>
      </c>
      <c r="G27" s="114">
        <v>84</v>
      </c>
      <c r="H27" s="114">
        <v>48</v>
      </c>
      <c r="I27" s="140">
        <v>54</v>
      </c>
      <c r="J27" s="115">
        <v>11</v>
      </c>
      <c r="K27" s="116">
        <v>20.37037037037037</v>
      </c>
    </row>
    <row r="28" spans="1:11" ht="14.1" customHeight="1" x14ac:dyDescent="0.2">
      <c r="A28" s="306">
        <v>28</v>
      </c>
      <c r="B28" s="307" t="s">
        <v>245</v>
      </c>
      <c r="C28" s="308"/>
      <c r="D28" s="113">
        <v>0.50946142649199422</v>
      </c>
      <c r="E28" s="115">
        <v>28</v>
      </c>
      <c r="F28" s="114">
        <v>14</v>
      </c>
      <c r="G28" s="114">
        <v>15</v>
      </c>
      <c r="H28" s="114">
        <v>17</v>
      </c>
      <c r="I28" s="140">
        <v>18</v>
      </c>
      <c r="J28" s="115">
        <v>10</v>
      </c>
      <c r="K28" s="116">
        <v>55.555555555555557</v>
      </c>
    </row>
    <row r="29" spans="1:11" ht="14.1" customHeight="1" x14ac:dyDescent="0.2">
      <c r="A29" s="306">
        <v>29</v>
      </c>
      <c r="B29" s="307" t="s">
        <v>246</v>
      </c>
      <c r="C29" s="308"/>
      <c r="D29" s="113">
        <v>7.0778748180494908</v>
      </c>
      <c r="E29" s="115">
        <v>389</v>
      </c>
      <c r="F29" s="114">
        <v>314</v>
      </c>
      <c r="G29" s="114">
        <v>496</v>
      </c>
      <c r="H29" s="114">
        <v>371</v>
      </c>
      <c r="I29" s="140">
        <v>392</v>
      </c>
      <c r="J29" s="115">
        <v>-3</v>
      </c>
      <c r="K29" s="116">
        <v>-0.76530612244897955</v>
      </c>
    </row>
    <row r="30" spans="1:11" ht="14.1" customHeight="1" x14ac:dyDescent="0.2">
      <c r="A30" s="306" t="s">
        <v>247</v>
      </c>
      <c r="B30" s="307" t="s">
        <v>248</v>
      </c>
      <c r="C30" s="308"/>
      <c r="D30" s="113">
        <v>5.094614264919942</v>
      </c>
      <c r="E30" s="115">
        <v>280</v>
      </c>
      <c r="F30" s="114">
        <v>221</v>
      </c>
      <c r="G30" s="114">
        <v>368</v>
      </c>
      <c r="H30" s="114">
        <v>258</v>
      </c>
      <c r="I30" s="140">
        <v>288</v>
      </c>
      <c r="J30" s="115">
        <v>-8</v>
      </c>
      <c r="K30" s="116">
        <v>-2.7777777777777777</v>
      </c>
    </row>
    <row r="31" spans="1:11" ht="14.1" customHeight="1" x14ac:dyDescent="0.2">
      <c r="A31" s="306" t="s">
        <v>249</v>
      </c>
      <c r="B31" s="307" t="s">
        <v>250</v>
      </c>
      <c r="C31" s="308"/>
      <c r="D31" s="113">
        <v>1.9832605531295489</v>
      </c>
      <c r="E31" s="115">
        <v>109</v>
      </c>
      <c r="F31" s="114">
        <v>89</v>
      </c>
      <c r="G31" s="114" t="s">
        <v>513</v>
      </c>
      <c r="H31" s="114">
        <v>109</v>
      </c>
      <c r="I31" s="140">
        <v>101</v>
      </c>
      <c r="J31" s="115">
        <v>8</v>
      </c>
      <c r="K31" s="116">
        <v>7.9207920792079207</v>
      </c>
    </row>
    <row r="32" spans="1:11" ht="14.1" customHeight="1" x14ac:dyDescent="0.2">
      <c r="A32" s="306">
        <v>31</v>
      </c>
      <c r="B32" s="307" t="s">
        <v>251</v>
      </c>
      <c r="C32" s="308"/>
      <c r="D32" s="113">
        <v>0.56404657933042213</v>
      </c>
      <c r="E32" s="115">
        <v>31</v>
      </c>
      <c r="F32" s="114">
        <v>27</v>
      </c>
      <c r="G32" s="114">
        <v>29</v>
      </c>
      <c r="H32" s="114">
        <v>30</v>
      </c>
      <c r="I32" s="140">
        <v>32</v>
      </c>
      <c r="J32" s="115">
        <v>-1</v>
      </c>
      <c r="K32" s="116">
        <v>-3.125</v>
      </c>
    </row>
    <row r="33" spans="1:11" ht="14.1" customHeight="1" x14ac:dyDescent="0.2">
      <c r="A33" s="306">
        <v>32</v>
      </c>
      <c r="B33" s="307" t="s">
        <v>252</v>
      </c>
      <c r="C33" s="308"/>
      <c r="D33" s="113">
        <v>3.0931586608442503</v>
      </c>
      <c r="E33" s="115">
        <v>170</v>
      </c>
      <c r="F33" s="114">
        <v>91</v>
      </c>
      <c r="G33" s="114">
        <v>222</v>
      </c>
      <c r="H33" s="114">
        <v>174</v>
      </c>
      <c r="I33" s="140">
        <v>147</v>
      </c>
      <c r="J33" s="115">
        <v>23</v>
      </c>
      <c r="K33" s="116">
        <v>15.646258503401361</v>
      </c>
    </row>
    <row r="34" spans="1:11" ht="14.1" customHeight="1" x14ac:dyDescent="0.2">
      <c r="A34" s="306">
        <v>33</v>
      </c>
      <c r="B34" s="307" t="s">
        <v>253</v>
      </c>
      <c r="C34" s="308"/>
      <c r="D34" s="113">
        <v>1.2190684133915575</v>
      </c>
      <c r="E34" s="115">
        <v>67</v>
      </c>
      <c r="F34" s="114">
        <v>45</v>
      </c>
      <c r="G34" s="114">
        <v>149</v>
      </c>
      <c r="H34" s="114">
        <v>84</v>
      </c>
      <c r="I34" s="140">
        <v>121</v>
      </c>
      <c r="J34" s="115">
        <v>-54</v>
      </c>
      <c r="K34" s="116">
        <v>-44.628099173553721</v>
      </c>
    </row>
    <row r="35" spans="1:11" ht="14.1" customHeight="1" x14ac:dyDescent="0.2">
      <c r="A35" s="306">
        <v>34</v>
      </c>
      <c r="B35" s="307" t="s">
        <v>254</v>
      </c>
      <c r="C35" s="308"/>
      <c r="D35" s="113">
        <v>1.4192139737991267</v>
      </c>
      <c r="E35" s="115">
        <v>78</v>
      </c>
      <c r="F35" s="114">
        <v>58</v>
      </c>
      <c r="G35" s="114">
        <v>117</v>
      </c>
      <c r="H35" s="114">
        <v>54</v>
      </c>
      <c r="I35" s="140">
        <v>103</v>
      </c>
      <c r="J35" s="115">
        <v>-25</v>
      </c>
      <c r="K35" s="116">
        <v>-24.271844660194176</v>
      </c>
    </row>
    <row r="36" spans="1:11" ht="14.1" customHeight="1" x14ac:dyDescent="0.2">
      <c r="A36" s="306">
        <v>41</v>
      </c>
      <c r="B36" s="307" t="s">
        <v>255</v>
      </c>
      <c r="C36" s="308"/>
      <c r="D36" s="113">
        <v>0.23653566229985443</v>
      </c>
      <c r="E36" s="115">
        <v>13</v>
      </c>
      <c r="F36" s="114">
        <v>54</v>
      </c>
      <c r="G36" s="114">
        <v>31</v>
      </c>
      <c r="H36" s="114">
        <v>14</v>
      </c>
      <c r="I36" s="140">
        <v>16</v>
      </c>
      <c r="J36" s="115">
        <v>-3</v>
      </c>
      <c r="K36" s="116">
        <v>-18.75</v>
      </c>
    </row>
    <row r="37" spans="1:11" ht="14.1" customHeight="1" x14ac:dyDescent="0.2">
      <c r="A37" s="306">
        <v>42</v>
      </c>
      <c r="B37" s="307" t="s">
        <v>256</v>
      </c>
      <c r="C37" s="308"/>
      <c r="D37" s="113">
        <v>0.1091703056768559</v>
      </c>
      <c r="E37" s="115">
        <v>6</v>
      </c>
      <c r="F37" s="114" t="s">
        <v>513</v>
      </c>
      <c r="G37" s="114">
        <v>9</v>
      </c>
      <c r="H37" s="114">
        <v>3</v>
      </c>
      <c r="I37" s="140">
        <v>7</v>
      </c>
      <c r="J37" s="115">
        <v>-1</v>
      </c>
      <c r="K37" s="116">
        <v>-14.285714285714286</v>
      </c>
    </row>
    <row r="38" spans="1:11" ht="14.1" customHeight="1" x14ac:dyDescent="0.2">
      <c r="A38" s="306">
        <v>43</v>
      </c>
      <c r="B38" s="307" t="s">
        <v>257</v>
      </c>
      <c r="C38" s="308"/>
      <c r="D38" s="113">
        <v>1.8740902474526928</v>
      </c>
      <c r="E38" s="115">
        <v>103</v>
      </c>
      <c r="F38" s="114">
        <v>29</v>
      </c>
      <c r="G38" s="114">
        <v>67</v>
      </c>
      <c r="H38" s="114">
        <v>28</v>
      </c>
      <c r="I38" s="140">
        <v>29</v>
      </c>
      <c r="J38" s="115">
        <v>74</v>
      </c>
      <c r="K38" s="116" t="s">
        <v>514</v>
      </c>
    </row>
    <row r="39" spans="1:11" ht="14.1" customHeight="1" x14ac:dyDescent="0.2">
      <c r="A39" s="306">
        <v>51</v>
      </c>
      <c r="B39" s="307" t="s">
        <v>258</v>
      </c>
      <c r="C39" s="308"/>
      <c r="D39" s="113">
        <v>8.4788937409024747</v>
      </c>
      <c r="E39" s="115">
        <v>466</v>
      </c>
      <c r="F39" s="114">
        <v>425</v>
      </c>
      <c r="G39" s="114">
        <v>588</v>
      </c>
      <c r="H39" s="114">
        <v>391</v>
      </c>
      <c r="I39" s="140">
        <v>433</v>
      </c>
      <c r="J39" s="115">
        <v>33</v>
      </c>
      <c r="K39" s="116">
        <v>7.6212471131639719</v>
      </c>
    </row>
    <row r="40" spans="1:11" ht="14.1" customHeight="1" x14ac:dyDescent="0.2">
      <c r="A40" s="306" t="s">
        <v>259</v>
      </c>
      <c r="B40" s="307" t="s">
        <v>260</v>
      </c>
      <c r="C40" s="308"/>
      <c r="D40" s="113">
        <v>8.1695778748180494</v>
      </c>
      <c r="E40" s="115">
        <v>449</v>
      </c>
      <c r="F40" s="114">
        <v>401</v>
      </c>
      <c r="G40" s="114">
        <v>555</v>
      </c>
      <c r="H40" s="114">
        <v>368</v>
      </c>
      <c r="I40" s="140">
        <v>416</v>
      </c>
      <c r="J40" s="115">
        <v>33</v>
      </c>
      <c r="K40" s="116">
        <v>7.9326923076923075</v>
      </c>
    </row>
    <row r="41" spans="1:11" ht="14.1" customHeight="1" x14ac:dyDescent="0.2">
      <c r="A41" s="306"/>
      <c r="B41" s="307" t="s">
        <v>261</v>
      </c>
      <c r="C41" s="308"/>
      <c r="D41" s="113">
        <v>7.2416302765647744</v>
      </c>
      <c r="E41" s="115">
        <v>398</v>
      </c>
      <c r="F41" s="114">
        <v>349</v>
      </c>
      <c r="G41" s="114">
        <v>483</v>
      </c>
      <c r="H41" s="114">
        <v>327</v>
      </c>
      <c r="I41" s="140">
        <v>361</v>
      </c>
      <c r="J41" s="115">
        <v>37</v>
      </c>
      <c r="K41" s="116">
        <v>10.249307479224377</v>
      </c>
    </row>
    <row r="42" spans="1:11" ht="14.1" customHeight="1" x14ac:dyDescent="0.2">
      <c r="A42" s="306">
        <v>52</v>
      </c>
      <c r="B42" s="307" t="s">
        <v>262</v>
      </c>
      <c r="C42" s="308"/>
      <c r="D42" s="113">
        <v>5.1491994177583695</v>
      </c>
      <c r="E42" s="115">
        <v>283</v>
      </c>
      <c r="F42" s="114">
        <v>181</v>
      </c>
      <c r="G42" s="114">
        <v>281</v>
      </c>
      <c r="H42" s="114">
        <v>258</v>
      </c>
      <c r="I42" s="140">
        <v>276</v>
      </c>
      <c r="J42" s="115">
        <v>7</v>
      </c>
      <c r="K42" s="116">
        <v>2.5362318840579712</v>
      </c>
    </row>
    <row r="43" spans="1:11" ht="14.1" customHeight="1" x14ac:dyDescent="0.2">
      <c r="A43" s="306" t="s">
        <v>263</v>
      </c>
      <c r="B43" s="307" t="s">
        <v>264</v>
      </c>
      <c r="C43" s="308"/>
      <c r="D43" s="113">
        <v>4.8034934497816595</v>
      </c>
      <c r="E43" s="115">
        <v>264</v>
      </c>
      <c r="F43" s="114">
        <v>171</v>
      </c>
      <c r="G43" s="114">
        <v>258</v>
      </c>
      <c r="H43" s="114">
        <v>245</v>
      </c>
      <c r="I43" s="140">
        <v>247</v>
      </c>
      <c r="J43" s="115">
        <v>17</v>
      </c>
      <c r="K43" s="116">
        <v>6.8825910931174086</v>
      </c>
    </row>
    <row r="44" spans="1:11" ht="14.1" customHeight="1" x14ac:dyDescent="0.2">
      <c r="A44" s="306">
        <v>53</v>
      </c>
      <c r="B44" s="307" t="s">
        <v>265</v>
      </c>
      <c r="C44" s="308"/>
      <c r="D44" s="113">
        <v>0.63682678311499274</v>
      </c>
      <c r="E44" s="115">
        <v>35</v>
      </c>
      <c r="F44" s="114">
        <v>24</v>
      </c>
      <c r="G44" s="114">
        <v>43</v>
      </c>
      <c r="H44" s="114">
        <v>18</v>
      </c>
      <c r="I44" s="140">
        <v>40</v>
      </c>
      <c r="J44" s="115">
        <v>-5</v>
      </c>
      <c r="K44" s="116">
        <v>-12.5</v>
      </c>
    </row>
    <row r="45" spans="1:11" ht="14.1" customHeight="1" x14ac:dyDescent="0.2">
      <c r="A45" s="306" t="s">
        <v>266</v>
      </c>
      <c r="B45" s="307" t="s">
        <v>267</v>
      </c>
      <c r="C45" s="308"/>
      <c r="D45" s="113">
        <v>0.38209606986899564</v>
      </c>
      <c r="E45" s="115">
        <v>21</v>
      </c>
      <c r="F45" s="114">
        <v>22</v>
      </c>
      <c r="G45" s="114">
        <v>36</v>
      </c>
      <c r="H45" s="114">
        <v>15</v>
      </c>
      <c r="I45" s="140">
        <v>37</v>
      </c>
      <c r="J45" s="115">
        <v>-16</v>
      </c>
      <c r="K45" s="116">
        <v>-43.243243243243242</v>
      </c>
    </row>
    <row r="46" spans="1:11" ht="14.1" customHeight="1" x14ac:dyDescent="0.2">
      <c r="A46" s="306">
        <v>54</v>
      </c>
      <c r="B46" s="307" t="s">
        <v>268</v>
      </c>
      <c r="C46" s="308"/>
      <c r="D46" s="113">
        <v>2.7838427947598254</v>
      </c>
      <c r="E46" s="115">
        <v>153</v>
      </c>
      <c r="F46" s="114">
        <v>110</v>
      </c>
      <c r="G46" s="114">
        <v>118</v>
      </c>
      <c r="H46" s="114">
        <v>124</v>
      </c>
      <c r="I46" s="140">
        <v>101</v>
      </c>
      <c r="J46" s="115">
        <v>52</v>
      </c>
      <c r="K46" s="116">
        <v>51.485148514851488</v>
      </c>
    </row>
    <row r="47" spans="1:11" ht="14.1" customHeight="1" x14ac:dyDescent="0.2">
      <c r="A47" s="306">
        <v>61</v>
      </c>
      <c r="B47" s="307" t="s">
        <v>269</v>
      </c>
      <c r="C47" s="308"/>
      <c r="D47" s="113">
        <v>4.9672489082969431</v>
      </c>
      <c r="E47" s="115">
        <v>273</v>
      </c>
      <c r="F47" s="114">
        <v>96</v>
      </c>
      <c r="G47" s="114">
        <v>169</v>
      </c>
      <c r="H47" s="114">
        <v>91</v>
      </c>
      <c r="I47" s="140">
        <v>129</v>
      </c>
      <c r="J47" s="115">
        <v>144</v>
      </c>
      <c r="K47" s="116">
        <v>111.62790697674419</v>
      </c>
    </row>
    <row r="48" spans="1:11" ht="14.1" customHeight="1" x14ac:dyDescent="0.2">
      <c r="A48" s="306">
        <v>62</v>
      </c>
      <c r="B48" s="307" t="s">
        <v>270</v>
      </c>
      <c r="C48" s="308"/>
      <c r="D48" s="113">
        <v>7.4235807860262009</v>
      </c>
      <c r="E48" s="115">
        <v>408</v>
      </c>
      <c r="F48" s="114">
        <v>420</v>
      </c>
      <c r="G48" s="114">
        <v>598</v>
      </c>
      <c r="H48" s="114">
        <v>331</v>
      </c>
      <c r="I48" s="140">
        <v>423</v>
      </c>
      <c r="J48" s="115">
        <v>-15</v>
      </c>
      <c r="K48" s="116">
        <v>-3.5460992907801416</v>
      </c>
    </row>
    <row r="49" spans="1:11" ht="14.1" customHeight="1" x14ac:dyDescent="0.2">
      <c r="A49" s="306">
        <v>63</v>
      </c>
      <c r="B49" s="307" t="s">
        <v>271</v>
      </c>
      <c r="C49" s="308"/>
      <c r="D49" s="113">
        <v>3.1659388646288211</v>
      </c>
      <c r="E49" s="115">
        <v>174</v>
      </c>
      <c r="F49" s="114">
        <v>132</v>
      </c>
      <c r="G49" s="114">
        <v>179</v>
      </c>
      <c r="H49" s="114">
        <v>132</v>
      </c>
      <c r="I49" s="140">
        <v>148</v>
      </c>
      <c r="J49" s="115">
        <v>26</v>
      </c>
      <c r="K49" s="116">
        <v>17.567567567567568</v>
      </c>
    </row>
    <row r="50" spans="1:11" ht="14.1" customHeight="1" x14ac:dyDescent="0.2">
      <c r="A50" s="306" t="s">
        <v>272</v>
      </c>
      <c r="B50" s="307" t="s">
        <v>273</v>
      </c>
      <c r="C50" s="308"/>
      <c r="D50" s="113">
        <v>0.36390101892285298</v>
      </c>
      <c r="E50" s="115">
        <v>20</v>
      </c>
      <c r="F50" s="114">
        <v>22</v>
      </c>
      <c r="G50" s="114">
        <v>34</v>
      </c>
      <c r="H50" s="114">
        <v>25</v>
      </c>
      <c r="I50" s="140">
        <v>23</v>
      </c>
      <c r="J50" s="115">
        <v>-3</v>
      </c>
      <c r="K50" s="116">
        <v>-13.043478260869565</v>
      </c>
    </row>
    <row r="51" spans="1:11" ht="14.1" customHeight="1" x14ac:dyDescent="0.2">
      <c r="A51" s="306" t="s">
        <v>274</v>
      </c>
      <c r="B51" s="307" t="s">
        <v>275</v>
      </c>
      <c r="C51" s="308"/>
      <c r="D51" s="113">
        <v>2.5291120815138282</v>
      </c>
      <c r="E51" s="115">
        <v>139</v>
      </c>
      <c r="F51" s="114">
        <v>96</v>
      </c>
      <c r="G51" s="114">
        <v>118</v>
      </c>
      <c r="H51" s="114">
        <v>94</v>
      </c>
      <c r="I51" s="140">
        <v>119</v>
      </c>
      <c r="J51" s="115">
        <v>20</v>
      </c>
      <c r="K51" s="116">
        <v>16.806722689075631</v>
      </c>
    </row>
    <row r="52" spans="1:11" ht="14.1" customHeight="1" x14ac:dyDescent="0.2">
      <c r="A52" s="306">
        <v>71</v>
      </c>
      <c r="B52" s="307" t="s">
        <v>276</v>
      </c>
      <c r="C52" s="308"/>
      <c r="D52" s="113">
        <v>7.9512372634643373</v>
      </c>
      <c r="E52" s="115">
        <v>437</v>
      </c>
      <c r="F52" s="114">
        <v>272</v>
      </c>
      <c r="G52" s="114">
        <v>473</v>
      </c>
      <c r="H52" s="114">
        <v>331</v>
      </c>
      <c r="I52" s="140">
        <v>427</v>
      </c>
      <c r="J52" s="115">
        <v>10</v>
      </c>
      <c r="K52" s="116">
        <v>2.3419203747072599</v>
      </c>
    </row>
    <row r="53" spans="1:11" ht="14.1" customHeight="1" x14ac:dyDescent="0.2">
      <c r="A53" s="306" t="s">
        <v>277</v>
      </c>
      <c r="B53" s="307" t="s">
        <v>278</v>
      </c>
      <c r="C53" s="308"/>
      <c r="D53" s="113">
        <v>2.1834061135371181</v>
      </c>
      <c r="E53" s="115">
        <v>120</v>
      </c>
      <c r="F53" s="114">
        <v>84</v>
      </c>
      <c r="G53" s="114">
        <v>164</v>
      </c>
      <c r="H53" s="114">
        <v>98</v>
      </c>
      <c r="I53" s="140">
        <v>139</v>
      </c>
      <c r="J53" s="115">
        <v>-19</v>
      </c>
      <c r="K53" s="116">
        <v>-13.669064748201439</v>
      </c>
    </row>
    <row r="54" spans="1:11" ht="14.1" customHeight="1" x14ac:dyDescent="0.2">
      <c r="A54" s="306" t="s">
        <v>279</v>
      </c>
      <c r="B54" s="307" t="s">
        <v>280</v>
      </c>
      <c r="C54" s="308"/>
      <c r="D54" s="113">
        <v>4.4213973799126638</v>
      </c>
      <c r="E54" s="115">
        <v>243</v>
      </c>
      <c r="F54" s="114">
        <v>169</v>
      </c>
      <c r="G54" s="114">
        <v>285</v>
      </c>
      <c r="H54" s="114">
        <v>199</v>
      </c>
      <c r="I54" s="140">
        <v>262</v>
      </c>
      <c r="J54" s="115">
        <v>-19</v>
      </c>
      <c r="K54" s="116">
        <v>-7.2519083969465647</v>
      </c>
    </row>
    <row r="55" spans="1:11" ht="14.1" customHeight="1" x14ac:dyDescent="0.2">
      <c r="A55" s="306">
        <v>72</v>
      </c>
      <c r="B55" s="307" t="s">
        <v>281</v>
      </c>
      <c r="C55" s="308"/>
      <c r="D55" s="113">
        <v>3.3660844250363899</v>
      </c>
      <c r="E55" s="115">
        <v>185</v>
      </c>
      <c r="F55" s="114">
        <v>133</v>
      </c>
      <c r="G55" s="114">
        <v>191</v>
      </c>
      <c r="H55" s="114">
        <v>77</v>
      </c>
      <c r="I55" s="140">
        <v>95</v>
      </c>
      <c r="J55" s="115">
        <v>90</v>
      </c>
      <c r="K55" s="116">
        <v>94.736842105263165</v>
      </c>
    </row>
    <row r="56" spans="1:11" ht="14.1" customHeight="1" x14ac:dyDescent="0.2">
      <c r="A56" s="306" t="s">
        <v>282</v>
      </c>
      <c r="B56" s="307" t="s">
        <v>283</v>
      </c>
      <c r="C56" s="308"/>
      <c r="D56" s="113">
        <v>1.0735080058224162</v>
      </c>
      <c r="E56" s="115">
        <v>59</v>
      </c>
      <c r="F56" s="114">
        <v>97</v>
      </c>
      <c r="G56" s="114">
        <v>125</v>
      </c>
      <c r="H56" s="114">
        <v>26</v>
      </c>
      <c r="I56" s="140">
        <v>45</v>
      </c>
      <c r="J56" s="115">
        <v>14</v>
      </c>
      <c r="K56" s="116">
        <v>31.111111111111111</v>
      </c>
    </row>
    <row r="57" spans="1:11" ht="14.1" customHeight="1" x14ac:dyDescent="0.2">
      <c r="A57" s="306" t="s">
        <v>284</v>
      </c>
      <c r="B57" s="307" t="s">
        <v>285</v>
      </c>
      <c r="C57" s="308"/>
      <c r="D57" s="113">
        <v>1.3464337700145561</v>
      </c>
      <c r="E57" s="115">
        <v>74</v>
      </c>
      <c r="F57" s="114">
        <v>23</v>
      </c>
      <c r="G57" s="114">
        <v>22</v>
      </c>
      <c r="H57" s="114">
        <v>25</v>
      </c>
      <c r="I57" s="140">
        <v>27</v>
      </c>
      <c r="J57" s="115">
        <v>47</v>
      </c>
      <c r="K57" s="116">
        <v>174.07407407407408</v>
      </c>
    </row>
    <row r="58" spans="1:11" ht="14.1" customHeight="1" x14ac:dyDescent="0.2">
      <c r="A58" s="306">
        <v>73</v>
      </c>
      <c r="B58" s="307" t="s">
        <v>286</v>
      </c>
      <c r="C58" s="308"/>
      <c r="D58" s="113">
        <v>0.81877729257641918</v>
      </c>
      <c r="E58" s="115">
        <v>45</v>
      </c>
      <c r="F58" s="114">
        <v>37</v>
      </c>
      <c r="G58" s="114">
        <v>98</v>
      </c>
      <c r="H58" s="114">
        <v>53</v>
      </c>
      <c r="I58" s="140">
        <v>67</v>
      </c>
      <c r="J58" s="115">
        <v>-22</v>
      </c>
      <c r="K58" s="116">
        <v>-32.835820895522389</v>
      </c>
    </row>
    <row r="59" spans="1:11" ht="14.1" customHeight="1" x14ac:dyDescent="0.2">
      <c r="A59" s="306" t="s">
        <v>287</v>
      </c>
      <c r="B59" s="307" t="s">
        <v>288</v>
      </c>
      <c r="C59" s="308"/>
      <c r="D59" s="113">
        <v>0.67321688500727805</v>
      </c>
      <c r="E59" s="115">
        <v>37</v>
      </c>
      <c r="F59" s="114">
        <v>29</v>
      </c>
      <c r="G59" s="114">
        <v>70</v>
      </c>
      <c r="H59" s="114">
        <v>39</v>
      </c>
      <c r="I59" s="140">
        <v>39</v>
      </c>
      <c r="J59" s="115">
        <v>-2</v>
      </c>
      <c r="K59" s="116">
        <v>-5.1282051282051286</v>
      </c>
    </row>
    <row r="60" spans="1:11" ht="14.1" customHeight="1" x14ac:dyDescent="0.2">
      <c r="A60" s="306">
        <v>81</v>
      </c>
      <c r="B60" s="307" t="s">
        <v>289</v>
      </c>
      <c r="C60" s="308"/>
      <c r="D60" s="113">
        <v>6.8231441048034931</v>
      </c>
      <c r="E60" s="115">
        <v>375</v>
      </c>
      <c r="F60" s="114">
        <v>349</v>
      </c>
      <c r="G60" s="114">
        <v>441</v>
      </c>
      <c r="H60" s="114">
        <v>278</v>
      </c>
      <c r="I60" s="140">
        <v>347</v>
      </c>
      <c r="J60" s="115">
        <v>28</v>
      </c>
      <c r="K60" s="116">
        <v>8.0691642651296824</v>
      </c>
    </row>
    <row r="61" spans="1:11" ht="14.1" customHeight="1" x14ac:dyDescent="0.2">
      <c r="A61" s="306" t="s">
        <v>290</v>
      </c>
      <c r="B61" s="307" t="s">
        <v>291</v>
      </c>
      <c r="C61" s="308"/>
      <c r="D61" s="113">
        <v>1.8558951965065502</v>
      </c>
      <c r="E61" s="115">
        <v>102</v>
      </c>
      <c r="F61" s="114">
        <v>93</v>
      </c>
      <c r="G61" s="114">
        <v>184</v>
      </c>
      <c r="H61" s="114">
        <v>106</v>
      </c>
      <c r="I61" s="140">
        <v>114</v>
      </c>
      <c r="J61" s="115">
        <v>-12</v>
      </c>
      <c r="K61" s="116">
        <v>-10.526315789473685</v>
      </c>
    </row>
    <row r="62" spans="1:11" ht="14.1" customHeight="1" x14ac:dyDescent="0.2">
      <c r="A62" s="306" t="s">
        <v>292</v>
      </c>
      <c r="B62" s="307" t="s">
        <v>293</v>
      </c>
      <c r="C62" s="308"/>
      <c r="D62" s="113">
        <v>2.3835516739446869</v>
      </c>
      <c r="E62" s="115">
        <v>131</v>
      </c>
      <c r="F62" s="114">
        <v>155</v>
      </c>
      <c r="G62" s="114">
        <v>159</v>
      </c>
      <c r="H62" s="114">
        <v>78</v>
      </c>
      <c r="I62" s="140">
        <v>114</v>
      </c>
      <c r="J62" s="115">
        <v>17</v>
      </c>
      <c r="K62" s="116">
        <v>14.912280701754385</v>
      </c>
    </row>
    <row r="63" spans="1:11" ht="14.1" customHeight="1" x14ac:dyDescent="0.2">
      <c r="A63" s="306"/>
      <c r="B63" s="307" t="s">
        <v>294</v>
      </c>
      <c r="C63" s="308"/>
      <c r="D63" s="113">
        <v>1.819505094614265</v>
      </c>
      <c r="E63" s="115">
        <v>100</v>
      </c>
      <c r="F63" s="114">
        <v>142</v>
      </c>
      <c r="G63" s="114">
        <v>116</v>
      </c>
      <c r="H63" s="114">
        <v>62</v>
      </c>
      <c r="I63" s="140">
        <v>86</v>
      </c>
      <c r="J63" s="115">
        <v>14</v>
      </c>
      <c r="K63" s="116">
        <v>16.279069767441861</v>
      </c>
    </row>
    <row r="64" spans="1:11" ht="14.1" customHeight="1" x14ac:dyDescent="0.2">
      <c r="A64" s="306" t="s">
        <v>295</v>
      </c>
      <c r="B64" s="307" t="s">
        <v>296</v>
      </c>
      <c r="C64" s="308"/>
      <c r="D64" s="113">
        <v>1.0189228529839884</v>
      </c>
      <c r="E64" s="115">
        <v>56</v>
      </c>
      <c r="F64" s="114">
        <v>43</v>
      </c>
      <c r="G64" s="114">
        <v>44</v>
      </c>
      <c r="H64" s="114">
        <v>29</v>
      </c>
      <c r="I64" s="140">
        <v>46</v>
      </c>
      <c r="J64" s="115">
        <v>10</v>
      </c>
      <c r="K64" s="116">
        <v>21.739130434782609</v>
      </c>
    </row>
    <row r="65" spans="1:11" ht="14.1" customHeight="1" x14ac:dyDescent="0.2">
      <c r="A65" s="306" t="s">
        <v>297</v>
      </c>
      <c r="B65" s="307" t="s">
        <v>298</v>
      </c>
      <c r="C65" s="308"/>
      <c r="D65" s="113">
        <v>0.80058224163027658</v>
      </c>
      <c r="E65" s="115">
        <v>44</v>
      </c>
      <c r="F65" s="114">
        <v>24</v>
      </c>
      <c r="G65" s="114">
        <v>27</v>
      </c>
      <c r="H65" s="114">
        <v>26</v>
      </c>
      <c r="I65" s="140">
        <v>42</v>
      </c>
      <c r="J65" s="115">
        <v>2</v>
      </c>
      <c r="K65" s="116">
        <v>4.7619047619047619</v>
      </c>
    </row>
    <row r="66" spans="1:11" ht="14.1" customHeight="1" x14ac:dyDescent="0.2">
      <c r="A66" s="306">
        <v>82</v>
      </c>
      <c r="B66" s="307" t="s">
        <v>299</v>
      </c>
      <c r="C66" s="308"/>
      <c r="D66" s="113">
        <v>4.9672489082969431</v>
      </c>
      <c r="E66" s="115">
        <v>273</v>
      </c>
      <c r="F66" s="114">
        <v>230</v>
      </c>
      <c r="G66" s="114">
        <v>358</v>
      </c>
      <c r="H66" s="114">
        <v>205</v>
      </c>
      <c r="I66" s="140">
        <v>240</v>
      </c>
      <c r="J66" s="115">
        <v>33</v>
      </c>
      <c r="K66" s="116">
        <v>13.75</v>
      </c>
    </row>
    <row r="67" spans="1:11" ht="14.1" customHeight="1" x14ac:dyDescent="0.2">
      <c r="A67" s="306" t="s">
        <v>300</v>
      </c>
      <c r="B67" s="307" t="s">
        <v>301</v>
      </c>
      <c r="C67" s="308"/>
      <c r="D67" s="113">
        <v>3.4388646288209608</v>
      </c>
      <c r="E67" s="115">
        <v>189</v>
      </c>
      <c r="F67" s="114">
        <v>161</v>
      </c>
      <c r="G67" s="114">
        <v>229</v>
      </c>
      <c r="H67" s="114">
        <v>134</v>
      </c>
      <c r="I67" s="140">
        <v>182</v>
      </c>
      <c r="J67" s="115">
        <v>7</v>
      </c>
      <c r="K67" s="116">
        <v>3.8461538461538463</v>
      </c>
    </row>
    <row r="68" spans="1:11" ht="14.1" customHeight="1" x14ac:dyDescent="0.2">
      <c r="A68" s="306" t="s">
        <v>302</v>
      </c>
      <c r="B68" s="307" t="s">
        <v>303</v>
      </c>
      <c r="C68" s="308"/>
      <c r="D68" s="113">
        <v>1.0007278020378456</v>
      </c>
      <c r="E68" s="115">
        <v>55</v>
      </c>
      <c r="F68" s="114">
        <v>40</v>
      </c>
      <c r="G68" s="114">
        <v>70</v>
      </c>
      <c r="H68" s="114">
        <v>42</v>
      </c>
      <c r="I68" s="140">
        <v>31</v>
      </c>
      <c r="J68" s="115">
        <v>24</v>
      </c>
      <c r="K68" s="116">
        <v>77.41935483870968</v>
      </c>
    </row>
    <row r="69" spans="1:11" ht="14.1" customHeight="1" x14ac:dyDescent="0.2">
      <c r="A69" s="306">
        <v>83</v>
      </c>
      <c r="B69" s="307" t="s">
        <v>304</v>
      </c>
      <c r="C69" s="308"/>
      <c r="D69" s="113">
        <v>7.5327510917030569</v>
      </c>
      <c r="E69" s="115">
        <v>414</v>
      </c>
      <c r="F69" s="114">
        <v>305</v>
      </c>
      <c r="G69" s="114">
        <v>853</v>
      </c>
      <c r="H69" s="114">
        <v>251</v>
      </c>
      <c r="I69" s="140">
        <v>293</v>
      </c>
      <c r="J69" s="115">
        <v>121</v>
      </c>
      <c r="K69" s="116">
        <v>41.296928327645048</v>
      </c>
    </row>
    <row r="70" spans="1:11" ht="14.1" customHeight="1" x14ac:dyDescent="0.2">
      <c r="A70" s="306" t="s">
        <v>305</v>
      </c>
      <c r="B70" s="307" t="s">
        <v>306</v>
      </c>
      <c r="C70" s="308"/>
      <c r="D70" s="113">
        <v>4.7852983988355167</v>
      </c>
      <c r="E70" s="115">
        <v>263</v>
      </c>
      <c r="F70" s="114">
        <v>231</v>
      </c>
      <c r="G70" s="114">
        <v>706</v>
      </c>
      <c r="H70" s="114">
        <v>175</v>
      </c>
      <c r="I70" s="140">
        <v>210</v>
      </c>
      <c r="J70" s="115">
        <v>53</v>
      </c>
      <c r="K70" s="116">
        <v>25.238095238095237</v>
      </c>
    </row>
    <row r="71" spans="1:11" ht="14.1" customHeight="1" x14ac:dyDescent="0.2">
      <c r="A71" s="306"/>
      <c r="B71" s="307" t="s">
        <v>307</v>
      </c>
      <c r="C71" s="308"/>
      <c r="D71" s="113">
        <v>3.0385735080058223</v>
      </c>
      <c r="E71" s="115">
        <v>167</v>
      </c>
      <c r="F71" s="114">
        <v>129</v>
      </c>
      <c r="G71" s="114">
        <v>421</v>
      </c>
      <c r="H71" s="114">
        <v>107</v>
      </c>
      <c r="I71" s="140">
        <v>137</v>
      </c>
      <c r="J71" s="115">
        <v>30</v>
      </c>
      <c r="K71" s="116">
        <v>21.897810218978101</v>
      </c>
    </row>
    <row r="72" spans="1:11" ht="14.1" customHeight="1" x14ac:dyDescent="0.2">
      <c r="A72" s="306">
        <v>84</v>
      </c>
      <c r="B72" s="307" t="s">
        <v>308</v>
      </c>
      <c r="C72" s="308"/>
      <c r="D72" s="113">
        <v>1.4374090247452693</v>
      </c>
      <c r="E72" s="115">
        <v>79</v>
      </c>
      <c r="F72" s="114">
        <v>59</v>
      </c>
      <c r="G72" s="114">
        <v>84</v>
      </c>
      <c r="H72" s="114">
        <v>61</v>
      </c>
      <c r="I72" s="140">
        <v>64</v>
      </c>
      <c r="J72" s="115">
        <v>15</v>
      </c>
      <c r="K72" s="116">
        <v>23.4375</v>
      </c>
    </row>
    <row r="73" spans="1:11" ht="14.1" customHeight="1" x14ac:dyDescent="0.2">
      <c r="A73" s="306" t="s">
        <v>309</v>
      </c>
      <c r="B73" s="307" t="s">
        <v>310</v>
      </c>
      <c r="C73" s="308"/>
      <c r="D73" s="113">
        <v>0.65502183406113534</v>
      </c>
      <c r="E73" s="115">
        <v>36</v>
      </c>
      <c r="F73" s="114">
        <v>36</v>
      </c>
      <c r="G73" s="114">
        <v>47</v>
      </c>
      <c r="H73" s="114">
        <v>30</v>
      </c>
      <c r="I73" s="140">
        <v>36</v>
      </c>
      <c r="J73" s="115">
        <v>0</v>
      </c>
      <c r="K73" s="116">
        <v>0</v>
      </c>
    </row>
    <row r="74" spans="1:11" ht="14.1" customHeight="1" x14ac:dyDescent="0.2">
      <c r="A74" s="306" t="s">
        <v>311</v>
      </c>
      <c r="B74" s="307" t="s">
        <v>312</v>
      </c>
      <c r="C74" s="308"/>
      <c r="D74" s="113">
        <v>0.27292576419213976</v>
      </c>
      <c r="E74" s="115">
        <v>15</v>
      </c>
      <c r="F74" s="114">
        <v>5</v>
      </c>
      <c r="G74" s="114">
        <v>9</v>
      </c>
      <c r="H74" s="114">
        <v>5</v>
      </c>
      <c r="I74" s="140">
        <v>6</v>
      </c>
      <c r="J74" s="115">
        <v>9</v>
      </c>
      <c r="K74" s="116">
        <v>150</v>
      </c>
    </row>
    <row r="75" spans="1:11" ht="14.1" customHeight="1" x14ac:dyDescent="0.2">
      <c r="A75" s="306" t="s">
        <v>313</v>
      </c>
      <c r="B75" s="307" t="s">
        <v>314</v>
      </c>
      <c r="C75" s="308"/>
      <c r="D75" s="113">
        <v>0</v>
      </c>
      <c r="E75" s="115">
        <v>0</v>
      </c>
      <c r="F75" s="114" t="s">
        <v>513</v>
      </c>
      <c r="G75" s="114" t="s">
        <v>513</v>
      </c>
      <c r="H75" s="114">
        <v>6</v>
      </c>
      <c r="I75" s="140" t="s">
        <v>513</v>
      </c>
      <c r="J75" s="115" t="s">
        <v>513</v>
      </c>
      <c r="K75" s="116" t="s">
        <v>513</v>
      </c>
    </row>
    <row r="76" spans="1:11" ht="14.1" customHeight="1" x14ac:dyDescent="0.2">
      <c r="A76" s="306">
        <v>91</v>
      </c>
      <c r="B76" s="307" t="s">
        <v>315</v>
      </c>
      <c r="C76" s="308"/>
      <c r="D76" s="113">
        <v>0.29112081513828236</v>
      </c>
      <c r="E76" s="115">
        <v>16</v>
      </c>
      <c r="F76" s="114" t="s">
        <v>513</v>
      </c>
      <c r="G76" s="114">
        <v>22</v>
      </c>
      <c r="H76" s="114">
        <v>9</v>
      </c>
      <c r="I76" s="140">
        <v>12</v>
      </c>
      <c r="J76" s="115">
        <v>4</v>
      </c>
      <c r="K76" s="116">
        <v>33.333333333333336</v>
      </c>
    </row>
    <row r="77" spans="1:11" ht="14.1" customHeight="1" x14ac:dyDescent="0.2">
      <c r="A77" s="306">
        <v>92</v>
      </c>
      <c r="B77" s="307" t="s">
        <v>316</v>
      </c>
      <c r="C77" s="308"/>
      <c r="D77" s="113">
        <v>1.1280931586608443</v>
      </c>
      <c r="E77" s="115">
        <v>62</v>
      </c>
      <c r="F77" s="114">
        <v>23</v>
      </c>
      <c r="G77" s="114">
        <v>36</v>
      </c>
      <c r="H77" s="114">
        <v>16</v>
      </c>
      <c r="I77" s="140">
        <v>26</v>
      </c>
      <c r="J77" s="115">
        <v>36</v>
      </c>
      <c r="K77" s="116">
        <v>138.46153846153845</v>
      </c>
    </row>
    <row r="78" spans="1:11" ht="14.1" customHeight="1" x14ac:dyDescent="0.2">
      <c r="A78" s="306">
        <v>93</v>
      </c>
      <c r="B78" s="307" t="s">
        <v>317</v>
      </c>
      <c r="C78" s="308"/>
      <c r="D78" s="113">
        <v>0.23653566229985443</v>
      </c>
      <c r="E78" s="115">
        <v>13</v>
      </c>
      <c r="F78" s="114">
        <v>3</v>
      </c>
      <c r="G78" s="114">
        <v>21</v>
      </c>
      <c r="H78" s="114">
        <v>11</v>
      </c>
      <c r="I78" s="140">
        <v>13</v>
      </c>
      <c r="J78" s="115">
        <v>0</v>
      </c>
      <c r="K78" s="116">
        <v>0</v>
      </c>
    </row>
    <row r="79" spans="1:11" ht="14.1" customHeight="1" x14ac:dyDescent="0.2">
      <c r="A79" s="306">
        <v>94</v>
      </c>
      <c r="B79" s="307" t="s">
        <v>318</v>
      </c>
      <c r="C79" s="308"/>
      <c r="D79" s="113">
        <v>0.32751091703056767</v>
      </c>
      <c r="E79" s="115">
        <v>18</v>
      </c>
      <c r="F79" s="114">
        <v>42</v>
      </c>
      <c r="G79" s="114">
        <v>29</v>
      </c>
      <c r="H79" s="114">
        <v>18</v>
      </c>
      <c r="I79" s="140">
        <v>17</v>
      </c>
      <c r="J79" s="115">
        <v>1</v>
      </c>
      <c r="K79" s="116">
        <v>5.882352941176471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0.30931586608442502</v>
      </c>
      <c r="E81" s="143">
        <v>17</v>
      </c>
      <c r="F81" s="144">
        <v>10</v>
      </c>
      <c r="G81" s="144">
        <v>34</v>
      </c>
      <c r="H81" s="144">
        <v>22</v>
      </c>
      <c r="I81" s="145">
        <v>17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5539</v>
      </c>
      <c r="E11" s="114">
        <v>4428</v>
      </c>
      <c r="F11" s="114">
        <v>5778</v>
      </c>
      <c r="G11" s="114">
        <v>4116</v>
      </c>
      <c r="H11" s="140">
        <v>5012</v>
      </c>
      <c r="I11" s="115">
        <v>527</v>
      </c>
      <c r="J11" s="116">
        <v>10.514764565043894</v>
      </c>
    </row>
    <row r="12" spans="1:15" s="110" customFormat="1" ht="24.95" customHeight="1" x14ac:dyDescent="0.2">
      <c r="A12" s="193" t="s">
        <v>132</v>
      </c>
      <c r="B12" s="194" t="s">
        <v>133</v>
      </c>
      <c r="C12" s="113">
        <v>1.7512186315219354</v>
      </c>
      <c r="D12" s="115">
        <v>97</v>
      </c>
      <c r="E12" s="114">
        <v>106</v>
      </c>
      <c r="F12" s="114">
        <v>274</v>
      </c>
      <c r="G12" s="114">
        <v>105</v>
      </c>
      <c r="H12" s="140">
        <v>130</v>
      </c>
      <c r="I12" s="115">
        <v>-33</v>
      </c>
      <c r="J12" s="116">
        <v>-25.384615384615383</v>
      </c>
    </row>
    <row r="13" spans="1:15" s="110" customFormat="1" ht="24.95" customHeight="1" x14ac:dyDescent="0.2">
      <c r="A13" s="193" t="s">
        <v>134</v>
      </c>
      <c r="B13" s="199" t="s">
        <v>214</v>
      </c>
      <c r="C13" s="113">
        <v>0.758259613648673</v>
      </c>
      <c r="D13" s="115">
        <v>42</v>
      </c>
      <c r="E13" s="114">
        <v>70</v>
      </c>
      <c r="F13" s="114">
        <v>59</v>
      </c>
      <c r="G13" s="114">
        <v>23</v>
      </c>
      <c r="H13" s="140">
        <v>125</v>
      </c>
      <c r="I13" s="115">
        <v>-83</v>
      </c>
      <c r="J13" s="116">
        <v>-66.400000000000006</v>
      </c>
    </row>
    <row r="14" spans="1:15" s="287" customFormat="1" ht="24.95" customHeight="1" x14ac:dyDescent="0.2">
      <c r="A14" s="193" t="s">
        <v>215</v>
      </c>
      <c r="B14" s="199" t="s">
        <v>137</v>
      </c>
      <c r="C14" s="113">
        <v>16.934464704820364</v>
      </c>
      <c r="D14" s="115">
        <v>938</v>
      </c>
      <c r="E14" s="114">
        <v>839</v>
      </c>
      <c r="F14" s="114">
        <v>1032</v>
      </c>
      <c r="G14" s="114">
        <v>861</v>
      </c>
      <c r="H14" s="140">
        <v>970</v>
      </c>
      <c r="I14" s="115">
        <v>-32</v>
      </c>
      <c r="J14" s="116">
        <v>-3.2989690721649483</v>
      </c>
      <c r="K14" s="110"/>
      <c r="L14" s="110"/>
      <c r="M14" s="110"/>
      <c r="N14" s="110"/>
      <c r="O14" s="110"/>
    </row>
    <row r="15" spans="1:15" s="110" customFormat="1" ht="24.95" customHeight="1" x14ac:dyDescent="0.2">
      <c r="A15" s="193" t="s">
        <v>216</v>
      </c>
      <c r="B15" s="199" t="s">
        <v>217</v>
      </c>
      <c r="C15" s="113">
        <v>6.8784979238129624</v>
      </c>
      <c r="D15" s="115">
        <v>381</v>
      </c>
      <c r="E15" s="114">
        <v>366</v>
      </c>
      <c r="F15" s="114">
        <v>436</v>
      </c>
      <c r="G15" s="114">
        <v>361</v>
      </c>
      <c r="H15" s="140">
        <v>398</v>
      </c>
      <c r="I15" s="115">
        <v>-17</v>
      </c>
      <c r="J15" s="116">
        <v>-4.2713567839195976</v>
      </c>
    </row>
    <row r="16" spans="1:15" s="287" customFormat="1" ht="24.95" customHeight="1" x14ac:dyDescent="0.2">
      <c r="A16" s="193" t="s">
        <v>218</v>
      </c>
      <c r="B16" s="199" t="s">
        <v>141</v>
      </c>
      <c r="C16" s="113">
        <v>7.3478967322621411</v>
      </c>
      <c r="D16" s="115">
        <v>407</v>
      </c>
      <c r="E16" s="114">
        <v>294</v>
      </c>
      <c r="F16" s="114">
        <v>341</v>
      </c>
      <c r="G16" s="114">
        <v>301</v>
      </c>
      <c r="H16" s="140">
        <v>332</v>
      </c>
      <c r="I16" s="115">
        <v>75</v>
      </c>
      <c r="J16" s="116">
        <v>22.590361445783131</v>
      </c>
      <c r="K16" s="110"/>
      <c r="L16" s="110"/>
      <c r="M16" s="110"/>
      <c r="N16" s="110"/>
      <c r="O16" s="110"/>
    </row>
    <row r="17" spans="1:15" s="110" customFormat="1" ht="24.95" customHeight="1" x14ac:dyDescent="0.2">
      <c r="A17" s="193" t="s">
        <v>142</v>
      </c>
      <c r="B17" s="199" t="s">
        <v>220</v>
      </c>
      <c r="C17" s="113">
        <v>2.7080700487452609</v>
      </c>
      <c r="D17" s="115">
        <v>150</v>
      </c>
      <c r="E17" s="114">
        <v>179</v>
      </c>
      <c r="F17" s="114">
        <v>255</v>
      </c>
      <c r="G17" s="114">
        <v>199</v>
      </c>
      <c r="H17" s="140">
        <v>240</v>
      </c>
      <c r="I17" s="115">
        <v>-90</v>
      </c>
      <c r="J17" s="116">
        <v>-37.5</v>
      </c>
    </row>
    <row r="18" spans="1:15" s="287" customFormat="1" ht="24.95" customHeight="1" x14ac:dyDescent="0.2">
      <c r="A18" s="201" t="s">
        <v>144</v>
      </c>
      <c r="B18" s="202" t="s">
        <v>145</v>
      </c>
      <c r="C18" s="113">
        <v>6.6437985195883735</v>
      </c>
      <c r="D18" s="115">
        <v>368</v>
      </c>
      <c r="E18" s="114">
        <v>302</v>
      </c>
      <c r="F18" s="114">
        <v>420</v>
      </c>
      <c r="G18" s="114">
        <v>282</v>
      </c>
      <c r="H18" s="140">
        <v>343</v>
      </c>
      <c r="I18" s="115">
        <v>25</v>
      </c>
      <c r="J18" s="116">
        <v>7.2886297376093294</v>
      </c>
      <c r="K18" s="110"/>
      <c r="L18" s="110"/>
      <c r="M18" s="110"/>
      <c r="N18" s="110"/>
      <c r="O18" s="110"/>
    </row>
    <row r="19" spans="1:15" s="110" customFormat="1" ht="24.95" customHeight="1" x14ac:dyDescent="0.2">
      <c r="A19" s="193" t="s">
        <v>146</v>
      </c>
      <c r="B19" s="199" t="s">
        <v>147</v>
      </c>
      <c r="C19" s="113">
        <v>19.588373352590722</v>
      </c>
      <c r="D19" s="115">
        <v>1085</v>
      </c>
      <c r="E19" s="114">
        <v>774</v>
      </c>
      <c r="F19" s="114">
        <v>863</v>
      </c>
      <c r="G19" s="114">
        <v>696</v>
      </c>
      <c r="H19" s="140">
        <v>1007</v>
      </c>
      <c r="I19" s="115">
        <v>78</v>
      </c>
      <c r="J19" s="116">
        <v>7.7457795431976164</v>
      </c>
    </row>
    <row r="20" spans="1:15" s="287" customFormat="1" ht="24.95" customHeight="1" x14ac:dyDescent="0.2">
      <c r="A20" s="193" t="s">
        <v>148</v>
      </c>
      <c r="B20" s="199" t="s">
        <v>149</v>
      </c>
      <c r="C20" s="113">
        <v>4.549557681892038</v>
      </c>
      <c r="D20" s="115">
        <v>252</v>
      </c>
      <c r="E20" s="114">
        <v>256</v>
      </c>
      <c r="F20" s="114">
        <v>278</v>
      </c>
      <c r="G20" s="114">
        <v>212</v>
      </c>
      <c r="H20" s="140">
        <v>251</v>
      </c>
      <c r="I20" s="115">
        <v>1</v>
      </c>
      <c r="J20" s="116">
        <v>0.39840637450199201</v>
      </c>
      <c r="K20" s="110"/>
      <c r="L20" s="110"/>
      <c r="M20" s="110"/>
      <c r="N20" s="110"/>
      <c r="O20" s="110"/>
    </row>
    <row r="21" spans="1:15" s="110" customFormat="1" ht="24.95" customHeight="1" x14ac:dyDescent="0.2">
      <c r="A21" s="201" t="s">
        <v>150</v>
      </c>
      <c r="B21" s="202" t="s">
        <v>151</v>
      </c>
      <c r="C21" s="113">
        <v>4.928687488716375</v>
      </c>
      <c r="D21" s="115">
        <v>273</v>
      </c>
      <c r="E21" s="114">
        <v>287</v>
      </c>
      <c r="F21" s="114">
        <v>278</v>
      </c>
      <c r="G21" s="114">
        <v>240</v>
      </c>
      <c r="H21" s="140">
        <v>228</v>
      </c>
      <c r="I21" s="115">
        <v>45</v>
      </c>
      <c r="J21" s="116">
        <v>19.736842105263158</v>
      </c>
    </row>
    <row r="22" spans="1:15" s="110" customFormat="1" ht="24.95" customHeight="1" x14ac:dyDescent="0.2">
      <c r="A22" s="201" t="s">
        <v>152</v>
      </c>
      <c r="B22" s="199" t="s">
        <v>153</v>
      </c>
      <c r="C22" s="113">
        <v>0.72215201299873621</v>
      </c>
      <c r="D22" s="115">
        <v>40</v>
      </c>
      <c r="E22" s="114">
        <v>40</v>
      </c>
      <c r="F22" s="114">
        <v>38</v>
      </c>
      <c r="G22" s="114">
        <v>28</v>
      </c>
      <c r="H22" s="140">
        <v>54</v>
      </c>
      <c r="I22" s="115">
        <v>-14</v>
      </c>
      <c r="J22" s="116">
        <v>-25.925925925925927</v>
      </c>
    </row>
    <row r="23" spans="1:15" s="110" customFormat="1" ht="24.95" customHeight="1" x14ac:dyDescent="0.2">
      <c r="A23" s="193" t="s">
        <v>154</v>
      </c>
      <c r="B23" s="199" t="s">
        <v>155</v>
      </c>
      <c r="C23" s="113">
        <v>1.9859180357465247</v>
      </c>
      <c r="D23" s="115">
        <v>110</v>
      </c>
      <c r="E23" s="114">
        <v>46</v>
      </c>
      <c r="F23" s="114">
        <v>63</v>
      </c>
      <c r="G23" s="114">
        <v>58</v>
      </c>
      <c r="H23" s="140">
        <v>125</v>
      </c>
      <c r="I23" s="115">
        <v>-15</v>
      </c>
      <c r="J23" s="116">
        <v>-12</v>
      </c>
    </row>
    <row r="24" spans="1:15" s="110" customFormat="1" ht="24.95" customHeight="1" x14ac:dyDescent="0.2">
      <c r="A24" s="193" t="s">
        <v>156</v>
      </c>
      <c r="B24" s="199" t="s">
        <v>221</v>
      </c>
      <c r="C24" s="113">
        <v>10.86838779563098</v>
      </c>
      <c r="D24" s="115">
        <v>602</v>
      </c>
      <c r="E24" s="114">
        <v>234</v>
      </c>
      <c r="F24" s="114">
        <v>322</v>
      </c>
      <c r="G24" s="114">
        <v>280</v>
      </c>
      <c r="H24" s="140">
        <v>278</v>
      </c>
      <c r="I24" s="115">
        <v>324</v>
      </c>
      <c r="J24" s="116">
        <v>116.54676258992805</v>
      </c>
    </row>
    <row r="25" spans="1:15" s="110" customFormat="1" ht="24.95" customHeight="1" x14ac:dyDescent="0.2">
      <c r="A25" s="193" t="s">
        <v>222</v>
      </c>
      <c r="B25" s="204" t="s">
        <v>159</v>
      </c>
      <c r="C25" s="113">
        <v>4.5676114822170071</v>
      </c>
      <c r="D25" s="115">
        <v>253</v>
      </c>
      <c r="E25" s="114">
        <v>282</v>
      </c>
      <c r="F25" s="114">
        <v>235</v>
      </c>
      <c r="G25" s="114">
        <v>188</v>
      </c>
      <c r="H25" s="140">
        <v>193</v>
      </c>
      <c r="I25" s="115">
        <v>60</v>
      </c>
      <c r="J25" s="116">
        <v>31.088082901554404</v>
      </c>
    </row>
    <row r="26" spans="1:15" s="110" customFormat="1" ht="24.95" customHeight="1" x14ac:dyDescent="0.2">
      <c r="A26" s="201">
        <v>782.78300000000002</v>
      </c>
      <c r="B26" s="203" t="s">
        <v>160</v>
      </c>
      <c r="C26" s="113">
        <v>4.0621050731178912</v>
      </c>
      <c r="D26" s="115">
        <v>225</v>
      </c>
      <c r="E26" s="114">
        <v>258</v>
      </c>
      <c r="F26" s="114">
        <v>293</v>
      </c>
      <c r="G26" s="114">
        <v>251</v>
      </c>
      <c r="H26" s="140">
        <v>214</v>
      </c>
      <c r="I26" s="115">
        <v>11</v>
      </c>
      <c r="J26" s="116">
        <v>5.1401869158878508</v>
      </c>
    </row>
    <row r="27" spans="1:15" s="110" customFormat="1" ht="24.95" customHeight="1" x14ac:dyDescent="0.2">
      <c r="A27" s="193" t="s">
        <v>161</v>
      </c>
      <c r="B27" s="199" t="s">
        <v>162</v>
      </c>
      <c r="C27" s="113">
        <v>1.7873262321718721</v>
      </c>
      <c r="D27" s="115">
        <v>99</v>
      </c>
      <c r="E27" s="114">
        <v>66</v>
      </c>
      <c r="F27" s="114">
        <v>112</v>
      </c>
      <c r="G27" s="114">
        <v>84</v>
      </c>
      <c r="H27" s="140">
        <v>100</v>
      </c>
      <c r="I27" s="115">
        <v>-1</v>
      </c>
      <c r="J27" s="116">
        <v>-1</v>
      </c>
    </row>
    <row r="28" spans="1:15" s="110" customFormat="1" ht="24.95" customHeight="1" x14ac:dyDescent="0.2">
      <c r="A28" s="193" t="s">
        <v>163</v>
      </c>
      <c r="B28" s="199" t="s">
        <v>164</v>
      </c>
      <c r="C28" s="113">
        <v>2.0220256363964615</v>
      </c>
      <c r="D28" s="115">
        <v>112</v>
      </c>
      <c r="E28" s="114">
        <v>72</v>
      </c>
      <c r="F28" s="114">
        <v>245</v>
      </c>
      <c r="G28" s="114">
        <v>76</v>
      </c>
      <c r="H28" s="140">
        <v>83</v>
      </c>
      <c r="I28" s="115">
        <v>29</v>
      </c>
      <c r="J28" s="116">
        <v>34.939759036144579</v>
      </c>
    </row>
    <row r="29" spans="1:15" s="110" customFormat="1" ht="24.95" customHeight="1" x14ac:dyDescent="0.2">
      <c r="A29" s="193">
        <v>86</v>
      </c>
      <c r="B29" s="199" t="s">
        <v>165</v>
      </c>
      <c r="C29" s="113">
        <v>5.7952699043148579</v>
      </c>
      <c r="D29" s="115">
        <v>321</v>
      </c>
      <c r="E29" s="114">
        <v>267</v>
      </c>
      <c r="F29" s="114">
        <v>286</v>
      </c>
      <c r="G29" s="114">
        <v>239</v>
      </c>
      <c r="H29" s="140">
        <v>237</v>
      </c>
      <c r="I29" s="115">
        <v>84</v>
      </c>
      <c r="J29" s="116">
        <v>35.443037974683541</v>
      </c>
    </row>
    <row r="30" spans="1:15" s="110" customFormat="1" ht="24.95" customHeight="1" x14ac:dyDescent="0.2">
      <c r="A30" s="193">
        <v>87.88</v>
      </c>
      <c r="B30" s="204" t="s">
        <v>166</v>
      </c>
      <c r="C30" s="113">
        <v>9.2796533670337613</v>
      </c>
      <c r="D30" s="115">
        <v>514</v>
      </c>
      <c r="E30" s="114">
        <v>360</v>
      </c>
      <c r="F30" s="114">
        <v>733</v>
      </c>
      <c r="G30" s="114">
        <v>339</v>
      </c>
      <c r="H30" s="140">
        <v>502</v>
      </c>
      <c r="I30" s="115">
        <v>12</v>
      </c>
      <c r="J30" s="116">
        <v>2.3904382470119523</v>
      </c>
    </row>
    <row r="31" spans="1:15" s="110" customFormat="1" ht="24.95" customHeight="1" x14ac:dyDescent="0.2">
      <c r="A31" s="193" t="s">
        <v>167</v>
      </c>
      <c r="B31" s="199" t="s">
        <v>168</v>
      </c>
      <c r="C31" s="113">
        <v>3.7551904675934282</v>
      </c>
      <c r="D31" s="115">
        <v>208</v>
      </c>
      <c r="E31" s="114">
        <v>169</v>
      </c>
      <c r="F31" s="114">
        <v>247</v>
      </c>
      <c r="G31" s="114">
        <v>154</v>
      </c>
      <c r="H31" s="140">
        <v>172</v>
      </c>
      <c r="I31" s="115">
        <v>36</v>
      </c>
      <c r="J31" s="116">
        <v>20.930232558139537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1.7512186315219354</v>
      </c>
      <c r="D34" s="115">
        <v>97</v>
      </c>
      <c r="E34" s="114">
        <v>106</v>
      </c>
      <c r="F34" s="114">
        <v>274</v>
      </c>
      <c r="G34" s="114">
        <v>105</v>
      </c>
      <c r="H34" s="140">
        <v>130</v>
      </c>
      <c r="I34" s="115">
        <v>-33</v>
      </c>
      <c r="J34" s="116">
        <v>-25.384615384615383</v>
      </c>
    </row>
    <row r="35" spans="1:10" s="110" customFormat="1" ht="24.95" customHeight="1" x14ac:dyDescent="0.2">
      <c r="A35" s="292" t="s">
        <v>171</v>
      </c>
      <c r="B35" s="293" t="s">
        <v>172</v>
      </c>
      <c r="C35" s="113">
        <v>24.336522838057412</v>
      </c>
      <c r="D35" s="115">
        <v>1348</v>
      </c>
      <c r="E35" s="114">
        <v>1211</v>
      </c>
      <c r="F35" s="114">
        <v>1511</v>
      </c>
      <c r="G35" s="114">
        <v>1166</v>
      </c>
      <c r="H35" s="140">
        <v>1438</v>
      </c>
      <c r="I35" s="115">
        <v>-90</v>
      </c>
      <c r="J35" s="116">
        <v>-6.2586926286509037</v>
      </c>
    </row>
    <row r="36" spans="1:10" s="110" customFormat="1" ht="24.95" customHeight="1" x14ac:dyDescent="0.2">
      <c r="A36" s="294" t="s">
        <v>173</v>
      </c>
      <c r="B36" s="295" t="s">
        <v>174</v>
      </c>
      <c r="C36" s="125">
        <v>73.912258530420658</v>
      </c>
      <c r="D36" s="143">
        <v>4094</v>
      </c>
      <c r="E36" s="144">
        <v>3111</v>
      </c>
      <c r="F36" s="144">
        <v>3993</v>
      </c>
      <c r="G36" s="144">
        <v>2845</v>
      </c>
      <c r="H36" s="145">
        <v>3444</v>
      </c>
      <c r="I36" s="143">
        <v>650</v>
      </c>
      <c r="J36" s="146">
        <v>18.873403019744483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5539</v>
      </c>
      <c r="F11" s="264">
        <v>4428</v>
      </c>
      <c r="G11" s="264">
        <v>5778</v>
      </c>
      <c r="H11" s="264">
        <v>4116</v>
      </c>
      <c r="I11" s="265">
        <v>5012</v>
      </c>
      <c r="J11" s="263">
        <v>527</v>
      </c>
      <c r="K11" s="266">
        <v>10.514764565043894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22.296443401335981</v>
      </c>
      <c r="E13" s="115">
        <v>1235</v>
      </c>
      <c r="F13" s="114">
        <v>1262</v>
      </c>
      <c r="G13" s="114">
        <v>1534</v>
      </c>
      <c r="H13" s="114">
        <v>1097</v>
      </c>
      <c r="I13" s="140">
        <v>1101</v>
      </c>
      <c r="J13" s="115">
        <v>134</v>
      </c>
      <c r="K13" s="116">
        <v>12.170753860127157</v>
      </c>
    </row>
    <row r="14" spans="1:17" ht="15.95" customHeight="1" x14ac:dyDescent="0.2">
      <c r="A14" s="306" t="s">
        <v>230</v>
      </c>
      <c r="B14" s="307"/>
      <c r="C14" s="308"/>
      <c r="D14" s="113">
        <v>63.44105434193898</v>
      </c>
      <c r="E14" s="115">
        <v>3514</v>
      </c>
      <c r="F14" s="114">
        <v>2645</v>
      </c>
      <c r="G14" s="114">
        <v>3583</v>
      </c>
      <c r="H14" s="114">
        <v>2532</v>
      </c>
      <c r="I14" s="140">
        <v>3264</v>
      </c>
      <c r="J14" s="115">
        <v>250</v>
      </c>
      <c r="K14" s="116">
        <v>7.659313725490196</v>
      </c>
    </row>
    <row r="15" spans="1:17" ht="15.95" customHeight="1" x14ac:dyDescent="0.2">
      <c r="A15" s="306" t="s">
        <v>231</v>
      </c>
      <c r="B15" s="307"/>
      <c r="C15" s="308"/>
      <c r="D15" s="113">
        <v>7.7631341397364144</v>
      </c>
      <c r="E15" s="115">
        <v>430</v>
      </c>
      <c r="F15" s="114">
        <v>290</v>
      </c>
      <c r="G15" s="114">
        <v>326</v>
      </c>
      <c r="H15" s="114">
        <v>241</v>
      </c>
      <c r="I15" s="140">
        <v>322</v>
      </c>
      <c r="J15" s="115">
        <v>108</v>
      </c>
      <c r="K15" s="116">
        <v>33.54037267080745</v>
      </c>
    </row>
    <row r="16" spans="1:17" ht="15.95" customHeight="1" x14ac:dyDescent="0.2">
      <c r="A16" s="306" t="s">
        <v>232</v>
      </c>
      <c r="B16" s="307"/>
      <c r="C16" s="308"/>
      <c r="D16" s="113">
        <v>6.1563459108142267</v>
      </c>
      <c r="E16" s="115">
        <v>341</v>
      </c>
      <c r="F16" s="114">
        <v>220</v>
      </c>
      <c r="G16" s="114">
        <v>325</v>
      </c>
      <c r="H16" s="114">
        <v>229</v>
      </c>
      <c r="I16" s="140">
        <v>307</v>
      </c>
      <c r="J16" s="115">
        <v>34</v>
      </c>
      <c r="K16" s="116">
        <v>11.074918566775244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1.4081964253475356</v>
      </c>
      <c r="E18" s="115">
        <v>78</v>
      </c>
      <c r="F18" s="114">
        <v>101</v>
      </c>
      <c r="G18" s="114">
        <v>246</v>
      </c>
      <c r="H18" s="114">
        <v>83</v>
      </c>
      <c r="I18" s="140">
        <v>89</v>
      </c>
      <c r="J18" s="115">
        <v>-11</v>
      </c>
      <c r="K18" s="116">
        <v>-12.359550561797754</v>
      </c>
    </row>
    <row r="19" spans="1:11" ht="14.1" customHeight="1" x14ac:dyDescent="0.2">
      <c r="A19" s="306" t="s">
        <v>235</v>
      </c>
      <c r="B19" s="307" t="s">
        <v>236</v>
      </c>
      <c r="C19" s="308"/>
      <c r="D19" s="113">
        <v>0.72215201299873621</v>
      </c>
      <c r="E19" s="115">
        <v>40</v>
      </c>
      <c r="F19" s="114">
        <v>63</v>
      </c>
      <c r="G19" s="114">
        <v>199</v>
      </c>
      <c r="H19" s="114">
        <v>51</v>
      </c>
      <c r="I19" s="140">
        <v>50</v>
      </c>
      <c r="J19" s="115">
        <v>-10</v>
      </c>
      <c r="K19" s="116">
        <v>-20</v>
      </c>
    </row>
    <row r="20" spans="1:11" ht="14.1" customHeight="1" x14ac:dyDescent="0.2">
      <c r="A20" s="306">
        <v>12</v>
      </c>
      <c r="B20" s="307" t="s">
        <v>237</v>
      </c>
      <c r="C20" s="308"/>
      <c r="D20" s="113">
        <v>1.642895829572125</v>
      </c>
      <c r="E20" s="115">
        <v>91</v>
      </c>
      <c r="F20" s="114">
        <v>90</v>
      </c>
      <c r="G20" s="114">
        <v>101</v>
      </c>
      <c r="H20" s="114">
        <v>73</v>
      </c>
      <c r="I20" s="140">
        <v>64</v>
      </c>
      <c r="J20" s="115">
        <v>27</v>
      </c>
      <c r="K20" s="116">
        <v>42.1875</v>
      </c>
    </row>
    <row r="21" spans="1:11" ht="14.1" customHeight="1" x14ac:dyDescent="0.2">
      <c r="A21" s="306">
        <v>21</v>
      </c>
      <c r="B21" s="307" t="s">
        <v>238</v>
      </c>
      <c r="C21" s="308"/>
      <c r="D21" s="113">
        <v>0.55966781007402056</v>
      </c>
      <c r="E21" s="115">
        <v>31</v>
      </c>
      <c r="F21" s="114">
        <v>28</v>
      </c>
      <c r="G21" s="114">
        <v>28</v>
      </c>
      <c r="H21" s="114">
        <v>24</v>
      </c>
      <c r="I21" s="140">
        <v>35</v>
      </c>
      <c r="J21" s="115">
        <v>-4</v>
      </c>
      <c r="K21" s="116">
        <v>-11.428571428571429</v>
      </c>
    </row>
    <row r="22" spans="1:11" ht="14.1" customHeight="1" x14ac:dyDescent="0.2">
      <c r="A22" s="306">
        <v>22</v>
      </c>
      <c r="B22" s="307" t="s">
        <v>239</v>
      </c>
      <c r="C22" s="308"/>
      <c r="D22" s="113">
        <v>2.0400794367214297</v>
      </c>
      <c r="E22" s="115">
        <v>113</v>
      </c>
      <c r="F22" s="114">
        <v>110</v>
      </c>
      <c r="G22" s="114">
        <v>271</v>
      </c>
      <c r="H22" s="114">
        <v>112</v>
      </c>
      <c r="I22" s="140">
        <v>149</v>
      </c>
      <c r="J22" s="115">
        <v>-36</v>
      </c>
      <c r="K22" s="116">
        <v>-24.161073825503355</v>
      </c>
    </row>
    <row r="23" spans="1:11" ht="14.1" customHeight="1" x14ac:dyDescent="0.2">
      <c r="A23" s="306">
        <v>23</v>
      </c>
      <c r="B23" s="307" t="s">
        <v>240</v>
      </c>
      <c r="C23" s="308"/>
      <c r="D23" s="113">
        <v>0.45134500812421013</v>
      </c>
      <c r="E23" s="115">
        <v>25</v>
      </c>
      <c r="F23" s="114">
        <v>15</v>
      </c>
      <c r="G23" s="114">
        <v>22</v>
      </c>
      <c r="H23" s="114">
        <v>19</v>
      </c>
      <c r="I23" s="140">
        <v>19</v>
      </c>
      <c r="J23" s="115">
        <v>6</v>
      </c>
      <c r="K23" s="116">
        <v>31.578947368421051</v>
      </c>
    </row>
    <row r="24" spans="1:11" ht="14.1" customHeight="1" x14ac:dyDescent="0.2">
      <c r="A24" s="306">
        <v>24</v>
      </c>
      <c r="B24" s="307" t="s">
        <v>241</v>
      </c>
      <c r="C24" s="308"/>
      <c r="D24" s="113">
        <v>3.3399530601191549</v>
      </c>
      <c r="E24" s="115">
        <v>185</v>
      </c>
      <c r="F24" s="114">
        <v>152</v>
      </c>
      <c r="G24" s="114">
        <v>151</v>
      </c>
      <c r="H24" s="114">
        <v>149</v>
      </c>
      <c r="I24" s="140">
        <v>160</v>
      </c>
      <c r="J24" s="115">
        <v>25</v>
      </c>
      <c r="K24" s="116">
        <v>15.625</v>
      </c>
    </row>
    <row r="25" spans="1:11" ht="14.1" customHeight="1" x14ac:dyDescent="0.2">
      <c r="A25" s="306">
        <v>25</v>
      </c>
      <c r="B25" s="307" t="s">
        <v>242</v>
      </c>
      <c r="C25" s="308"/>
      <c r="D25" s="113">
        <v>5.181440693265932</v>
      </c>
      <c r="E25" s="115">
        <v>287</v>
      </c>
      <c r="F25" s="114">
        <v>172</v>
      </c>
      <c r="G25" s="114">
        <v>199</v>
      </c>
      <c r="H25" s="114">
        <v>181</v>
      </c>
      <c r="I25" s="140">
        <v>273</v>
      </c>
      <c r="J25" s="115">
        <v>14</v>
      </c>
      <c r="K25" s="116">
        <v>5.1282051282051286</v>
      </c>
    </row>
    <row r="26" spans="1:11" ht="14.1" customHeight="1" x14ac:dyDescent="0.2">
      <c r="A26" s="306">
        <v>26</v>
      </c>
      <c r="B26" s="307" t="s">
        <v>243</v>
      </c>
      <c r="C26" s="308"/>
      <c r="D26" s="113">
        <v>2.4733706445206716</v>
      </c>
      <c r="E26" s="115">
        <v>137</v>
      </c>
      <c r="F26" s="114">
        <v>94</v>
      </c>
      <c r="G26" s="114">
        <v>129</v>
      </c>
      <c r="H26" s="114">
        <v>82</v>
      </c>
      <c r="I26" s="140">
        <v>108</v>
      </c>
      <c r="J26" s="115">
        <v>29</v>
      </c>
      <c r="K26" s="116">
        <v>26.851851851851851</v>
      </c>
    </row>
    <row r="27" spans="1:11" ht="14.1" customHeight="1" x14ac:dyDescent="0.2">
      <c r="A27" s="306">
        <v>27</v>
      </c>
      <c r="B27" s="307" t="s">
        <v>244</v>
      </c>
      <c r="C27" s="308"/>
      <c r="D27" s="113">
        <v>1.1193356201480411</v>
      </c>
      <c r="E27" s="115">
        <v>62</v>
      </c>
      <c r="F27" s="114">
        <v>43</v>
      </c>
      <c r="G27" s="114">
        <v>50</v>
      </c>
      <c r="H27" s="114">
        <v>51</v>
      </c>
      <c r="I27" s="140">
        <v>61</v>
      </c>
      <c r="J27" s="115">
        <v>1</v>
      </c>
      <c r="K27" s="116">
        <v>1.639344262295082</v>
      </c>
    </row>
    <row r="28" spans="1:11" ht="14.1" customHeight="1" x14ac:dyDescent="0.2">
      <c r="A28" s="306">
        <v>28</v>
      </c>
      <c r="B28" s="307" t="s">
        <v>245</v>
      </c>
      <c r="C28" s="308"/>
      <c r="D28" s="113">
        <v>0.3791298068243365</v>
      </c>
      <c r="E28" s="115">
        <v>21</v>
      </c>
      <c r="F28" s="114">
        <v>22</v>
      </c>
      <c r="G28" s="114">
        <v>23</v>
      </c>
      <c r="H28" s="114">
        <v>14</v>
      </c>
      <c r="I28" s="140">
        <v>33</v>
      </c>
      <c r="J28" s="115">
        <v>-12</v>
      </c>
      <c r="K28" s="116">
        <v>-36.363636363636367</v>
      </c>
    </row>
    <row r="29" spans="1:11" ht="14.1" customHeight="1" x14ac:dyDescent="0.2">
      <c r="A29" s="306">
        <v>29</v>
      </c>
      <c r="B29" s="307" t="s">
        <v>246</v>
      </c>
      <c r="C29" s="308"/>
      <c r="D29" s="113">
        <v>6.5535295179635309</v>
      </c>
      <c r="E29" s="115">
        <v>363</v>
      </c>
      <c r="F29" s="114">
        <v>340</v>
      </c>
      <c r="G29" s="114">
        <v>357</v>
      </c>
      <c r="H29" s="114">
        <v>356</v>
      </c>
      <c r="I29" s="140">
        <v>354</v>
      </c>
      <c r="J29" s="115">
        <v>9</v>
      </c>
      <c r="K29" s="116">
        <v>2.5423728813559321</v>
      </c>
    </row>
    <row r="30" spans="1:11" ht="14.1" customHeight="1" x14ac:dyDescent="0.2">
      <c r="A30" s="306" t="s">
        <v>247</v>
      </c>
      <c r="B30" s="307" t="s">
        <v>248</v>
      </c>
      <c r="C30" s="308"/>
      <c r="D30" s="113">
        <v>4.2426430763675755</v>
      </c>
      <c r="E30" s="115">
        <v>235</v>
      </c>
      <c r="F30" s="114">
        <v>239</v>
      </c>
      <c r="G30" s="114">
        <v>254</v>
      </c>
      <c r="H30" s="114">
        <v>248</v>
      </c>
      <c r="I30" s="140">
        <v>245</v>
      </c>
      <c r="J30" s="115">
        <v>-10</v>
      </c>
      <c r="K30" s="116">
        <v>-4.0816326530612246</v>
      </c>
    </row>
    <row r="31" spans="1:11" ht="14.1" customHeight="1" x14ac:dyDescent="0.2">
      <c r="A31" s="306" t="s">
        <v>249</v>
      </c>
      <c r="B31" s="307" t="s">
        <v>250</v>
      </c>
      <c r="C31" s="308"/>
      <c r="D31" s="113">
        <v>2.2386712402960822</v>
      </c>
      <c r="E31" s="115">
        <v>124</v>
      </c>
      <c r="F31" s="114" t="s">
        <v>513</v>
      </c>
      <c r="G31" s="114" t="s">
        <v>513</v>
      </c>
      <c r="H31" s="114">
        <v>104</v>
      </c>
      <c r="I31" s="140">
        <v>106</v>
      </c>
      <c r="J31" s="115">
        <v>18</v>
      </c>
      <c r="K31" s="116">
        <v>16.981132075471699</v>
      </c>
    </row>
    <row r="32" spans="1:11" ht="14.1" customHeight="1" x14ac:dyDescent="0.2">
      <c r="A32" s="306">
        <v>31</v>
      </c>
      <c r="B32" s="307" t="s">
        <v>251</v>
      </c>
      <c r="C32" s="308"/>
      <c r="D32" s="113">
        <v>0.61382921104892585</v>
      </c>
      <c r="E32" s="115">
        <v>34</v>
      </c>
      <c r="F32" s="114">
        <v>17</v>
      </c>
      <c r="G32" s="114">
        <v>14</v>
      </c>
      <c r="H32" s="114">
        <v>22</v>
      </c>
      <c r="I32" s="140">
        <v>33</v>
      </c>
      <c r="J32" s="115">
        <v>1</v>
      </c>
      <c r="K32" s="116">
        <v>3.0303030303030303</v>
      </c>
    </row>
    <row r="33" spans="1:11" ht="14.1" customHeight="1" x14ac:dyDescent="0.2">
      <c r="A33" s="306">
        <v>32</v>
      </c>
      <c r="B33" s="307" t="s">
        <v>252</v>
      </c>
      <c r="C33" s="308"/>
      <c r="D33" s="113">
        <v>2.5094782451706084</v>
      </c>
      <c r="E33" s="115">
        <v>139</v>
      </c>
      <c r="F33" s="114">
        <v>140</v>
      </c>
      <c r="G33" s="114">
        <v>229</v>
      </c>
      <c r="H33" s="114">
        <v>145</v>
      </c>
      <c r="I33" s="140">
        <v>112</v>
      </c>
      <c r="J33" s="115">
        <v>27</v>
      </c>
      <c r="K33" s="116">
        <v>24.107142857142858</v>
      </c>
    </row>
    <row r="34" spans="1:11" ht="14.1" customHeight="1" x14ac:dyDescent="0.2">
      <c r="A34" s="306">
        <v>33</v>
      </c>
      <c r="B34" s="307" t="s">
        <v>253</v>
      </c>
      <c r="C34" s="308"/>
      <c r="D34" s="113">
        <v>1.6609496298970934</v>
      </c>
      <c r="E34" s="115">
        <v>92</v>
      </c>
      <c r="F34" s="114">
        <v>107</v>
      </c>
      <c r="G34" s="114">
        <v>108</v>
      </c>
      <c r="H34" s="114">
        <v>71</v>
      </c>
      <c r="I34" s="140">
        <v>95</v>
      </c>
      <c r="J34" s="115">
        <v>-3</v>
      </c>
      <c r="K34" s="116">
        <v>-3.1578947368421053</v>
      </c>
    </row>
    <row r="35" spans="1:11" ht="14.1" customHeight="1" x14ac:dyDescent="0.2">
      <c r="A35" s="306">
        <v>34</v>
      </c>
      <c r="B35" s="307" t="s">
        <v>254</v>
      </c>
      <c r="C35" s="308"/>
      <c r="D35" s="113">
        <v>1.6970572305470302</v>
      </c>
      <c r="E35" s="115">
        <v>94</v>
      </c>
      <c r="F35" s="114">
        <v>58</v>
      </c>
      <c r="G35" s="114">
        <v>87</v>
      </c>
      <c r="H35" s="114">
        <v>51</v>
      </c>
      <c r="I35" s="140">
        <v>150</v>
      </c>
      <c r="J35" s="115">
        <v>-56</v>
      </c>
      <c r="K35" s="116">
        <v>-37.333333333333336</v>
      </c>
    </row>
    <row r="36" spans="1:11" ht="14.1" customHeight="1" x14ac:dyDescent="0.2">
      <c r="A36" s="306">
        <v>41</v>
      </c>
      <c r="B36" s="307" t="s">
        <v>255</v>
      </c>
      <c r="C36" s="308"/>
      <c r="D36" s="113">
        <v>0.30691460552446292</v>
      </c>
      <c r="E36" s="115">
        <v>17</v>
      </c>
      <c r="F36" s="114">
        <v>57</v>
      </c>
      <c r="G36" s="114">
        <v>24</v>
      </c>
      <c r="H36" s="114">
        <v>17</v>
      </c>
      <c r="I36" s="140">
        <v>16</v>
      </c>
      <c r="J36" s="115">
        <v>1</v>
      </c>
      <c r="K36" s="116">
        <v>6.25</v>
      </c>
    </row>
    <row r="37" spans="1:11" ht="14.1" customHeight="1" x14ac:dyDescent="0.2">
      <c r="A37" s="306">
        <v>42</v>
      </c>
      <c r="B37" s="307" t="s">
        <v>256</v>
      </c>
      <c r="C37" s="308"/>
      <c r="D37" s="113">
        <v>9.0269001624842027E-2</v>
      </c>
      <c r="E37" s="115">
        <v>5</v>
      </c>
      <c r="F37" s="114" t="s">
        <v>513</v>
      </c>
      <c r="G37" s="114">
        <v>9</v>
      </c>
      <c r="H37" s="114">
        <v>4</v>
      </c>
      <c r="I37" s="140">
        <v>6</v>
      </c>
      <c r="J37" s="115">
        <v>-1</v>
      </c>
      <c r="K37" s="116">
        <v>-16.666666666666668</v>
      </c>
    </row>
    <row r="38" spans="1:11" ht="14.1" customHeight="1" x14ac:dyDescent="0.2">
      <c r="A38" s="306">
        <v>43</v>
      </c>
      <c r="B38" s="307" t="s">
        <v>257</v>
      </c>
      <c r="C38" s="308"/>
      <c r="D38" s="113">
        <v>1.9498104350965879</v>
      </c>
      <c r="E38" s="115">
        <v>108</v>
      </c>
      <c r="F38" s="114">
        <v>28</v>
      </c>
      <c r="G38" s="114">
        <v>31</v>
      </c>
      <c r="H38" s="114">
        <v>34</v>
      </c>
      <c r="I38" s="140">
        <v>35</v>
      </c>
      <c r="J38" s="115">
        <v>73</v>
      </c>
      <c r="K38" s="116">
        <v>208.57142857142858</v>
      </c>
    </row>
    <row r="39" spans="1:11" ht="14.1" customHeight="1" x14ac:dyDescent="0.2">
      <c r="A39" s="306">
        <v>51</v>
      </c>
      <c r="B39" s="307" t="s">
        <v>258</v>
      </c>
      <c r="C39" s="308"/>
      <c r="D39" s="113">
        <v>7.9436721429860988</v>
      </c>
      <c r="E39" s="115">
        <v>440</v>
      </c>
      <c r="F39" s="114">
        <v>473</v>
      </c>
      <c r="G39" s="114">
        <v>448</v>
      </c>
      <c r="H39" s="114">
        <v>416</v>
      </c>
      <c r="I39" s="140">
        <v>374</v>
      </c>
      <c r="J39" s="115">
        <v>66</v>
      </c>
      <c r="K39" s="116">
        <v>17.647058823529413</v>
      </c>
    </row>
    <row r="40" spans="1:11" ht="14.1" customHeight="1" x14ac:dyDescent="0.2">
      <c r="A40" s="306" t="s">
        <v>259</v>
      </c>
      <c r="B40" s="307" t="s">
        <v>260</v>
      </c>
      <c r="C40" s="308"/>
      <c r="D40" s="113">
        <v>7.6548113377866045</v>
      </c>
      <c r="E40" s="115">
        <v>424</v>
      </c>
      <c r="F40" s="114">
        <v>453</v>
      </c>
      <c r="G40" s="114">
        <v>432</v>
      </c>
      <c r="H40" s="114">
        <v>390</v>
      </c>
      <c r="I40" s="140">
        <v>355</v>
      </c>
      <c r="J40" s="115">
        <v>69</v>
      </c>
      <c r="K40" s="116">
        <v>19.43661971830986</v>
      </c>
    </row>
    <row r="41" spans="1:11" ht="14.1" customHeight="1" x14ac:dyDescent="0.2">
      <c r="A41" s="306"/>
      <c r="B41" s="307" t="s">
        <v>261</v>
      </c>
      <c r="C41" s="308"/>
      <c r="D41" s="113">
        <v>6.6257447192634054</v>
      </c>
      <c r="E41" s="115">
        <v>367</v>
      </c>
      <c r="F41" s="114">
        <v>382</v>
      </c>
      <c r="G41" s="114">
        <v>361</v>
      </c>
      <c r="H41" s="114">
        <v>341</v>
      </c>
      <c r="I41" s="140">
        <v>292</v>
      </c>
      <c r="J41" s="115">
        <v>75</v>
      </c>
      <c r="K41" s="116">
        <v>25.684931506849313</v>
      </c>
    </row>
    <row r="42" spans="1:11" ht="14.1" customHeight="1" x14ac:dyDescent="0.2">
      <c r="A42" s="306">
        <v>52</v>
      </c>
      <c r="B42" s="307" t="s">
        <v>262</v>
      </c>
      <c r="C42" s="308"/>
      <c r="D42" s="113">
        <v>5.1453330926159957</v>
      </c>
      <c r="E42" s="115">
        <v>285</v>
      </c>
      <c r="F42" s="114">
        <v>248</v>
      </c>
      <c r="G42" s="114">
        <v>256</v>
      </c>
      <c r="H42" s="114">
        <v>208</v>
      </c>
      <c r="I42" s="140">
        <v>261</v>
      </c>
      <c r="J42" s="115">
        <v>24</v>
      </c>
      <c r="K42" s="116">
        <v>9.1954022988505741</v>
      </c>
    </row>
    <row r="43" spans="1:11" ht="14.1" customHeight="1" x14ac:dyDescent="0.2">
      <c r="A43" s="306" t="s">
        <v>263</v>
      </c>
      <c r="B43" s="307" t="s">
        <v>264</v>
      </c>
      <c r="C43" s="308"/>
      <c r="D43" s="113">
        <v>4.8203646867665642</v>
      </c>
      <c r="E43" s="115">
        <v>267</v>
      </c>
      <c r="F43" s="114">
        <v>228</v>
      </c>
      <c r="G43" s="114">
        <v>238</v>
      </c>
      <c r="H43" s="114">
        <v>193</v>
      </c>
      <c r="I43" s="140">
        <v>238</v>
      </c>
      <c r="J43" s="115">
        <v>29</v>
      </c>
      <c r="K43" s="116">
        <v>12.184873949579831</v>
      </c>
    </row>
    <row r="44" spans="1:11" ht="14.1" customHeight="1" x14ac:dyDescent="0.2">
      <c r="A44" s="306">
        <v>53</v>
      </c>
      <c r="B44" s="307" t="s">
        <v>265</v>
      </c>
      <c r="C44" s="308"/>
      <c r="D44" s="113">
        <v>0.61382921104892585</v>
      </c>
      <c r="E44" s="115">
        <v>34</v>
      </c>
      <c r="F44" s="114">
        <v>28</v>
      </c>
      <c r="G44" s="114">
        <v>42</v>
      </c>
      <c r="H44" s="114">
        <v>41</v>
      </c>
      <c r="I44" s="140">
        <v>56</v>
      </c>
      <c r="J44" s="115">
        <v>-22</v>
      </c>
      <c r="K44" s="116">
        <v>-39.285714285714285</v>
      </c>
    </row>
    <row r="45" spans="1:11" ht="14.1" customHeight="1" x14ac:dyDescent="0.2">
      <c r="A45" s="306" t="s">
        <v>266</v>
      </c>
      <c r="B45" s="307" t="s">
        <v>267</v>
      </c>
      <c r="C45" s="308"/>
      <c r="D45" s="113">
        <v>0.41523740747427335</v>
      </c>
      <c r="E45" s="115">
        <v>23</v>
      </c>
      <c r="F45" s="114">
        <v>26</v>
      </c>
      <c r="G45" s="114">
        <v>39</v>
      </c>
      <c r="H45" s="114">
        <v>30</v>
      </c>
      <c r="I45" s="140">
        <v>48</v>
      </c>
      <c r="J45" s="115">
        <v>-25</v>
      </c>
      <c r="K45" s="116">
        <v>-52.083333333333336</v>
      </c>
    </row>
    <row r="46" spans="1:11" ht="14.1" customHeight="1" x14ac:dyDescent="0.2">
      <c r="A46" s="306">
        <v>54</v>
      </c>
      <c r="B46" s="307" t="s">
        <v>268</v>
      </c>
      <c r="C46" s="308"/>
      <c r="D46" s="113">
        <v>2.2928326412709876</v>
      </c>
      <c r="E46" s="115">
        <v>127</v>
      </c>
      <c r="F46" s="114">
        <v>131</v>
      </c>
      <c r="G46" s="114">
        <v>98</v>
      </c>
      <c r="H46" s="114">
        <v>100</v>
      </c>
      <c r="I46" s="140">
        <v>103</v>
      </c>
      <c r="J46" s="115">
        <v>24</v>
      </c>
      <c r="K46" s="116">
        <v>23.300970873786408</v>
      </c>
    </row>
    <row r="47" spans="1:11" ht="14.1" customHeight="1" x14ac:dyDescent="0.2">
      <c r="A47" s="306">
        <v>61</v>
      </c>
      <c r="B47" s="307" t="s">
        <v>269</v>
      </c>
      <c r="C47" s="308"/>
      <c r="D47" s="113">
        <v>4.3870734789673227</v>
      </c>
      <c r="E47" s="115">
        <v>243</v>
      </c>
      <c r="F47" s="114">
        <v>107</v>
      </c>
      <c r="G47" s="114">
        <v>117</v>
      </c>
      <c r="H47" s="114">
        <v>111</v>
      </c>
      <c r="I47" s="140">
        <v>136</v>
      </c>
      <c r="J47" s="115">
        <v>107</v>
      </c>
      <c r="K47" s="116">
        <v>78.67647058823529</v>
      </c>
    </row>
    <row r="48" spans="1:11" ht="14.1" customHeight="1" x14ac:dyDescent="0.2">
      <c r="A48" s="306">
        <v>62</v>
      </c>
      <c r="B48" s="307" t="s">
        <v>270</v>
      </c>
      <c r="C48" s="308"/>
      <c r="D48" s="113">
        <v>8.1603177468857186</v>
      </c>
      <c r="E48" s="115">
        <v>452</v>
      </c>
      <c r="F48" s="114">
        <v>429</v>
      </c>
      <c r="G48" s="114">
        <v>490</v>
      </c>
      <c r="H48" s="114">
        <v>369</v>
      </c>
      <c r="I48" s="140">
        <v>507</v>
      </c>
      <c r="J48" s="115">
        <v>-55</v>
      </c>
      <c r="K48" s="116">
        <v>-10.848126232741617</v>
      </c>
    </row>
    <row r="49" spans="1:11" ht="14.1" customHeight="1" x14ac:dyDescent="0.2">
      <c r="A49" s="306">
        <v>63</v>
      </c>
      <c r="B49" s="307" t="s">
        <v>271</v>
      </c>
      <c r="C49" s="308"/>
      <c r="D49" s="113">
        <v>3.1413612565445028</v>
      </c>
      <c r="E49" s="115">
        <v>174</v>
      </c>
      <c r="F49" s="114">
        <v>152</v>
      </c>
      <c r="G49" s="114">
        <v>163</v>
      </c>
      <c r="H49" s="114">
        <v>141</v>
      </c>
      <c r="I49" s="140">
        <v>123</v>
      </c>
      <c r="J49" s="115">
        <v>51</v>
      </c>
      <c r="K49" s="116">
        <v>41.463414634146339</v>
      </c>
    </row>
    <row r="50" spans="1:11" ht="14.1" customHeight="1" x14ac:dyDescent="0.2">
      <c r="A50" s="306" t="s">
        <v>272</v>
      </c>
      <c r="B50" s="307" t="s">
        <v>273</v>
      </c>
      <c r="C50" s="308"/>
      <c r="D50" s="113">
        <v>0.30691460552446292</v>
      </c>
      <c r="E50" s="115">
        <v>17</v>
      </c>
      <c r="F50" s="114">
        <v>23</v>
      </c>
      <c r="G50" s="114">
        <v>29</v>
      </c>
      <c r="H50" s="114">
        <v>36</v>
      </c>
      <c r="I50" s="140">
        <v>34</v>
      </c>
      <c r="J50" s="115">
        <v>-17</v>
      </c>
      <c r="K50" s="116">
        <v>-50</v>
      </c>
    </row>
    <row r="51" spans="1:11" ht="14.1" customHeight="1" x14ac:dyDescent="0.2">
      <c r="A51" s="306" t="s">
        <v>274</v>
      </c>
      <c r="B51" s="307" t="s">
        <v>275</v>
      </c>
      <c r="C51" s="308"/>
      <c r="D51" s="113">
        <v>2.5816934464704819</v>
      </c>
      <c r="E51" s="115">
        <v>143</v>
      </c>
      <c r="F51" s="114">
        <v>109</v>
      </c>
      <c r="G51" s="114">
        <v>117</v>
      </c>
      <c r="H51" s="114">
        <v>91</v>
      </c>
      <c r="I51" s="140">
        <v>81</v>
      </c>
      <c r="J51" s="115">
        <v>62</v>
      </c>
      <c r="K51" s="116">
        <v>76.543209876543216</v>
      </c>
    </row>
    <row r="52" spans="1:11" ht="14.1" customHeight="1" x14ac:dyDescent="0.2">
      <c r="A52" s="306">
        <v>71</v>
      </c>
      <c r="B52" s="307" t="s">
        <v>276</v>
      </c>
      <c r="C52" s="308"/>
      <c r="D52" s="113">
        <v>8.0519949449359096</v>
      </c>
      <c r="E52" s="115">
        <v>446</v>
      </c>
      <c r="F52" s="114">
        <v>288</v>
      </c>
      <c r="G52" s="114">
        <v>350</v>
      </c>
      <c r="H52" s="114">
        <v>315</v>
      </c>
      <c r="I52" s="140">
        <v>417</v>
      </c>
      <c r="J52" s="115">
        <v>29</v>
      </c>
      <c r="K52" s="116">
        <v>6.9544364508393288</v>
      </c>
    </row>
    <row r="53" spans="1:11" ht="14.1" customHeight="1" x14ac:dyDescent="0.2">
      <c r="A53" s="306" t="s">
        <v>277</v>
      </c>
      <c r="B53" s="307" t="s">
        <v>278</v>
      </c>
      <c r="C53" s="308"/>
      <c r="D53" s="113">
        <v>2.4192092435457662</v>
      </c>
      <c r="E53" s="115">
        <v>134</v>
      </c>
      <c r="F53" s="114">
        <v>101</v>
      </c>
      <c r="G53" s="114">
        <v>127</v>
      </c>
      <c r="H53" s="114">
        <v>98</v>
      </c>
      <c r="I53" s="140">
        <v>150</v>
      </c>
      <c r="J53" s="115">
        <v>-16</v>
      </c>
      <c r="K53" s="116">
        <v>-10.666666666666666</v>
      </c>
    </row>
    <row r="54" spans="1:11" ht="14.1" customHeight="1" x14ac:dyDescent="0.2">
      <c r="A54" s="306" t="s">
        <v>279</v>
      </c>
      <c r="B54" s="307" t="s">
        <v>280</v>
      </c>
      <c r="C54" s="308"/>
      <c r="D54" s="113">
        <v>4.2787506770175119</v>
      </c>
      <c r="E54" s="115">
        <v>237</v>
      </c>
      <c r="F54" s="114">
        <v>167</v>
      </c>
      <c r="G54" s="114">
        <v>198</v>
      </c>
      <c r="H54" s="114">
        <v>188</v>
      </c>
      <c r="I54" s="140">
        <v>236</v>
      </c>
      <c r="J54" s="115">
        <v>1</v>
      </c>
      <c r="K54" s="116">
        <v>0.42372881355932202</v>
      </c>
    </row>
    <row r="55" spans="1:11" ht="14.1" customHeight="1" x14ac:dyDescent="0.2">
      <c r="A55" s="306">
        <v>72</v>
      </c>
      <c r="B55" s="307" t="s">
        <v>281</v>
      </c>
      <c r="C55" s="308"/>
      <c r="D55" s="113">
        <v>4.0079436721429857</v>
      </c>
      <c r="E55" s="115">
        <v>222</v>
      </c>
      <c r="F55" s="114">
        <v>68</v>
      </c>
      <c r="G55" s="114">
        <v>106</v>
      </c>
      <c r="H55" s="114">
        <v>94</v>
      </c>
      <c r="I55" s="140">
        <v>153</v>
      </c>
      <c r="J55" s="115">
        <v>69</v>
      </c>
      <c r="K55" s="116">
        <v>45.098039215686278</v>
      </c>
    </row>
    <row r="56" spans="1:11" ht="14.1" customHeight="1" x14ac:dyDescent="0.2">
      <c r="A56" s="306" t="s">
        <v>282</v>
      </c>
      <c r="B56" s="307" t="s">
        <v>283</v>
      </c>
      <c r="C56" s="308"/>
      <c r="D56" s="113">
        <v>1.6790034302220618</v>
      </c>
      <c r="E56" s="115">
        <v>93</v>
      </c>
      <c r="F56" s="114">
        <v>31</v>
      </c>
      <c r="G56" s="114">
        <v>59</v>
      </c>
      <c r="H56" s="114">
        <v>44</v>
      </c>
      <c r="I56" s="140">
        <v>99</v>
      </c>
      <c r="J56" s="115">
        <v>-6</v>
      </c>
      <c r="K56" s="116">
        <v>-6.0606060606060606</v>
      </c>
    </row>
    <row r="57" spans="1:11" ht="14.1" customHeight="1" x14ac:dyDescent="0.2">
      <c r="A57" s="306" t="s">
        <v>284</v>
      </c>
      <c r="B57" s="307" t="s">
        <v>285</v>
      </c>
      <c r="C57" s="308"/>
      <c r="D57" s="113">
        <v>1.1915508214479147</v>
      </c>
      <c r="E57" s="115">
        <v>66</v>
      </c>
      <c r="F57" s="114">
        <v>18</v>
      </c>
      <c r="G57" s="114">
        <v>21</v>
      </c>
      <c r="H57" s="114">
        <v>25</v>
      </c>
      <c r="I57" s="140">
        <v>35</v>
      </c>
      <c r="J57" s="115">
        <v>31</v>
      </c>
      <c r="K57" s="116">
        <v>88.571428571428569</v>
      </c>
    </row>
    <row r="58" spans="1:11" ht="14.1" customHeight="1" x14ac:dyDescent="0.2">
      <c r="A58" s="306">
        <v>73</v>
      </c>
      <c r="B58" s="307" t="s">
        <v>286</v>
      </c>
      <c r="C58" s="308"/>
      <c r="D58" s="113">
        <v>1.1734970211229463</v>
      </c>
      <c r="E58" s="115">
        <v>65</v>
      </c>
      <c r="F58" s="114">
        <v>49</v>
      </c>
      <c r="G58" s="114">
        <v>64</v>
      </c>
      <c r="H58" s="114">
        <v>58</v>
      </c>
      <c r="I58" s="140">
        <v>80</v>
      </c>
      <c r="J58" s="115">
        <v>-15</v>
      </c>
      <c r="K58" s="116">
        <v>-18.75</v>
      </c>
    </row>
    <row r="59" spans="1:11" ht="14.1" customHeight="1" x14ac:dyDescent="0.2">
      <c r="A59" s="306" t="s">
        <v>287</v>
      </c>
      <c r="B59" s="307" t="s">
        <v>288</v>
      </c>
      <c r="C59" s="308"/>
      <c r="D59" s="113">
        <v>0.84852861527351509</v>
      </c>
      <c r="E59" s="115">
        <v>47</v>
      </c>
      <c r="F59" s="114">
        <v>39</v>
      </c>
      <c r="G59" s="114">
        <v>40</v>
      </c>
      <c r="H59" s="114">
        <v>44</v>
      </c>
      <c r="I59" s="140">
        <v>47</v>
      </c>
      <c r="J59" s="115">
        <v>0</v>
      </c>
      <c r="K59" s="116">
        <v>0</v>
      </c>
    </row>
    <row r="60" spans="1:11" ht="14.1" customHeight="1" x14ac:dyDescent="0.2">
      <c r="A60" s="306">
        <v>81</v>
      </c>
      <c r="B60" s="307" t="s">
        <v>289</v>
      </c>
      <c r="C60" s="308"/>
      <c r="D60" s="113">
        <v>6.4271529156887528</v>
      </c>
      <c r="E60" s="115">
        <v>356</v>
      </c>
      <c r="F60" s="114">
        <v>311</v>
      </c>
      <c r="G60" s="114">
        <v>368</v>
      </c>
      <c r="H60" s="114">
        <v>268</v>
      </c>
      <c r="I60" s="140">
        <v>330</v>
      </c>
      <c r="J60" s="115">
        <v>26</v>
      </c>
      <c r="K60" s="116">
        <v>7.8787878787878789</v>
      </c>
    </row>
    <row r="61" spans="1:11" ht="14.1" customHeight="1" x14ac:dyDescent="0.2">
      <c r="A61" s="306" t="s">
        <v>290</v>
      </c>
      <c r="B61" s="307" t="s">
        <v>291</v>
      </c>
      <c r="C61" s="308"/>
      <c r="D61" s="113">
        <v>2.274778840946019</v>
      </c>
      <c r="E61" s="115">
        <v>126</v>
      </c>
      <c r="F61" s="114">
        <v>102</v>
      </c>
      <c r="G61" s="114">
        <v>125</v>
      </c>
      <c r="H61" s="114">
        <v>133</v>
      </c>
      <c r="I61" s="140">
        <v>109</v>
      </c>
      <c r="J61" s="115">
        <v>17</v>
      </c>
      <c r="K61" s="116">
        <v>15.596330275229358</v>
      </c>
    </row>
    <row r="62" spans="1:11" ht="14.1" customHeight="1" x14ac:dyDescent="0.2">
      <c r="A62" s="306" t="s">
        <v>292</v>
      </c>
      <c r="B62" s="307" t="s">
        <v>293</v>
      </c>
      <c r="C62" s="308"/>
      <c r="D62" s="113">
        <v>1.8775952337967141</v>
      </c>
      <c r="E62" s="115">
        <v>104</v>
      </c>
      <c r="F62" s="114">
        <v>134</v>
      </c>
      <c r="G62" s="114">
        <v>140</v>
      </c>
      <c r="H62" s="114">
        <v>60</v>
      </c>
      <c r="I62" s="140">
        <v>117</v>
      </c>
      <c r="J62" s="115">
        <v>-13</v>
      </c>
      <c r="K62" s="116">
        <v>-11.111111111111111</v>
      </c>
    </row>
    <row r="63" spans="1:11" ht="14.1" customHeight="1" x14ac:dyDescent="0.2">
      <c r="A63" s="306"/>
      <c r="B63" s="307" t="s">
        <v>294</v>
      </c>
      <c r="C63" s="308"/>
      <c r="D63" s="113">
        <v>1.5526268279472828</v>
      </c>
      <c r="E63" s="115">
        <v>86</v>
      </c>
      <c r="F63" s="114">
        <v>119</v>
      </c>
      <c r="G63" s="114">
        <v>105</v>
      </c>
      <c r="H63" s="114">
        <v>48</v>
      </c>
      <c r="I63" s="140">
        <v>98</v>
      </c>
      <c r="J63" s="115">
        <v>-12</v>
      </c>
      <c r="K63" s="116">
        <v>-12.244897959183673</v>
      </c>
    </row>
    <row r="64" spans="1:11" ht="14.1" customHeight="1" x14ac:dyDescent="0.2">
      <c r="A64" s="306" t="s">
        <v>295</v>
      </c>
      <c r="B64" s="307" t="s">
        <v>296</v>
      </c>
      <c r="C64" s="308"/>
      <c r="D64" s="113">
        <v>0.758259613648673</v>
      </c>
      <c r="E64" s="115">
        <v>42</v>
      </c>
      <c r="F64" s="114">
        <v>26</v>
      </c>
      <c r="G64" s="114">
        <v>44</v>
      </c>
      <c r="H64" s="114">
        <v>24</v>
      </c>
      <c r="I64" s="140">
        <v>27</v>
      </c>
      <c r="J64" s="115">
        <v>15</v>
      </c>
      <c r="K64" s="116">
        <v>55.555555555555557</v>
      </c>
    </row>
    <row r="65" spans="1:11" ht="14.1" customHeight="1" x14ac:dyDescent="0.2">
      <c r="A65" s="306" t="s">
        <v>297</v>
      </c>
      <c r="B65" s="307" t="s">
        <v>298</v>
      </c>
      <c r="C65" s="308"/>
      <c r="D65" s="113">
        <v>0.83047481494854669</v>
      </c>
      <c r="E65" s="115">
        <v>46</v>
      </c>
      <c r="F65" s="114">
        <v>18</v>
      </c>
      <c r="G65" s="114">
        <v>35</v>
      </c>
      <c r="H65" s="114">
        <v>23</v>
      </c>
      <c r="I65" s="140">
        <v>39</v>
      </c>
      <c r="J65" s="115">
        <v>7</v>
      </c>
      <c r="K65" s="116">
        <v>17.948717948717949</v>
      </c>
    </row>
    <row r="66" spans="1:11" ht="14.1" customHeight="1" x14ac:dyDescent="0.2">
      <c r="A66" s="306">
        <v>82</v>
      </c>
      <c r="B66" s="307" t="s">
        <v>299</v>
      </c>
      <c r="C66" s="308"/>
      <c r="D66" s="113">
        <v>5.1633868929409639</v>
      </c>
      <c r="E66" s="115">
        <v>286</v>
      </c>
      <c r="F66" s="114">
        <v>226</v>
      </c>
      <c r="G66" s="114">
        <v>296</v>
      </c>
      <c r="H66" s="114">
        <v>164</v>
      </c>
      <c r="I66" s="140">
        <v>281</v>
      </c>
      <c r="J66" s="115">
        <v>5</v>
      </c>
      <c r="K66" s="116">
        <v>1.7793594306049823</v>
      </c>
    </row>
    <row r="67" spans="1:11" ht="14.1" customHeight="1" x14ac:dyDescent="0.2">
      <c r="A67" s="306" t="s">
        <v>300</v>
      </c>
      <c r="B67" s="307" t="s">
        <v>301</v>
      </c>
      <c r="C67" s="308"/>
      <c r="D67" s="113">
        <v>3.5927062646687129</v>
      </c>
      <c r="E67" s="115">
        <v>199</v>
      </c>
      <c r="F67" s="114">
        <v>142</v>
      </c>
      <c r="G67" s="114">
        <v>187</v>
      </c>
      <c r="H67" s="114">
        <v>102</v>
      </c>
      <c r="I67" s="140">
        <v>198</v>
      </c>
      <c r="J67" s="115">
        <v>1</v>
      </c>
      <c r="K67" s="116">
        <v>0.50505050505050508</v>
      </c>
    </row>
    <row r="68" spans="1:11" ht="14.1" customHeight="1" x14ac:dyDescent="0.2">
      <c r="A68" s="306" t="s">
        <v>302</v>
      </c>
      <c r="B68" s="307" t="s">
        <v>303</v>
      </c>
      <c r="C68" s="308"/>
      <c r="D68" s="113">
        <v>0.99295901787326235</v>
      </c>
      <c r="E68" s="115">
        <v>55</v>
      </c>
      <c r="F68" s="114">
        <v>45</v>
      </c>
      <c r="G68" s="114">
        <v>72</v>
      </c>
      <c r="H68" s="114">
        <v>34</v>
      </c>
      <c r="I68" s="140">
        <v>40</v>
      </c>
      <c r="J68" s="115">
        <v>15</v>
      </c>
      <c r="K68" s="116">
        <v>37.5</v>
      </c>
    </row>
    <row r="69" spans="1:11" ht="14.1" customHeight="1" x14ac:dyDescent="0.2">
      <c r="A69" s="306">
        <v>83</v>
      </c>
      <c r="B69" s="307" t="s">
        <v>304</v>
      </c>
      <c r="C69" s="308"/>
      <c r="D69" s="113">
        <v>5.7952699043148579</v>
      </c>
      <c r="E69" s="115">
        <v>321</v>
      </c>
      <c r="F69" s="114">
        <v>213</v>
      </c>
      <c r="G69" s="114">
        <v>687</v>
      </c>
      <c r="H69" s="114">
        <v>230</v>
      </c>
      <c r="I69" s="140">
        <v>277</v>
      </c>
      <c r="J69" s="115">
        <v>44</v>
      </c>
      <c r="K69" s="116">
        <v>15.884476534296029</v>
      </c>
    </row>
    <row r="70" spans="1:11" ht="14.1" customHeight="1" x14ac:dyDescent="0.2">
      <c r="A70" s="306" t="s">
        <v>305</v>
      </c>
      <c r="B70" s="307" t="s">
        <v>306</v>
      </c>
      <c r="C70" s="308"/>
      <c r="D70" s="113">
        <v>3.6649214659685865</v>
      </c>
      <c r="E70" s="115">
        <v>203</v>
      </c>
      <c r="F70" s="114">
        <v>161</v>
      </c>
      <c r="G70" s="114">
        <v>590</v>
      </c>
      <c r="H70" s="114">
        <v>158</v>
      </c>
      <c r="I70" s="140">
        <v>192</v>
      </c>
      <c r="J70" s="115">
        <v>11</v>
      </c>
      <c r="K70" s="116">
        <v>5.729166666666667</v>
      </c>
    </row>
    <row r="71" spans="1:11" ht="14.1" customHeight="1" x14ac:dyDescent="0.2">
      <c r="A71" s="306"/>
      <c r="B71" s="307" t="s">
        <v>307</v>
      </c>
      <c r="C71" s="308"/>
      <c r="D71" s="113">
        <v>2.0400794367214297</v>
      </c>
      <c r="E71" s="115">
        <v>113</v>
      </c>
      <c r="F71" s="114">
        <v>80</v>
      </c>
      <c r="G71" s="114">
        <v>359</v>
      </c>
      <c r="H71" s="114">
        <v>88</v>
      </c>
      <c r="I71" s="140">
        <v>90</v>
      </c>
      <c r="J71" s="115">
        <v>23</v>
      </c>
      <c r="K71" s="116">
        <v>25.555555555555557</v>
      </c>
    </row>
    <row r="72" spans="1:11" ht="14.1" customHeight="1" x14ac:dyDescent="0.2">
      <c r="A72" s="306">
        <v>84</v>
      </c>
      <c r="B72" s="307" t="s">
        <v>308</v>
      </c>
      <c r="C72" s="308"/>
      <c r="D72" s="113">
        <v>1.6067882289221882</v>
      </c>
      <c r="E72" s="115">
        <v>89</v>
      </c>
      <c r="F72" s="114">
        <v>41</v>
      </c>
      <c r="G72" s="114">
        <v>105</v>
      </c>
      <c r="H72" s="114">
        <v>45</v>
      </c>
      <c r="I72" s="140">
        <v>38</v>
      </c>
      <c r="J72" s="115">
        <v>51</v>
      </c>
      <c r="K72" s="116">
        <v>134.21052631578948</v>
      </c>
    </row>
    <row r="73" spans="1:11" ht="14.1" customHeight="1" x14ac:dyDescent="0.2">
      <c r="A73" s="306" t="s">
        <v>309</v>
      </c>
      <c r="B73" s="307" t="s">
        <v>310</v>
      </c>
      <c r="C73" s="308"/>
      <c r="D73" s="113">
        <v>0.7943672142986099</v>
      </c>
      <c r="E73" s="115">
        <v>44</v>
      </c>
      <c r="F73" s="114">
        <v>18</v>
      </c>
      <c r="G73" s="114">
        <v>80</v>
      </c>
      <c r="H73" s="114">
        <v>23</v>
      </c>
      <c r="I73" s="140">
        <v>27</v>
      </c>
      <c r="J73" s="115">
        <v>17</v>
      </c>
      <c r="K73" s="116">
        <v>62.962962962962962</v>
      </c>
    </row>
    <row r="74" spans="1:11" ht="14.1" customHeight="1" x14ac:dyDescent="0.2">
      <c r="A74" s="306" t="s">
        <v>311</v>
      </c>
      <c r="B74" s="307" t="s">
        <v>312</v>
      </c>
      <c r="C74" s="308"/>
      <c r="D74" s="113">
        <v>0.32496840584943132</v>
      </c>
      <c r="E74" s="115">
        <v>18</v>
      </c>
      <c r="F74" s="114">
        <v>9</v>
      </c>
      <c r="G74" s="114">
        <v>6</v>
      </c>
      <c r="H74" s="114">
        <v>6</v>
      </c>
      <c r="I74" s="140">
        <v>3</v>
      </c>
      <c r="J74" s="115">
        <v>15</v>
      </c>
      <c r="K74" s="116" t="s">
        <v>514</v>
      </c>
    </row>
    <row r="75" spans="1:11" ht="14.1" customHeight="1" x14ac:dyDescent="0.2">
      <c r="A75" s="306" t="s">
        <v>313</v>
      </c>
      <c r="B75" s="307" t="s">
        <v>314</v>
      </c>
      <c r="C75" s="308"/>
      <c r="D75" s="113">
        <v>5.4161400974905217E-2</v>
      </c>
      <c r="E75" s="115">
        <v>3</v>
      </c>
      <c r="F75" s="114" t="s">
        <v>513</v>
      </c>
      <c r="G75" s="114" t="s">
        <v>513</v>
      </c>
      <c r="H75" s="114">
        <v>3</v>
      </c>
      <c r="I75" s="140" t="s">
        <v>513</v>
      </c>
      <c r="J75" s="115" t="s">
        <v>513</v>
      </c>
      <c r="K75" s="116" t="s">
        <v>513</v>
      </c>
    </row>
    <row r="76" spans="1:11" ht="14.1" customHeight="1" x14ac:dyDescent="0.2">
      <c r="A76" s="306">
        <v>91</v>
      </c>
      <c r="B76" s="307" t="s">
        <v>315</v>
      </c>
      <c r="C76" s="308"/>
      <c r="D76" s="113">
        <v>0.16248420292471566</v>
      </c>
      <c r="E76" s="115">
        <v>9</v>
      </c>
      <c r="F76" s="114">
        <v>6</v>
      </c>
      <c r="G76" s="114">
        <v>16</v>
      </c>
      <c r="H76" s="114">
        <v>8</v>
      </c>
      <c r="I76" s="140">
        <v>6</v>
      </c>
      <c r="J76" s="115">
        <v>3</v>
      </c>
      <c r="K76" s="116">
        <v>50</v>
      </c>
    </row>
    <row r="77" spans="1:11" ht="14.1" customHeight="1" x14ac:dyDescent="0.2">
      <c r="A77" s="306">
        <v>92</v>
      </c>
      <c r="B77" s="307" t="s">
        <v>316</v>
      </c>
      <c r="C77" s="308"/>
      <c r="D77" s="113">
        <v>1.0110128181982307</v>
      </c>
      <c r="E77" s="115">
        <v>56</v>
      </c>
      <c r="F77" s="114">
        <v>25</v>
      </c>
      <c r="G77" s="114">
        <v>26</v>
      </c>
      <c r="H77" s="114">
        <v>15</v>
      </c>
      <c r="I77" s="140">
        <v>26</v>
      </c>
      <c r="J77" s="115">
        <v>30</v>
      </c>
      <c r="K77" s="116">
        <v>115.38461538461539</v>
      </c>
    </row>
    <row r="78" spans="1:11" ht="14.1" customHeight="1" x14ac:dyDescent="0.2">
      <c r="A78" s="306">
        <v>93</v>
      </c>
      <c r="B78" s="307" t="s">
        <v>317</v>
      </c>
      <c r="C78" s="308"/>
      <c r="D78" s="113">
        <v>0.21664560389962087</v>
      </c>
      <c r="E78" s="115">
        <v>12</v>
      </c>
      <c r="F78" s="114" t="s">
        <v>513</v>
      </c>
      <c r="G78" s="114">
        <v>20</v>
      </c>
      <c r="H78" s="114">
        <v>16</v>
      </c>
      <c r="I78" s="140">
        <v>17</v>
      </c>
      <c r="J78" s="115">
        <v>-5</v>
      </c>
      <c r="K78" s="116">
        <v>-29.411764705882351</v>
      </c>
    </row>
    <row r="79" spans="1:11" ht="14.1" customHeight="1" x14ac:dyDescent="0.2">
      <c r="A79" s="306">
        <v>94</v>
      </c>
      <c r="B79" s="307" t="s">
        <v>318</v>
      </c>
      <c r="C79" s="308"/>
      <c r="D79" s="113">
        <v>0.3791298068243365</v>
      </c>
      <c r="E79" s="115">
        <v>21</v>
      </c>
      <c r="F79" s="114">
        <v>41</v>
      </c>
      <c r="G79" s="114">
        <v>37</v>
      </c>
      <c r="H79" s="114">
        <v>12</v>
      </c>
      <c r="I79" s="140">
        <v>17</v>
      </c>
      <c r="J79" s="115">
        <v>4</v>
      </c>
      <c r="K79" s="116">
        <v>23.529411764705884</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0.34302220617439971</v>
      </c>
      <c r="E81" s="143">
        <v>19</v>
      </c>
      <c r="F81" s="144">
        <v>11</v>
      </c>
      <c r="G81" s="144">
        <v>10</v>
      </c>
      <c r="H81" s="144">
        <v>17</v>
      </c>
      <c r="I81" s="145">
        <v>18</v>
      </c>
      <c r="J81" s="143">
        <v>1</v>
      </c>
      <c r="K81" s="146">
        <v>5.5555555555555554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55966</v>
      </c>
      <c r="C10" s="114">
        <v>30469</v>
      </c>
      <c r="D10" s="114">
        <v>25497</v>
      </c>
      <c r="E10" s="114">
        <v>42780</v>
      </c>
      <c r="F10" s="114">
        <v>11384</v>
      </c>
      <c r="G10" s="114">
        <v>7727</v>
      </c>
      <c r="H10" s="114">
        <v>13616</v>
      </c>
      <c r="I10" s="115">
        <v>20941</v>
      </c>
      <c r="J10" s="114">
        <v>15828</v>
      </c>
      <c r="K10" s="114">
        <v>5113</v>
      </c>
      <c r="L10" s="423">
        <v>3775</v>
      </c>
      <c r="M10" s="424">
        <v>3795</v>
      </c>
    </row>
    <row r="11" spans="1:13" ht="11.1" customHeight="1" x14ac:dyDescent="0.2">
      <c r="A11" s="422" t="s">
        <v>387</v>
      </c>
      <c r="B11" s="115">
        <v>56472</v>
      </c>
      <c r="C11" s="114">
        <v>31003</v>
      </c>
      <c r="D11" s="114">
        <v>25469</v>
      </c>
      <c r="E11" s="114">
        <v>43185</v>
      </c>
      <c r="F11" s="114">
        <v>11491</v>
      </c>
      <c r="G11" s="114">
        <v>7533</v>
      </c>
      <c r="H11" s="114">
        <v>14001</v>
      </c>
      <c r="I11" s="115">
        <v>21347</v>
      </c>
      <c r="J11" s="114">
        <v>16012</v>
      </c>
      <c r="K11" s="114">
        <v>5335</v>
      </c>
      <c r="L11" s="423">
        <v>3387</v>
      </c>
      <c r="M11" s="424">
        <v>2997</v>
      </c>
    </row>
    <row r="12" spans="1:13" ht="11.1" customHeight="1" x14ac:dyDescent="0.2">
      <c r="A12" s="422" t="s">
        <v>388</v>
      </c>
      <c r="B12" s="115">
        <v>57528</v>
      </c>
      <c r="C12" s="114">
        <v>31441</v>
      </c>
      <c r="D12" s="114">
        <v>26087</v>
      </c>
      <c r="E12" s="114">
        <v>44028</v>
      </c>
      <c r="F12" s="114">
        <v>11674</v>
      </c>
      <c r="G12" s="114">
        <v>8361</v>
      </c>
      <c r="H12" s="114">
        <v>14291</v>
      </c>
      <c r="I12" s="115">
        <v>21279</v>
      </c>
      <c r="J12" s="114">
        <v>15757</v>
      </c>
      <c r="K12" s="114">
        <v>5522</v>
      </c>
      <c r="L12" s="423">
        <v>5561</v>
      </c>
      <c r="M12" s="424">
        <v>4760</v>
      </c>
    </row>
    <row r="13" spans="1:13" s="110" customFormat="1" ht="11.1" customHeight="1" x14ac:dyDescent="0.2">
      <c r="A13" s="422" t="s">
        <v>389</v>
      </c>
      <c r="B13" s="115">
        <v>57200</v>
      </c>
      <c r="C13" s="114">
        <v>31057</v>
      </c>
      <c r="D13" s="114">
        <v>26143</v>
      </c>
      <c r="E13" s="114">
        <v>43554</v>
      </c>
      <c r="F13" s="114">
        <v>11806</v>
      </c>
      <c r="G13" s="114">
        <v>8085</v>
      </c>
      <c r="H13" s="114">
        <v>14441</v>
      </c>
      <c r="I13" s="115">
        <v>21263</v>
      </c>
      <c r="J13" s="114">
        <v>15792</v>
      </c>
      <c r="K13" s="114">
        <v>5471</v>
      </c>
      <c r="L13" s="423">
        <v>2908</v>
      </c>
      <c r="M13" s="424">
        <v>3342</v>
      </c>
    </row>
    <row r="14" spans="1:13" ht="15" customHeight="1" x14ac:dyDescent="0.2">
      <c r="A14" s="422" t="s">
        <v>390</v>
      </c>
      <c r="B14" s="115">
        <v>57457</v>
      </c>
      <c r="C14" s="114">
        <v>31261</v>
      </c>
      <c r="D14" s="114">
        <v>26196</v>
      </c>
      <c r="E14" s="114">
        <v>41894</v>
      </c>
      <c r="F14" s="114">
        <v>13864</v>
      </c>
      <c r="G14" s="114">
        <v>7848</v>
      </c>
      <c r="H14" s="114">
        <v>14745</v>
      </c>
      <c r="I14" s="115">
        <v>21252</v>
      </c>
      <c r="J14" s="114">
        <v>15703</v>
      </c>
      <c r="K14" s="114">
        <v>5549</v>
      </c>
      <c r="L14" s="423">
        <v>4421</v>
      </c>
      <c r="M14" s="424">
        <v>4230</v>
      </c>
    </row>
    <row r="15" spans="1:13" ht="11.1" customHeight="1" x14ac:dyDescent="0.2">
      <c r="A15" s="422" t="s">
        <v>387</v>
      </c>
      <c r="B15" s="115">
        <v>57904</v>
      </c>
      <c r="C15" s="114">
        <v>31569</v>
      </c>
      <c r="D15" s="114">
        <v>26335</v>
      </c>
      <c r="E15" s="114">
        <v>41909</v>
      </c>
      <c r="F15" s="114">
        <v>14324</v>
      </c>
      <c r="G15" s="114">
        <v>7586</v>
      </c>
      <c r="H15" s="114">
        <v>15127</v>
      </c>
      <c r="I15" s="115">
        <v>21504</v>
      </c>
      <c r="J15" s="114">
        <v>15932</v>
      </c>
      <c r="K15" s="114">
        <v>5572</v>
      </c>
      <c r="L15" s="423">
        <v>3560</v>
      </c>
      <c r="M15" s="424">
        <v>3178</v>
      </c>
    </row>
    <row r="16" spans="1:13" ht="11.1" customHeight="1" x14ac:dyDescent="0.2">
      <c r="A16" s="422" t="s">
        <v>388</v>
      </c>
      <c r="B16" s="115">
        <v>59357</v>
      </c>
      <c r="C16" s="114">
        <v>32432</v>
      </c>
      <c r="D16" s="114">
        <v>26925</v>
      </c>
      <c r="E16" s="114">
        <v>43137</v>
      </c>
      <c r="F16" s="114">
        <v>14599</v>
      </c>
      <c r="G16" s="114">
        <v>8636</v>
      </c>
      <c r="H16" s="114">
        <v>15373</v>
      </c>
      <c r="I16" s="115">
        <v>21458</v>
      </c>
      <c r="J16" s="114">
        <v>15635</v>
      </c>
      <c r="K16" s="114">
        <v>5823</v>
      </c>
      <c r="L16" s="423">
        <v>6188</v>
      </c>
      <c r="M16" s="424">
        <v>4926</v>
      </c>
    </row>
    <row r="17" spans="1:13" s="110" customFormat="1" ht="11.1" customHeight="1" x14ac:dyDescent="0.2">
      <c r="A17" s="422" t="s">
        <v>389</v>
      </c>
      <c r="B17" s="115">
        <v>59040</v>
      </c>
      <c r="C17" s="114">
        <v>32037</v>
      </c>
      <c r="D17" s="114">
        <v>27003</v>
      </c>
      <c r="E17" s="114">
        <v>44134</v>
      </c>
      <c r="F17" s="114">
        <v>14841</v>
      </c>
      <c r="G17" s="114">
        <v>8395</v>
      </c>
      <c r="H17" s="114">
        <v>15565</v>
      </c>
      <c r="I17" s="115">
        <v>21505</v>
      </c>
      <c r="J17" s="114">
        <v>15757</v>
      </c>
      <c r="K17" s="114">
        <v>5748</v>
      </c>
      <c r="L17" s="423">
        <v>3091</v>
      </c>
      <c r="M17" s="424">
        <v>3564</v>
      </c>
    </row>
    <row r="18" spans="1:13" ht="15" customHeight="1" x14ac:dyDescent="0.2">
      <c r="A18" s="422" t="s">
        <v>391</v>
      </c>
      <c r="B18" s="115">
        <v>59374</v>
      </c>
      <c r="C18" s="114">
        <v>32240</v>
      </c>
      <c r="D18" s="114">
        <v>27134</v>
      </c>
      <c r="E18" s="114">
        <v>44031</v>
      </c>
      <c r="F18" s="114">
        <v>15200</v>
      </c>
      <c r="G18" s="114">
        <v>8133</v>
      </c>
      <c r="H18" s="114">
        <v>15879</v>
      </c>
      <c r="I18" s="115">
        <v>21084</v>
      </c>
      <c r="J18" s="114">
        <v>15461</v>
      </c>
      <c r="K18" s="114">
        <v>5623</v>
      </c>
      <c r="L18" s="423">
        <v>4450</v>
      </c>
      <c r="M18" s="424">
        <v>4309</v>
      </c>
    </row>
    <row r="19" spans="1:13" ht="11.1" customHeight="1" x14ac:dyDescent="0.2">
      <c r="A19" s="422" t="s">
        <v>387</v>
      </c>
      <c r="B19" s="115">
        <v>59580</v>
      </c>
      <c r="C19" s="114">
        <v>32459</v>
      </c>
      <c r="D19" s="114">
        <v>27121</v>
      </c>
      <c r="E19" s="114">
        <v>43974</v>
      </c>
      <c r="F19" s="114">
        <v>15438</v>
      </c>
      <c r="G19" s="114">
        <v>7806</v>
      </c>
      <c r="H19" s="114">
        <v>16193</v>
      </c>
      <c r="I19" s="115">
        <v>21651</v>
      </c>
      <c r="J19" s="114">
        <v>15811</v>
      </c>
      <c r="K19" s="114">
        <v>5840</v>
      </c>
      <c r="L19" s="423">
        <v>3394</v>
      </c>
      <c r="M19" s="424">
        <v>3288</v>
      </c>
    </row>
    <row r="20" spans="1:13" ht="11.1" customHeight="1" x14ac:dyDescent="0.2">
      <c r="A20" s="422" t="s">
        <v>388</v>
      </c>
      <c r="B20" s="115">
        <v>60742</v>
      </c>
      <c r="C20" s="114">
        <v>33112</v>
      </c>
      <c r="D20" s="114">
        <v>27630</v>
      </c>
      <c r="E20" s="114">
        <v>44891</v>
      </c>
      <c r="F20" s="114">
        <v>15588</v>
      </c>
      <c r="G20" s="114">
        <v>8670</v>
      </c>
      <c r="H20" s="114">
        <v>16500</v>
      </c>
      <c r="I20" s="115">
        <v>21785</v>
      </c>
      <c r="J20" s="114">
        <v>15588</v>
      </c>
      <c r="K20" s="114">
        <v>6197</v>
      </c>
      <c r="L20" s="423">
        <v>5405</v>
      </c>
      <c r="M20" s="424">
        <v>4503</v>
      </c>
    </row>
    <row r="21" spans="1:13" s="110" customFormat="1" ht="11.1" customHeight="1" x14ac:dyDescent="0.2">
      <c r="A21" s="422" t="s">
        <v>389</v>
      </c>
      <c r="B21" s="115">
        <v>60386</v>
      </c>
      <c r="C21" s="114">
        <v>32633</v>
      </c>
      <c r="D21" s="114">
        <v>27753</v>
      </c>
      <c r="E21" s="114">
        <v>44674</v>
      </c>
      <c r="F21" s="114">
        <v>15648</v>
      </c>
      <c r="G21" s="114">
        <v>8397</v>
      </c>
      <c r="H21" s="114">
        <v>16686</v>
      </c>
      <c r="I21" s="115">
        <v>21682</v>
      </c>
      <c r="J21" s="114">
        <v>15550</v>
      </c>
      <c r="K21" s="114">
        <v>6132</v>
      </c>
      <c r="L21" s="423">
        <v>3004</v>
      </c>
      <c r="M21" s="424">
        <v>3550</v>
      </c>
    </row>
    <row r="22" spans="1:13" ht="15" customHeight="1" x14ac:dyDescent="0.2">
      <c r="A22" s="422" t="s">
        <v>392</v>
      </c>
      <c r="B22" s="115">
        <v>60362</v>
      </c>
      <c r="C22" s="114">
        <v>32602</v>
      </c>
      <c r="D22" s="114">
        <v>27760</v>
      </c>
      <c r="E22" s="114">
        <v>44480</v>
      </c>
      <c r="F22" s="114">
        <v>15701</v>
      </c>
      <c r="G22" s="114">
        <v>8042</v>
      </c>
      <c r="H22" s="114">
        <v>17000</v>
      </c>
      <c r="I22" s="115">
        <v>21605</v>
      </c>
      <c r="J22" s="114">
        <v>15485</v>
      </c>
      <c r="K22" s="114">
        <v>6120</v>
      </c>
      <c r="L22" s="423">
        <v>3779</v>
      </c>
      <c r="M22" s="424">
        <v>3888</v>
      </c>
    </row>
    <row r="23" spans="1:13" ht="11.1" customHeight="1" x14ac:dyDescent="0.2">
      <c r="A23" s="422" t="s">
        <v>387</v>
      </c>
      <c r="B23" s="115">
        <v>60591</v>
      </c>
      <c r="C23" s="114">
        <v>32909</v>
      </c>
      <c r="D23" s="114">
        <v>27682</v>
      </c>
      <c r="E23" s="114">
        <v>44504</v>
      </c>
      <c r="F23" s="114">
        <v>15851</v>
      </c>
      <c r="G23" s="114">
        <v>7763</v>
      </c>
      <c r="H23" s="114">
        <v>17377</v>
      </c>
      <c r="I23" s="115">
        <v>22180</v>
      </c>
      <c r="J23" s="114">
        <v>15929</v>
      </c>
      <c r="K23" s="114">
        <v>6251</v>
      </c>
      <c r="L23" s="423">
        <v>3371</v>
      </c>
      <c r="M23" s="424">
        <v>3234</v>
      </c>
    </row>
    <row r="24" spans="1:13" ht="11.1" customHeight="1" x14ac:dyDescent="0.2">
      <c r="A24" s="422" t="s">
        <v>388</v>
      </c>
      <c r="B24" s="115">
        <v>61780</v>
      </c>
      <c r="C24" s="114">
        <v>33496</v>
      </c>
      <c r="D24" s="114">
        <v>28284</v>
      </c>
      <c r="E24" s="114">
        <v>44001</v>
      </c>
      <c r="F24" s="114">
        <v>15899</v>
      </c>
      <c r="G24" s="114">
        <v>8730</v>
      </c>
      <c r="H24" s="114">
        <v>17729</v>
      </c>
      <c r="I24" s="115">
        <v>22094</v>
      </c>
      <c r="J24" s="114">
        <v>15532</v>
      </c>
      <c r="K24" s="114">
        <v>6562</v>
      </c>
      <c r="L24" s="423">
        <v>5684</v>
      </c>
      <c r="M24" s="424">
        <v>4721</v>
      </c>
    </row>
    <row r="25" spans="1:13" s="110" customFormat="1" ht="11.1" customHeight="1" x14ac:dyDescent="0.2">
      <c r="A25" s="422" t="s">
        <v>389</v>
      </c>
      <c r="B25" s="115">
        <v>61313</v>
      </c>
      <c r="C25" s="114">
        <v>33048</v>
      </c>
      <c r="D25" s="114">
        <v>28265</v>
      </c>
      <c r="E25" s="114">
        <v>43463</v>
      </c>
      <c r="F25" s="114">
        <v>15979</v>
      </c>
      <c r="G25" s="114">
        <v>8410</v>
      </c>
      <c r="H25" s="114">
        <v>17875</v>
      </c>
      <c r="I25" s="115">
        <v>21920</v>
      </c>
      <c r="J25" s="114">
        <v>15504</v>
      </c>
      <c r="K25" s="114">
        <v>6416</v>
      </c>
      <c r="L25" s="423">
        <v>2859</v>
      </c>
      <c r="M25" s="424">
        <v>3359</v>
      </c>
    </row>
    <row r="26" spans="1:13" ht="15" customHeight="1" x14ac:dyDescent="0.2">
      <c r="A26" s="422" t="s">
        <v>393</v>
      </c>
      <c r="B26" s="115">
        <v>61657</v>
      </c>
      <c r="C26" s="114">
        <v>33262</v>
      </c>
      <c r="D26" s="114">
        <v>28395</v>
      </c>
      <c r="E26" s="114">
        <v>43587</v>
      </c>
      <c r="F26" s="114">
        <v>16214</v>
      </c>
      <c r="G26" s="114">
        <v>8096</v>
      </c>
      <c r="H26" s="114">
        <v>18286</v>
      </c>
      <c r="I26" s="115">
        <v>21630</v>
      </c>
      <c r="J26" s="114">
        <v>15331</v>
      </c>
      <c r="K26" s="114">
        <v>6299</v>
      </c>
      <c r="L26" s="423">
        <v>4087</v>
      </c>
      <c r="M26" s="424">
        <v>3821</v>
      </c>
    </row>
    <row r="27" spans="1:13" ht="11.1" customHeight="1" x14ac:dyDescent="0.2">
      <c r="A27" s="422" t="s">
        <v>387</v>
      </c>
      <c r="B27" s="115">
        <v>62008</v>
      </c>
      <c r="C27" s="114">
        <v>33520</v>
      </c>
      <c r="D27" s="114">
        <v>28488</v>
      </c>
      <c r="E27" s="114">
        <v>43646</v>
      </c>
      <c r="F27" s="114">
        <v>16500</v>
      </c>
      <c r="G27" s="114">
        <v>7805</v>
      </c>
      <c r="H27" s="114">
        <v>18692</v>
      </c>
      <c r="I27" s="115">
        <v>22334</v>
      </c>
      <c r="J27" s="114">
        <v>15843</v>
      </c>
      <c r="K27" s="114">
        <v>6491</v>
      </c>
      <c r="L27" s="423">
        <v>3679</v>
      </c>
      <c r="M27" s="424">
        <v>3408</v>
      </c>
    </row>
    <row r="28" spans="1:13" ht="11.1" customHeight="1" x14ac:dyDescent="0.2">
      <c r="A28" s="422" t="s">
        <v>388</v>
      </c>
      <c r="B28" s="115">
        <v>63424</v>
      </c>
      <c r="C28" s="114">
        <v>34247</v>
      </c>
      <c r="D28" s="114">
        <v>29177</v>
      </c>
      <c r="E28" s="114">
        <v>46435</v>
      </c>
      <c r="F28" s="114">
        <v>16852</v>
      </c>
      <c r="G28" s="114">
        <v>8824</v>
      </c>
      <c r="H28" s="114">
        <v>18895</v>
      </c>
      <c r="I28" s="115">
        <v>22153</v>
      </c>
      <c r="J28" s="114">
        <v>15403</v>
      </c>
      <c r="K28" s="114">
        <v>6750</v>
      </c>
      <c r="L28" s="423">
        <v>6071</v>
      </c>
      <c r="M28" s="424">
        <v>4763</v>
      </c>
    </row>
    <row r="29" spans="1:13" s="110" customFormat="1" ht="11.1" customHeight="1" x14ac:dyDescent="0.2">
      <c r="A29" s="422" t="s">
        <v>389</v>
      </c>
      <c r="B29" s="115">
        <v>63089</v>
      </c>
      <c r="C29" s="114">
        <v>33841</v>
      </c>
      <c r="D29" s="114">
        <v>29248</v>
      </c>
      <c r="E29" s="114">
        <v>46062</v>
      </c>
      <c r="F29" s="114">
        <v>16983</v>
      </c>
      <c r="G29" s="114">
        <v>8569</v>
      </c>
      <c r="H29" s="114">
        <v>19003</v>
      </c>
      <c r="I29" s="115">
        <v>22110</v>
      </c>
      <c r="J29" s="114">
        <v>15448</v>
      </c>
      <c r="K29" s="114">
        <v>6662</v>
      </c>
      <c r="L29" s="423">
        <v>3094</v>
      </c>
      <c r="M29" s="424">
        <v>3519</v>
      </c>
    </row>
    <row r="30" spans="1:13" ht="15" customHeight="1" x14ac:dyDescent="0.2">
      <c r="A30" s="422" t="s">
        <v>394</v>
      </c>
      <c r="B30" s="115">
        <v>63421</v>
      </c>
      <c r="C30" s="114">
        <v>34014</v>
      </c>
      <c r="D30" s="114">
        <v>29407</v>
      </c>
      <c r="E30" s="114">
        <v>46061</v>
      </c>
      <c r="F30" s="114">
        <v>17328</v>
      </c>
      <c r="G30" s="114">
        <v>8321</v>
      </c>
      <c r="H30" s="114">
        <v>19279</v>
      </c>
      <c r="I30" s="115">
        <v>21611</v>
      </c>
      <c r="J30" s="114">
        <v>15036</v>
      </c>
      <c r="K30" s="114">
        <v>6575</v>
      </c>
      <c r="L30" s="423">
        <v>4663</v>
      </c>
      <c r="M30" s="424">
        <v>4300</v>
      </c>
    </row>
    <row r="31" spans="1:13" ht="11.1" customHeight="1" x14ac:dyDescent="0.2">
      <c r="A31" s="422" t="s">
        <v>387</v>
      </c>
      <c r="B31" s="115">
        <v>63543</v>
      </c>
      <c r="C31" s="114">
        <v>34110</v>
      </c>
      <c r="D31" s="114">
        <v>29433</v>
      </c>
      <c r="E31" s="114">
        <v>45948</v>
      </c>
      <c r="F31" s="114">
        <v>17573</v>
      </c>
      <c r="G31" s="114">
        <v>7967</v>
      </c>
      <c r="H31" s="114">
        <v>19592</v>
      </c>
      <c r="I31" s="115">
        <v>21998</v>
      </c>
      <c r="J31" s="114">
        <v>15285</v>
      </c>
      <c r="K31" s="114">
        <v>6713</v>
      </c>
      <c r="L31" s="423">
        <v>3880</v>
      </c>
      <c r="M31" s="424">
        <v>3819</v>
      </c>
    </row>
    <row r="32" spans="1:13" ht="11.1" customHeight="1" x14ac:dyDescent="0.2">
      <c r="A32" s="422" t="s">
        <v>388</v>
      </c>
      <c r="B32" s="115">
        <v>65296</v>
      </c>
      <c r="C32" s="114">
        <v>34969</v>
      </c>
      <c r="D32" s="114">
        <v>30327</v>
      </c>
      <c r="E32" s="114">
        <v>47386</v>
      </c>
      <c r="F32" s="114">
        <v>17899</v>
      </c>
      <c r="G32" s="114">
        <v>9006</v>
      </c>
      <c r="H32" s="114">
        <v>19937</v>
      </c>
      <c r="I32" s="115">
        <v>21992</v>
      </c>
      <c r="J32" s="114">
        <v>14931</v>
      </c>
      <c r="K32" s="114">
        <v>7061</v>
      </c>
      <c r="L32" s="423">
        <v>6025</v>
      </c>
      <c r="M32" s="424">
        <v>4523</v>
      </c>
    </row>
    <row r="33" spans="1:13" s="110" customFormat="1" ht="11.1" customHeight="1" x14ac:dyDescent="0.2">
      <c r="A33" s="422" t="s">
        <v>389</v>
      </c>
      <c r="B33" s="115">
        <v>65206</v>
      </c>
      <c r="C33" s="114">
        <v>34787</v>
      </c>
      <c r="D33" s="114">
        <v>30419</v>
      </c>
      <c r="E33" s="114">
        <v>47084</v>
      </c>
      <c r="F33" s="114">
        <v>18114</v>
      </c>
      <c r="G33" s="114">
        <v>8679</v>
      </c>
      <c r="H33" s="114">
        <v>20059</v>
      </c>
      <c r="I33" s="115">
        <v>21923</v>
      </c>
      <c r="J33" s="114">
        <v>14971</v>
      </c>
      <c r="K33" s="114">
        <v>6952</v>
      </c>
      <c r="L33" s="423">
        <v>3397</v>
      </c>
      <c r="M33" s="424">
        <v>3705</v>
      </c>
    </row>
    <row r="34" spans="1:13" ht="15" customHeight="1" x14ac:dyDescent="0.2">
      <c r="A34" s="422" t="s">
        <v>395</v>
      </c>
      <c r="B34" s="115">
        <v>65375</v>
      </c>
      <c r="C34" s="114">
        <v>34743</v>
      </c>
      <c r="D34" s="114">
        <v>30632</v>
      </c>
      <c r="E34" s="114">
        <v>46897</v>
      </c>
      <c r="F34" s="114">
        <v>18474</v>
      </c>
      <c r="G34" s="114">
        <v>8304</v>
      </c>
      <c r="H34" s="114">
        <v>20451</v>
      </c>
      <c r="I34" s="115">
        <v>21697</v>
      </c>
      <c r="J34" s="114">
        <v>14783</v>
      </c>
      <c r="K34" s="114">
        <v>6914</v>
      </c>
      <c r="L34" s="423">
        <v>4831</v>
      </c>
      <c r="M34" s="424">
        <v>4723</v>
      </c>
    </row>
    <row r="35" spans="1:13" ht="11.1" customHeight="1" x14ac:dyDescent="0.2">
      <c r="A35" s="422" t="s">
        <v>387</v>
      </c>
      <c r="B35" s="115">
        <v>65517</v>
      </c>
      <c r="C35" s="114">
        <v>34888</v>
      </c>
      <c r="D35" s="114">
        <v>30629</v>
      </c>
      <c r="E35" s="114">
        <v>46765</v>
      </c>
      <c r="F35" s="114">
        <v>18751</v>
      </c>
      <c r="G35" s="114">
        <v>7963</v>
      </c>
      <c r="H35" s="114">
        <v>20818</v>
      </c>
      <c r="I35" s="115">
        <v>22227</v>
      </c>
      <c r="J35" s="114">
        <v>15125</v>
      </c>
      <c r="K35" s="114">
        <v>7102</v>
      </c>
      <c r="L35" s="423">
        <v>3920</v>
      </c>
      <c r="M35" s="424">
        <v>3837</v>
      </c>
    </row>
    <row r="36" spans="1:13" ht="11.1" customHeight="1" x14ac:dyDescent="0.2">
      <c r="A36" s="422" t="s">
        <v>388</v>
      </c>
      <c r="B36" s="115">
        <v>66595</v>
      </c>
      <c r="C36" s="114">
        <v>35625</v>
      </c>
      <c r="D36" s="114">
        <v>30970</v>
      </c>
      <c r="E36" s="114">
        <v>47913</v>
      </c>
      <c r="F36" s="114">
        <v>18681</v>
      </c>
      <c r="G36" s="114">
        <v>9008</v>
      </c>
      <c r="H36" s="114">
        <v>20988</v>
      </c>
      <c r="I36" s="115">
        <v>22129</v>
      </c>
      <c r="J36" s="114">
        <v>14715</v>
      </c>
      <c r="K36" s="114">
        <v>7414</v>
      </c>
      <c r="L36" s="423">
        <v>6566</v>
      </c>
      <c r="M36" s="424">
        <v>5383</v>
      </c>
    </row>
    <row r="37" spans="1:13" s="110" customFormat="1" ht="11.1" customHeight="1" x14ac:dyDescent="0.2">
      <c r="A37" s="422" t="s">
        <v>389</v>
      </c>
      <c r="B37" s="115">
        <v>66421</v>
      </c>
      <c r="C37" s="114">
        <v>35380</v>
      </c>
      <c r="D37" s="114">
        <v>31041</v>
      </c>
      <c r="E37" s="114">
        <v>47568</v>
      </c>
      <c r="F37" s="114">
        <v>18853</v>
      </c>
      <c r="G37" s="114">
        <v>8759</v>
      </c>
      <c r="H37" s="114">
        <v>21139</v>
      </c>
      <c r="I37" s="115">
        <v>22118</v>
      </c>
      <c r="J37" s="114">
        <v>14852</v>
      </c>
      <c r="K37" s="114">
        <v>7266</v>
      </c>
      <c r="L37" s="423">
        <v>3555</v>
      </c>
      <c r="M37" s="424">
        <v>3867</v>
      </c>
    </row>
    <row r="38" spans="1:13" ht="15" customHeight="1" x14ac:dyDescent="0.2">
      <c r="A38" s="425" t="s">
        <v>396</v>
      </c>
      <c r="B38" s="115">
        <v>66627</v>
      </c>
      <c r="C38" s="114">
        <v>35477</v>
      </c>
      <c r="D38" s="114">
        <v>31150</v>
      </c>
      <c r="E38" s="114">
        <v>47560</v>
      </c>
      <c r="F38" s="114">
        <v>19067</v>
      </c>
      <c r="G38" s="114">
        <v>8431</v>
      </c>
      <c r="H38" s="114">
        <v>21421</v>
      </c>
      <c r="I38" s="115">
        <v>21868</v>
      </c>
      <c r="J38" s="114">
        <v>14677</v>
      </c>
      <c r="K38" s="114">
        <v>7191</v>
      </c>
      <c r="L38" s="423">
        <v>5286</v>
      </c>
      <c r="M38" s="424">
        <v>5138</v>
      </c>
    </row>
    <row r="39" spans="1:13" ht="11.1" customHeight="1" x14ac:dyDescent="0.2">
      <c r="A39" s="422" t="s">
        <v>387</v>
      </c>
      <c r="B39" s="115">
        <v>66893</v>
      </c>
      <c r="C39" s="114">
        <v>35749</v>
      </c>
      <c r="D39" s="114">
        <v>31144</v>
      </c>
      <c r="E39" s="114">
        <v>47590</v>
      </c>
      <c r="F39" s="114">
        <v>19303</v>
      </c>
      <c r="G39" s="114">
        <v>8125</v>
      </c>
      <c r="H39" s="114">
        <v>21868</v>
      </c>
      <c r="I39" s="115">
        <v>22341</v>
      </c>
      <c r="J39" s="114">
        <v>14970</v>
      </c>
      <c r="K39" s="114">
        <v>7371</v>
      </c>
      <c r="L39" s="423">
        <v>4098</v>
      </c>
      <c r="M39" s="424">
        <v>3891</v>
      </c>
    </row>
    <row r="40" spans="1:13" ht="11.1" customHeight="1" x14ac:dyDescent="0.2">
      <c r="A40" s="425" t="s">
        <v>388</v>
      </c>
      <c r="B40" s="115">
        <v>68350</v>
      </c>
      <c r="C40" s="114">
        <v>36600</v>
      </c>
      <c r="D40" s="114">
        <v>31750</v>
      </c>
      <c r="E40" s="114">
        <v>48817</v>
      </c>
      <c r="F40" s="114">
        <v>19533</v>
      </c>
      <c r="G40" s="114">
        <v>9070</v>
      </c>
      <c r="H40" s="114">
        <v>22203</v>
      </c>
      <c r="I40" s="115">
        <v>22420</v>
      </c>
      <c r="J40" s="114">
        <v>14769</v>
      </c>
      <c r="K40" s="114">
        <v>7651</v>
      </c>
      <c r="L40" s="423">
        <v>6705</v>
      </c>
      <c r="M40" s="424">
        <v>5458</v>
      </c>
    </row>
    <row r="41" spans="1:13" s="110" customFormat="1" ht="11.1" customHeight="1" x14ac:dyDescent="0.2">
      <c r="A41" s="422" t="s">
        <v>389</v>
      </c>
      <c r="B41" s="115">
        <v>68007</v>
      </c>
      <c r="C41" s="114">
        <v>36249</v>
      </c>
      <c r="D41" s="114">
        <v>31758</v>
      </c>
      <c r="E41" s="114">
        <v>48415</v>
      </c>
      <c r="F41" s="114">
        <v>19592</v>
      </c>
      <c r="G41" s="114">
        <v>8763</v>
      </c>
      <c r="H41" s="114">
        <v>22382</v>
      </c>
      <c r="I41" s="115">
        <v>22250</v>
      </c>
      <c r="J41" s="114">
        <v>14695</v>
      </c>
      <c r="K41" s="114">
        <v>7555</v>
      </c>
      <c r="L41" s="423">
        <v>3707</v>
      </c>
      <c r="M41" s="424">
        <v>4129</v>
      </c>
    </row>
    <row r="42" spans="1:13" ht="15" customHeight="1" x14ac:dyDescent="0.2">
      <c r="A42" s="422" t="s">
        <v>397</v>
      </c>
      <c r="B42" s="115">
        <v>68349</v>
      </c>
      <c r="C42" s="114">
        <v>36474</v>
      </c>
      <c r="D42" s="114">
        <v>31875</v>
      </c>
      <c r="E42" s="114">
        <v>48487</v>
      </c>
      <c r="F42" s="114">
        <v>19862</v>
      </c>
      <c r="G42" s="114">
        <v>8501</v>
      </c>
      <c r="H42" s="114">
        <v>22731</v>
      </c>
      <c r="I42" s="115">
        <v>22162</v>
      </c>
      <c r="J42" s="114">
        <v>14633</v>
      </c>
      <c r="K42" s="114">
        <v>7529</v>
      </c>
      <c r="L42" s="423">
        <v>5387</v>
      </c>
      <c r="M42" s="424">
        <v>5149</v>
      </c>
    </row>
    <row r="43" spans="1:13" ht="11.1" customHeight="1" x14ac:dyDescent="0.2">
      <c r="A43" s="422" t="s">
        <v>387</v>
      </c>
      <c r="B43" s="115">
        <v>68646</v>
      </c>
      <c r="C43" s="114">
        <v>36719</v>
      </c>
      <c r="D43" s="114">
        <v>31927</v>
      </c>
      <c r="E43" s="114">
        <v>48622</v>
      </c>
      <c r="F43" s="114">
        <v>20024</v>
      </c>
      <c r="G43" s="114">
        <v>8219</v>
      </c>
      <c r="H43" s="114">
        <v>23189</v>
      </c>
      <c r="I43" s="115">
        <v>22777</v>
      </c>
      <c r="J43" s="114">
        <v>15019</v>
      </c>
      <c r="K43" s="114">
        <v>7758</v>
      </c>
      <c r="L43" s="423">
        <v>4219</v>
      </c>
      <c r="M43" s="424">
        <v>3981</v>
      </c>
    </row>
    <row r="44" spans="1:13" ht="11.1" customHeight="1" x14ac:dyDescent="0.2">
      <c r="A44" s="422" t="s">
        <v>388</v>
      </c>
      <c r="B44" s="115">
        <v>70126</v>
      </c>
      <c r="C44" s="114">
        <v>37512</v>
      </c>
      <c r="D44" s="114">
        <v>32614</v>
      </c>
      <c r="E44" s="114">
        <v>49791</v>
      </c>
      <c r="F44" s="114">
        <v>20335</v>
      </c>
      <c r="G44" s="114">
        <v>9162</v>
      </c>
      <c r="H44" s="114">
        <v>23399</v>
      </c>
      <c r="I44" s="115">
        <v>22749</v>
      </c>
      <c r="J44" s="114">
        <v>14658</v>
      </c>
      <c r="K44" s="114">
        <v>8091</v>
      </c>
      <c r="L44" s="423">
        <v>7114</v>
      </c>
      <c r="M44" s="424">
        <v>5804</v>
      </c>
    </row>
    <row r="45" spans="1:13" s="110" customFormat="1" ht="11.1" customHeight="1" x14ac:dyDescent="0.2">
      <c r="A45" s="422" t="s">
        <v>389</v>
      </c>
      <c r="B45" s="115">
        <v>70304</v>
      </c>
      <c r="C45" s="114">
        <v>37375</v>
      </c>
      <c r="D45" s="114">
        <v>32929</v>
      </c>
      <c r="E45" s="114">
        <v>49615</v>
      </c>
      <c r="F45" s="114">
        <v>20689</v>
      </c>
      <c r="G45" s="114">
        <v>8967</v>
      </c>
      <c r="H45" s="114">
        <v>23695</v>
      </c>
      <c r="I45" s="115">
        <v>22750</v>
      </c>
      <c r="J45" s="114">
        <v>14662</v>
      </c>
      <c r="K45" s="114">
        <v>8088</v>
      </c>
      <c r="L45" s="423">
        <v>3865</v>
      </c>
      <c r="M45" s="424">
        <v>3836</v>
      </c>
    </row>
    <row r="46" spans="1:13" ht="15" customHeight="1" x14ac:dyDescent="0.2">
      <c r="A46" s="422" t="s">
        <v>398</v>
      </c>
      <c r="B46" s="115">
        <v>70440</v>
      </c>
      <c r="C46" s="114">
        <v>37496</v>
      </c>
      <c r="D46" s="114">
        <v>32944</v>
      </c>
      <c r="E46" s="114">
        <v>49590</v>
      </c>
      <c r="F46" s="114">
        <v>20850</v>
      </c>
      <c r="G46" s="114">
        <v>8749</v>
      </c>
      <c r="H46" s="114">
        <v>23936</v>
      </c>
      <c r="I46" s="115">
        <v>22678</v>
      </c>
      <c r="J46" s="114">
        <v>14683</v>
      </c>
      <c r="K46" s="114">
        <v>7995</v>
      </c>
      <c r="L46" s="423">
        <v>5074</v>
      </c>
      <c r="M46" s="424">
        <v>5012</v>
      </c>
    </row>
    <row r="47" spans="1:13" ht="11.1" customHeight="1" x14ac:dyDescent="0.2">
      <c r="A47" s="422" t="s">
        <v>387</v>
      </c>
      <c r="B47" s="115">
        <v>70528</v>
      </c>
      <c r="C47" s="114">
        <v>37481</v>
      </c>
      <c r="D47" s="114">
        <v>33047</v>
      </c>
      <c r="E47" s="114">
        <v>49458</v>
      </c>
      <c r="F47" s="114">
        <v>21070</v>
      </c>
      <c r="G47" s="114">
        <v>8408</v>
      </c>
      <c r="H47" s="114">
        <v>24219</v>
      </c>
      <c r="I47" s="115">
        <v>23250</v>
      </c>
      <c r="J47" s="114">
        <v>15026</v>
      </c>
      <c r="K47" s="114">
        <v>8224</v>
      </c>
      <c r="L47" s="423">
        <v>4175</v>
      </c>
      <c r="M47" s="424">
        <v>4116</v>
      </c>
    </row>
    <row r="48" spans="1:13" ht="11.1" customHeight="1" x14ac:dyDescent="0.2">
      <c r="A48" s="422" t="s">
        <v>388</v>
      </c>
      <c r="B48" s="115">
        <v>72150</v>
      </c>
      <c r="C48" s="114">
        <v>38288</v>
      </c>
      <c r="D48" s="114">
        <v>33862</v>
      </c>
      <c r="E48" s="114">
        <v>50682</v>
      </c>
      <c r="F48" s="114">
        <v>21468</v>
      </c>
      <c r="G48" s="114">
        <v>9387</v>
      </c>
      <c r="H48" s="114">
        <v>24429</v>
      </c>
      <c r="I48" s="115">
        <v>23193</v>
      </c>
      <c r="J48" s="114">
        <v>14550</v>
      </c>
      <c r="K48" s="114">
        <v>8643</v>
      </c>
      <c r="L48" s="423">
        <v>7129</v>
      </c>
      <c r="M48" s="424">
        <v>5778</v>
      </c>
    </row>
    <row r="49" spans="1:17" s="110" customFormat="1" ht="11.1" customHeight="1" x14ac:dyDescent="0.2">
      <c r="A49" s="422" t="s">
        <v>389</v>
      </c>
      <c r="B49" s="115">
        <v>71841</v>
      </c>
      <c r="C49" s="114">
        <v>37900</v>
      </c>
      <c r="D49" s="114">
        <v>33941</v>
      </c>
      <c r="E49" s="114">
        <v>50164</v>
      </c>
      <c r="F49" s="114">
        <v>21677</v>
      </c>
      <c r="G49" s="114">
        <v>9003</v>
      </c>
      <c r="H49" s="114">
        <v>24627</v>
      </c>
      <c r="I49" s="115">
        <v>23014</v>
      </c>
      <c r="J49" s="114">
        <v>14485</v>
      </c>
      <c r="K49" s="114">
        <v>8529</v>
      </c>
      <c r="L49" s="423">
        <v>4102</v>
      </c>
      <c r="M49" s="424">
        <v>4428</v>
      </c>
    </row>
    <row r="50" spans="1:17" ht="15" customHeight="1" x14ac:dyDescent="0.2">
      <c r="A50" s="422" t="s">
        <v>399</v>
      </c>
      <c r="B50" s="143">
        <v>71863</v>
      </c>
      <c r="C50" s="144">
        <v>37874</v>
      </c>
      <c r="D50" s="144">
        <v>33989</v>
      </c>
      <c r="E50" s="144">
        <v>50048</v>
      </c>
      <c r="F50" s="144">
        <v>21815</v>
      </c>
      <c r="G50" s="144">
        <v>8714</v>
      </c>
      <c r="H50" s="144">
        <v>24732</v>
      </c>
      <c r="I50" s="143">
        <v>22381</v>
      </c>
      <c r="J50" s="144">
        <v>14105</v>
      </c>
      <c r="K50" s="144">
        <v>8276</v>
      </c>
      <c r="L50" s="426">
        <v>5496</v>
      </c>
      <c r="M50" s="427">
        <v>5539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2.0201590005678591</v>
      </c>
      <c r="C6" s="480">
        <f>'Tabelle 3.3'!J11</f>
        <v>-1.3096392979980598</v>
      </c>
      <c r="D6" s="481">
        <f t="shared" ref="D6:E9" si="0">IF(OR(AND(B6&gt;=-50,B6&lt;=50),ISNUMBER(B6)=FALSE),B6,"")</f>
        <v>2.0201590005678591</v>
      </c>
      <c r="E6" s="481">
        <f t="shared" si="0"/>
        <v>-1.3096392979980598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2.0201590005678591</v>
      </c>
      <c r="C14" s="480">
        <f>'Tabelle 3.3'!J11</f>
        <v>-1.3096392979980598</v>
      </c>
      <c r="D14" s="481">
        <f>IF(OR(AND(B14&gt;=-50,B14&lt;=50),ISNUMBER(B14)=FALSE),B14,"")</f>
        <v>2.0201590005678591</v>
      </c>
      <c r="E14" s="481">
        <f>IF(OR(AND(C14&gt;=-50,C14&lt;=50),ISNUMBER(C14)=FALSE),C14,"")</f>
        <v>-1.3096392979980598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-0.57678442682047582</v>
      </c>
      <c r="C15" s="480">
        <f>'Tabelle 3.3'!J12</f>
        <v>5.0968399592252807</v>
      </c>
      <c r="D15" s="481">
        <f t="shared" ref="D15:E45" si="3">IF(OR(AND(B15&gt;=-50,B15&lt;=50),ISNUMBER(B15)=FALSE),B15,"")</f>
        <v>-0.57678442682047582</v>
      </c>
      <c r="E15" s="481">
        <f t="shared" si="3"/>
        <v>5.0968399592252807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12.680577849117174</v>
      </c>
      <c r="C16" s="480">
        <f>'Tabelle 3.3'!J13</f>
        <v>1.4598540145985401</v>
      </c>
      <c r="D16" s="481">
        <f t="shared" si="3"/>
        <v>12.680577849117174</v>
      </c>
      <c r="E16" s="481">
        <f t="shared" si="3"/>
        <v>1.4598540145985401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-0.51209279368213223</v>
      </c>
      <c r="C17" s="480">
        <f>'Tabelle 3.3'!J14</f>
        <v>1.0926118626430801</v>
      </c>
      <c r="D17" s="481">
        <f t="shared" si="3"/>
        <v>-0.51209279368213223</v>
      </c>
      <c r="E17" s="481">
        <f t="shared" si="3"/>
        <v>1.0926118626430801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2.5650769523085692</v>
      </c>
      <c r="C18" s="480">
        <f>'Tabelle 3.3'!J15</f>
        <v>4.805491990846682</v>
      </c>
      <c r="D18" s="481">
        <f t="shared" si="3"/>
        <v>2.5650769523085692</v>
      </c>
      <c r="E18" s="481">
        <f t="shared" si="3"/>
        <v>4.805491990846682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-0.8192090395480226</v>
      </c>
      <c r="C19" s="480">
        <f>'Tabelle 3.3'!J16</f>
        <v>-0.50188205771643668</v>
      </c>
      <c r="D19" s="481">
        <f t="shared" si="3"/>
        <v>-0.8192090395480226</v>
      </c>
      <c r="E19" s="481">
        <f t="shared" si="3"/>
        <v>-0.50188205771643668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-4.1397153945666236</v>
      </c>
      <c r="C20" s="480">
        <f>'Tabelle 3.3'!J17</f>
        <v>-6.7729083665338647</v>
      </c>
      <c r="D20" s="481">
        <f t="shared" si="3"/>
        <v>-4.1397153945666236</v>
      </c>
      <c r="E20" s="481">
        <f t="shared" si="3"/>
        <v>-6.7729083665338647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1.0036496350364963</v>
      </c>
      <c r="C21" s="480">
        <f>'Tabelle 3.3'!J18</f>
        <v>-0.10256410256410256</v>
      </c>
      <c r="D21" s="481">
        <f t="shared" si="3"/>
        <v>1.0036496350364963</v>
      </c>
      <c r="E21" s="481">
        <f t="shared" si="3"/>
        <v>-0.10256410256410256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2.7565210236155684</v>
      </c>
      <c r="C22" s="480">
        <f>'Tabelle 3.3'!J19</f>
        <v>2.014098690835851E-2</v>
      </c>
      <c r="D22" s="481">
        <f t="shared" si="3"/>
        <v>2.7565210236155684</v>
      </c>
      <c r="E22" s="481">
        <f t="shared" si="3"/>
        <v>2.014098690835851E-2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0.50200803212851408</v>
      </c>
      <c r="C23" s="480">
        <f>'Tabelle 3.3'!J20</f>
        <v>-6.9023569023569022</v>
      </c>
      <c r="D23" s="481">
        <f t="shared" si="3"/>
        <v>0.50200803212851408</v>
      </c>
      <c r="E23" s="481">
        <f t="shared" si="3"/>
        <v>-6.9023569023569022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-3.4994068801897984</v>
      </c>
      <c r="C24" s="480">
        <f>'Tabelle 3.3'!J21</f>
        <v>-5.206583809203897</v>
      </c>
      <c r="D24" s="481">
        <f t="shared" si="3"/>
        <v>-3.4994068801897984</v>
      </c>
      <c r="E24" s="481">
        <f t="shared" si="3"/>
        <v>-5.206583809203897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2.6687598116169546</v>
      </c>
      <c r="C25" s="480">
        <f>'Tabelle 3.3'!J22</f>
        <v>3.4161490683229814</v>
      </c>
      <c r="D25" s="481">
        <f t="shared" si="3"/>
        <v>2.6687598116169546</v>
      </c>
      <c r="E25" s="481">
        <f t="shared" si="3"/>
        <v>3.4161490683229814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8.6757990867579906</v>
      </c>
      <c r="C26" s="480">
        <f>'Tabelle 3.3'!J23</f>
        <v>-0.45662100456621002</v>
      </c>
      <c r="D26" s="481">
        <f t="shared" si="3"/>
        <v>8.6757990867579906</v>
      </c>
      <c r="E26" s="481">
        <f t="shared" si="3"/>
        <v>-0.45662100456621002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3.1824006834686029</v>
      </c>
      <c r="C27" s="480">
        <f>'Tabelle 3.3'!J24</f>
        <v>-0.61804697156983934</v>
      </c>
      <c r="D27" s="481">
        <f t="shared" si="3"/>
        <v>3.1824006834686029</v>
      </c>
      <c r="E27" s="481">
        <f t="shared" si="3"/>
        <v>-0.61804697156983934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8.4205020920502101</v>
      </c>
      <c r="C28" s="480">
        <f>'Tabelle 3.3'!J25</f>
        <v>2.8448275862068964</v>
      </c>
      <c r="D28" s="481">
        <f t="shared" si="3"/>
        <v>8.4205020920502101</v>
      </c>
      <c r="E28" s="481">
        <f t="shared" si="3"/>
        <v>2.8448275862068964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-3.9619651347068148</v>
      </c>
      <c r="C29" s="480">
        <f>'Tabelle 3.3'!J26</f>
        <v>33.333333333333336</v>
      </c>
      <c r="D29" s="481">
        <f t="shared" si="3"/>
        <v>-3.9619651347068148</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3.5491905354919053</v>
      </c>
      <c r="C30" s="480">
        <f>'Tabelle 3.3'!J27</f>
        <v>7.6923076923076925</v>
      </c>
      <c r="D30" s="481">
        <f t="shared" si="3"/>
        <v>3.5491905354919053</v>
      </c>
      <c r="E30" s="481">
        <f t="shared" si="3"/>
        <v>7.6923076923076925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0.92678405931417984</v>
      </c>
      <c r="C31" s="480">
        <f>'Tabelle 3.3'!J28</f>
        <v>-13.333333333333334</v>
      </c>
      <c r="D31" s="481">
        <f t="shared" si="3"/>
        <v>0.92678405931417984</v>
      </c>
      <c r="E31" s="481">
        <f t="shared" si="3"/>
        <v>-13.333333333333334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1.9353551476456505</v>
      </c>
      <c r="C32" s="480">
        <f>'Tabelle 3.3'!J29</f>
        <v>-3.2967032967032965</v>
      </c>
      <c r="D32" s="481">
        <f t="shared" si="3"/>
        <v>1.9353551476456505</v>
      </c>
      <c r="E32" s="481">
        <f t="shared" si="3"/>
        <v>-3.2967032967032965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3.7619623803761963</v>
      </c>
      <c r="C33" s="480">
        <f>'Tabelle 3.3'!J30</f>
        <v>4</v>
      </c>
      <c r="D33" s="481">
        <f t="shared" si="3"/>
        <v>3.7619623803761963</v>
      </c>
      <c r="E33" s="481">
        <f t="shared" si="3"/>
        <v>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4.2930471301913204</v>
      </c>
      <c r="C34" s="480">
        <f>'Tabelle 3.3'!J31</f>
        <v>-3.9765721331689274</v>
      </c>
      <c r="D34" s="481">
        <f t="shared" si="3"/>
        <v>4.2930471301913204</v>
      </c>
      <c r="E34" s="481">
        <f t="shared" si="3"/>
        <v>-3.9765721331689274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-0.57678442682047582</v>
      </c>
      <c r="C37" s="480">
        <f>'Tabelle 3.3'!J34</f>
        <v>5.0968399592252807</v>
      </c>
      <c r="D37" s="481">
        <f t="shared" si="3"/>
        <v>-0.57678442682047582</v>
      </c>
      <c r="E37" s="481">
        <f t="shared" si="3"/>
        <v>5.0968399592252807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0.18854584020740042</v>
      </c>
      <c r="C38" s="480">
        <f>'Tabelle 3.3'!J35</f>
        <v>0.72511535926170068</v>
      </c>
      <c r="D38" s="481">
        <f t="shared" si="3"/>
        <v>0.18854584020740042</v>
      </c>
      <c r="E38" s="481">
        <f t="shared" si="3"/>
        <v>0.72511535926170068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2.9077302562816172</v>
      </c>
      <c r="C39" s="480">
        <f>'Tabelle 3.3'!J36</f>
        <v>-1.9771740877672399</v>
      </c>
      <c r="D39" s="481">
        <f t="shared" si="3"/>
        <v>2.9077302562816172</v>
      </c>
      <c r="E39" s="481">
        <f t="shared" si="3"/>
        <v>-1.9771740877672399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2.9077302562816172</v>
      </c>
      <c r="C45" s="480">
        <f>'Tabelle 3.3'!J36</f>
        <v>-1.9771740877672399</v>
      </c>
      <c r="D45" s="481">
        <f t="shared" si="3"/>
        <v>2.9077302562816172</v>
      </c>
      <c r="E45" s="481">
        <f t="shared" si="3"/>
        <v>-1.9771740877672399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61657</v>
      </c>
      <c r="C51" s="487">
        <v>15331</v>
      </c>
      <c r="D51" s="487">
        <v>6299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62008</v>
      </c>
      <c r="C52" s="487">
        <v>15843</v>
      </c>
      <c r="D52" s="487">
        <v>6491</v>
      </c>
      <c r="E52" s="488">
        <f t="shared" ref="E52:G70" si="11">IF($A$51=37802,IF(COUNTBLANK(B$51:B$70)&gt;0,#N/A,B52/B$51*100),IF(COUNTBLANK(B$51:B$75)&gt;0,#N/A,B52/B$51*100))</f>
        <v>100.56927842742915</v>
      </c>
      <c r="F52" s="488">
        <f t="shared" si="11"/>
        <v>103.33963864066271</v>
      </c>
      <c r="G52" s="488">
        <f t="shared" si="11"/>
        <v>103.04810287347198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63424</v>
      </c>
      <c r="C53" s="487">
        <v>15403</v>
      </c>
      <c r="D53" s="487">
        <v>6750</v>
      </c>
      <c r="E53" s="488">
        <f t="shared" si="11"/>
        <v>102.86585464748528</v>
      </c>
      <c r="F53" s="488">
        <f t="shared" si="11"/>
        <v>100.46963668384319</v>
      </c>
      <c r="G53" s="488">
        <f t="shared" si="11"/>
        <v>107.15986664549928</v>
      </c>
      <c r="H53" s="489">
        <f>IF(ISERROR(L53)=TRUE,IF(MONTH(A53)=MONTH(MAX(A$51:A$75)),A53,""),"")</f>
        <v>41883</v>
      </c>
      <c r="I53" s="488">
        <f t="shared" si="12"/>
        <v>102.86585464748528</v>
      </c>
      <c r="J53" s="488">
        <f t="shared" si="10"/>
        <v>100.46963668384319</v>
      </c>
      <c r="K53" s="488">
        <f t="shared" si="10"/>
        <v>107.15986664549928</v>
      </c>
      <c r="L53" s="488" t="e">
        <f t="shared" si="13"/>
        <v>#N/A</v>
      </c>
    </row>
    <row r="54" spans="1:14" ht="15" customHeight="1" x14ac:dyDescent="0.2">
      <c r="A54" s="490" t="s">
        <v>462</v>
      </c>
      <c r="B54" s="487">
        <v>63089</v>
      </c>
      <c r="C54" s="487">
        <v>15448</v>
      </c>
      <c r="D54" s="487">
        <v>6662</v>
      </c>
      <c r="E54" s="488">
        <f t="shared" si="11"/>
        <v>102.32252623384205</v>
      </c>
      <c r="F54" s="488">
        <f t="shared" si="11"/>
        <v>100.76315961124519</v>
      </c>
      <c r="G54" s="488">
        <f t="shared" si="11"/>
        <v>105.76281949515796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63421</v>
      </c>
      <c r="C55" s="487">
        <v>15036</v>
      </c>
      <c r="D55" s="487">
        <v>6575</v>
      </c>
      <c r="E55" s="488">
        <f t="shared" si="11"/>
        <v>102.86098901990042</v>
      </c>
      <c r="F55" s="488">
        <f t="shared" si="11"/>
        <v>98.075794142586915</v>
      </c>
      <c r="G55" s="488">
        <f t="shared" si="11"/>
        <v>104.38164788061597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63543</v>
      </c>
      <c r="C56" s="487">
        <v>15285</v>
      </c>
      <c r="D56" s="487">
        <v>6713</v>
      </c>
      <c r="E56" s="488">
        <f t="shared" si="11"/>
        <v>103.05885787501825</v>
      </c>
      <c r="F56" s="488">
        <f t="shared" si="11"/>
        <v>99.699954340877966</v>
      </c>
      <c r="G56" s="488">
        <f t="shared" si="11"/>
        <v>106.57247182092395</v>
      </c>
      <c r="H56" s="489" t="str">
        <f t="shared" si="14"/>
        <v/>
      </c>
      <c r="I56" s="488" t="str">
        <f t="shared" si="12"/>
        <v/>
      </c>
      <c r="J56" s="488" t="str">
        <f t="shared" si="10"/>
        <v/>
      </c>
      <c r="K56" s="488" t="str">
        <f t="shared" si="10"/>
        <v/>
      </c>
      <c r="L56" s="488" t="e">
        <f t="shared" si="13"/>
        <v>#N/A</v>
      </c>
    </row>
    <row r="57" spans="1:14" ht="15" customHeight="1" x14ac:dyDescent="0.2">
      <c r="A57" s="490">
        <v>42248</v>
      </c>
      <c r="B57" s="487">
        <v>65296</v>
      </c>
      <c r="C57" s="487">
        <v>14931</v>
      </c>
      <c r="D57" s="487">
        <v>7061</v>
      </c>
      <c r="E57" s="488">
        <f t="shared" si="11"/>
        <v>105.90200626044081</v>
      </c>
      <c r="F57" s="488">
        <f t="shared" si="11"/>
        <v>97.390907311982261</v>
      </c>
      <c r="G57" s="488">
        <f t="shared" si="11"/>
        <v>112.09715827909193</v>
      </c>
      <c r="H57" s="489">
        <f t="shared" si="14"/>
        <v>42248</v>
      </c>
      <c r="I57" s="488">
        <f t="shared" si="12"/>
        <v>105.90200626044081</v>
      </c>
      <c r="J57" s="488">
        <f t="shared" si="10"/>
        <v>97.390907311982261</v>
      </c>
      <c r="K57" s="488">
        <f t="shared" si="10"/>
        <v>112.09715827909193</v>
      </c>
      <c r="L57" s="488" t="e">
        <f t="shared" si="13"/>
        <v>#N/A</v>
      </c>
    </row>
    <row r="58" spans="1:14" ht="15" customHeight="1" x14ac:dyDescent="0.2">
      <c r="A58" s="490" t="s">
        <v>465</v>
      </c>
      <c r="B58" s="487">
        <v>65206</v>
      </c>
      <c r="C58" s="487">
        <v>14971</v>
      </c>
      <c r="D58" s="487">
        <v>6952</v>
      </c>
      <c r="E58" s="488">
        <f t="shared" si="11"/>
        <v>105.75603743289489</v>
      </c>
      <c r="F58" s="488">
        <f t="shared" si="11"/>
        <v>97.651816580784029</v>
      </c>
      <c r="G58" s="488">
        <f t="shared" si="11"/>
        <v>110.3667248769646</v>
      </c>
      <c r="H58" s="489" t="str">
        <f t="shared" si="14"/>
        <v/>
      </c>
      <c r="I58" s="488" t="str">
        <f t="shared" si="12"/>
        <v/>
      </c>
      <c r="J58" s="488" t="str">
        <f t="shared" si="10"/>
        <v/>
      </c>
      <c r="K58" s="488" t="str">
        <f t="shared" si="10"/>
        <v/>
      </c>
      <c r="L58" s="488" t="e">
        <f t="shared" si="13"/>
        <v>#N/A</v>
      </c>
    </row>
    <row r="59" spans="1:14" ht="15" customHeight="1" x14ac:dyDescent="0.2">
      <c r="A59" s="490" t="s">
        <v>466</v>
      </c>
      <c r="B59" s="487">
        <v>65375</v>
      </c>
      <c r="C59" s="487">
        <v>14783</v>
      </c>
      <c r="D59" s="487">
        <v>6914</v>
      </c>
      <c r="E59" s="488">
        <f t="shared" si="11"/>
        <v>106.03013445350894</v>
      </c>
      <c r="F59" s="488">
        <f t="shared" si="11"/>
        <v>96.425543017415691</v>
      </c>
      <c r="G59" s="488">
        <f t="shared" si="11"/>
        <v>109.76345451658993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65517</v>
      </c>
      <c r="C60" s="487">
        <v>15125</v>
      </c>
      <c r="D60" s="487">
        <v>7102</v>
      </c>
      <c r="E60" s="488">
        <f t="shared" si="11"/>
        <v>106.26044082585919</v>
      </c>
      <c r="F60" s="488">
        <f t="shared" si="11"/>
        <v>98.656317265670864</v>
      </c>
      <c r="G60" s="488">
        <f t="shared" si="11"/>
        <v>112.74805524686458</v>
      </c>
      <c r="H60" s="489" t="str">
        <f t="shared" si="14"/>
        <v/>
      </c>
      <c r="I60" s="488" t="str">
        <f t="shared" si="12"/>
        <v/>
      </c>
      <c r="J60" s="488" t="str">
        <f t="shared" si="10"/>
        <v/>
      </c>
      <c r="K60" s="488" t="str">
        <f t="shared" si="10"/>
        <v/>
      </c>
      <c r="L60" s="488" t="e">
        <f t="shared" si="13"/>
        <v>#N/A</v>
      </c>
    </row>
    <row r="61" spans="1:14" ht="15" customHeight="1" x14ac:dyDescent="0.2">
      <c r="A61" s="490">
        <v>42614</v>
      </c>
      <c r="B61" s="487">
        <v>66595</v>
      </c>
      <c r="C61" s="487">
        <v>14715</v>
      </c>
      <c r="D61" s="487">
        <v>7414</v>
      </c>
      <c r="E61" s="488">
        <f t="shared" si="11"/>
        <v>108.00882300468722</v>
      </c>
      <c r="F61" s="488">
        <f t="shared" si="11"/>
        <v>95.981997260452673</v>
      </c>
      <c r="G61" s="488">
        <f t="shared" si="11"/>
        <v>117.70122241625656</v>
      </c>
      <c r="H61" s="489">
        <f t="shared" si="14"/>
        <v>42614</v>
      </c>
      <c r="I61" s="488">
        <f t="shared" si="12"/>
        <v>108.00882300468722</v>
      </c>
      <c r="J61" s="488">
        <f t="shared" si="10"/>
        <v>95.981997260452673</v>
      </c>
      <c r="K61" s="488">
        <f t="shared" si="10"/>
        <v>117.70122241625656</v>
      </c>
      <c r="L61" s="488" t="e">
        <f t="shared" si="13"/>
        <v>#N/A</v>
      </c>
    </row>
    <row r="62" spans="1:14" ht="15" customHeight="1" x14ac:dyDescent="0.2">
      <c r="A62" s="490" t="s">
        <v>468</v>
      </c>
      <c r="B62" s="487">
        <v>66421</v>
      </c>
      <c r="C62" s="487">
        <v>14852</v>
      </c>
      <c r="D62" s="487">
        <v>7266</v>
      </c>
      <c r="E62" s="488">
        <f t="shared" si="11"/>
        <v>107.72661660476508</v>
      </c>
      <c r="F62" s="488">
        <f t="shared" si="11"/>
        <v>96.875611506098764</v>
      </c>
      <c r="G62" s="488">
        <f t="shared" si="11"/>
        <v>115.35164311795523</v>
      </c>
      <c r="H62" s="489" t="str">
        <f t="shared" si="14"/>
        <v/>
      </c>
      <c r="I62" s="488" t="str">
        <f t="shared" si="12"/>
        <v/>
      </c>
      <c r="J62" s="488" t="str">
        <f t="shared" si="10"/>
        <v/>
      </c>
      <c r="K62" s="488" t="str">
        <f t="shared" si="10"/>
        <v/>
      </c>
      <c r="L62" s="488" t="e">
        <f t="shared" si="13"/>
        <v>#N/A</v>
      </c>
    </row>
    <row r="63" spans="1:14" ht="15" customHeight="1" x14ac:dyDescent="0.2">
      <c r="A63" s="490" t="s">
        <v>469</v>
      </c>
      <c r="B63" s="487">
        <v>66627</v>
      </c>
      <c r="C63" s="487">
        <v>14677</v>
      </c>
      <c r="D63" s="487">
        <v>7191</v>
      </c>
      <c r="E63" s="488">
        <f t="shared" si="11"/>
        <v>108.06072303225911</v>
      </c>
      <c r="F63" s="488">
        <f t="shared" si="11"/>
        <v>95.734133455090998</v>
      </c>
      <c r="G63" s="488">
        <f t="shared" si="11"/>
        <v>114.16097793300524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66893</v>
      </c>
      <c r="C64" s="487">
        <v>14970</v>
      </c>
      <c r="D64" s="487">
        <v>7371</v>
      </c>
      <c r="E64" s="488">
        <f t="shared" si="11"/>
        <v>108.49214201145045</v>
      </c>
      <c r="F64" s="488">
        <f t="shared" si="11"/>
        <v>97.645293849063989</v>
      </c>
      <c r="G64" s="488">
        <f t="shared" si="11"/>
        <v>117.01857437688521</v>
      </c>
      <c r="H64" s="489" t="str">
        <f t="shared" si="14"/>
        <v/>
      </c>
      <c r="I64" s="488" t="str">
        <f t="shared" si="12"/>
        <v/>
      </c>
      <c r="J64" s="488" t="str">
        <f t="shared" si="10"/>
        <v/>
      </c>
      <c r="K64" s="488" t="str">
        <f t="shared" si="10"/>
        <v/>
      </c>
      <c r="L64" s="488" t="e">
        <f t="shared" si="13"/>
        <v>#N/A</v>
      </c>
    </row>
    <row r="65" spans="1:12" ht="15" customHeight="1" x14ac:dyDescent="0.2">
      <c r="A65" s="490">
        <v>42979</v>
      </c>
      <c r="B65" s="487">
        <v>68350</v>
      </c>
      <c r="C65" s="487">
        <v>14769</v>
      </c>
      <c r="D65" s="487">
        <v>7651</v>
      </c>
      <c r="E65" s="488">
        <f t="shared" si="11"/>
        <v>110.85521514183306</v>
      </c>
      <c r="F65" s="488">
        <f t="shared" si="11"/>
        <v>96.33422477333508</v>
      </c>
      <c r="G65" s="488">
        <f t="shared" si="11"/>
        <v>121.46372440069852</v>
      </c>
      <c r="H65" s="489">
        <f t="shared" si="14"/>
        <v>42979</v>
      </c>
      <c r="I65" s="488">
        <f t="shared" si="12"/>
        <v>110.85521514183306</v>
      </c>
      <c r="J65" s="488">
        <f t="shared" si="10"/>
        <v>96.33422477333508</v>
      </c>
      <c r="K65" s="488">
        <f t="shared" si="10"/>
        <v>121.46372440069852</v>
      </c>
      <c r="L65" s="488" t="e">
        <f t="shared" si="13"/>
        <v>#N/A</v>
      </c>
    </row>
    <row r="66" spans="1:12" ht="15" customHeight="1" x14ac:dyDescent="0.2">
      <c r="A66" s="490" t="s">
        <v>471</v>
      </c>
      <c r="B66" s="487">
        <v>68007</v>
      </c>
      <c r="C66" s="487">
        <v>14695</v>
      </c>
      <c r="D66" s="487">
        <v>7555</v>
      </c>
      <c r="E66" s="488">
        <f t="shared" si="11"/>
        <v>110.29891172129685</v>
      </c>
      <c r="F66" s="488">
        <f t="shared" si="11"/>
        <v>95.851542626051796</v>
      </c>
      <c r="G66" s="488">
        <f t="shared" si="11"/>
        <v>119.93967296396252</v>
      </c>
      <c r="H66" s="489" t="str">
        <f t="shared" si="14"/>
        <v/>
      </c>
      <c r="I66" s="488" t="str">
        <f t="shared" si="12"/>
        <v/>
      </c>
      <c r="J66" s="488" t="str">
        <f t="shared" si="10"/>
        <v/>
      </c>
      <c r="K66" s="488" t="str">
        <f t="shared" si="10"/>
        <v/>
      </c>
      <c r="L66" s="488" t="e">
        <f t="shared" si="13"/>
        <v>#N/A</v>
      </c>
    </row>
    <row r="67" spans="1:12" ht="15" customHeight="1" x14ac:dyDescent="0.2">
      <c r="A67" s="490" t="s">
        <v>472</v>
      </c>
      <c r="B67" s="487">
        <v>68349</v>
      </c>
      <c r="C67" s="487">
        <v>14633</v>
      </c>
      <c r="D67" s="487">
        <v>7529</v>
      </c>
      <c r="E67" s="488">
        <f t="shared" si="11"/>
        <v>110.85359326597141</v>
      </c>
      <c r="F67" s="488">
        <f t="shared" si="11"/>
        <v>95.447133259409043</v>
      </c>
      <c r="G67" s="488">
        <f t="shared" si="11"/>
        <v>119.52690903317986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68646</v>
      </c>
      <c r="C68" s="487">
        <v>15019</v>
      </c>
      <c r="D68" s="487">
        <v>7758</v>
      </c>
      <c r="E68" s="488">
        <f t="shared" si="11"/>
        <v>111.33529039687302</v>
      </c>
      <c r="F68" s="488">
        <f t="shared" si="11"/>
        <v>97.964907703346157</v>
      </c>
      <c r="G68" s="488">
        <f t="shared" si="11"/>
        <v>123.16240673122718</v>
      </c>
      <c r="H68" s="489" t="str">
        <f t="shared" si="14"/>
        <v/>
      </c>
      <c r="I68" s="488" t="str">
        <f t="shared" si="12"/>
        <v/>
      </c>
      <c r="J68" s="488" t="str">
        <f t="shared" si="12"/>
        <v/>
      </c>
      <c r="K68" s="488" t="str">
        <f t="shared" si="12"/>
        <v/>
      </c>
      <c r="L68" s="488" t="e">
        <f t="shared" si="13"/>
        <v>#N/A</v>
      </c>
    </row>
    <row r="69" spans="1:12" ht="15" customHeight="1" x14ac:dyDescent="0.2">
      <c r="A69" s="490">
        <v>43344</v>
      </c>
      <c r="B69" s="487">
        <v>70126</v>
      </c>
      <c r="C69" s="487">
        <v>14658</v>
      </c>
      <c r="D69" s="487">
        <v>8091</v>
      </c>
      <c r="E69" s="488">
        <f t="shared" si="11"/>
        <v>113.73566667207291</v>
      </c>
      <c r="F69" s="488">
        <f t="shared" si="11"/>
        <v>95.610201552410146</v>
      </c>
      <c r="G69" s="488">
        <f t="shared" si="11"/>
        <v>128.44896015240514</v>
      </c>
      <c r="H69" s="489">
        <f t="shared" si="14"/>
        <v>43344</v>
      </c>
      <c r="I69" s="488">
        <f t="shared" si="12"/>
        <v>113.73566667207291</v>
      </c>
      <c r="J69" s="488">
        <f t="shared" si="12"/>
        <v>95.610201552410146</v>
      </c>
      <c r="K69" s="488">
        <f t="shared" si="12"/>
        <v>128.44896015240514</v>
      </c>
      <c r="L69" s="488" t="e">
        <f t="shared" si="13"/>
        <v>#N/A</v>
      </c>
    </row>
    <row r="70" spans="1:12" ht="15" customHeight="1" x14ac:dyDescent="0.2">
      <c r="A70" s="490" t="s">
        <v>474</v>
      </c>
      <c r="B70" s="487">
        <v>70304</v>
      </c>
      <c r="C70" s="487">
        <v>14662</v>
      </c>
      <c r="D70" s="487">
        <v>8088</v>
      </c>
      <c r="E70" s="488">
        <f t="shared" si="11"/>
        <v>114.02436057544156</v>
      </c>
      <c r="F70" s="488">
        <f t="shared" si="11"/>
        <v>95.636292479290333</v>
      </c>
      <c r="G70" s="488">
        <f t="shared" si="11"/>
        <v>128.40133354500713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70440</v>
      </c>
      <c r="C71" s="487">
        <v>14683</v>
      </c>
      <c r="D71" s="487">
        <v>7995</v>
      </c>
      <c r="E71" s="491">
        <f t="shared" ref="E71:G75" si="15">IF($A$51=37802,IF(COUNTBLANK(B$51:B$70)&gt;0,#N/A,IF(ISBLANK(B71)=FALSE,B71/B$51*100,#N/A)),IF(COUNTBLANK(B$51:B$75)&gt;0,#N/A,B71/B$51*100))</f>
        <v>114.24493569262208</v>
      </c>
      <c r="F71" s="491">
        <f t="shared" si="15"/>
        <v>95.773269845411264</v>
      </c>
      <c r="G71" s="491">
        <f t="shared" si="15"/>
        <v>126.92490871566915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70528</v>
      </c>
      <c r="C72" s="487">
        <v>15026</v>
      </c>
      <c r="D72" s="487">
        <v>8224</v>
      </c>
      <c r="E72" s="491">
        <f t="shared" si="15"/>
        <v>114.38766076844477</v>
      </c>
      <c r="F72" s="491">
        <f t="shared" si="15"/>
        <v>98.010566825386462</v>
      </c>
      <c r="G72" s="491">
        <f t="shared" si="15"/>
        <v>130.56040641371646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72150</v>
      </c>
      <c r="C73" s="487">
        <v>14550</v>
      </c>
      <c r="D73" s="487">
        <v>8643</v>
      </c>
      <c r="E73" s="491">
        <f t="shared" si="15"/>
        <v>117.01834341599493</v>
      </c>
      <c r="F73" s="491">
        <f t="shared" si="15"/>
        <v>94.905746526645359</v>
      </c>
      <c r="G73" s="491">
        <f t="shared" si="15"/>
        <v>137.21225591363708</v>
      </c>
      <c r="H73" s="492">
        <f>IF(A$51=37802,IF(ISERROR(L73)=TRUE,IF(ISBLANK(A73)=FALSE,IF(MONTH(A73)=MONTH(MAX(A$51:A$75)),A73,""),""),""),IF(ISERROR(L73)=TRUE,IF(MONTH(A73)=MONTH(MAX(A$51:A$75)),A73,""),""))</f>
        <v>43709</v>
      </c>
      <c r="I73" s="488">
        <f t="shared" si="12"/>
        <v>117.01834341599493</v>
      </c>
      <c r="J73" s="488">
        <f t="shared" si="12"/>
        <v>94.905746526645359</v>
      </c>
      <c r="K73" s="488">
        <f t="shared" si="12"/>
        <v>137.21225591363708</v>
      </c>
      <c r="L73" s="488" t="e">
        <f t="shared" si="13"/>
        <v>#N/A</v>
      </c>
    </row>
    <row r="74" spans="1:12" ht="15" customHeight="1" x14ac:dyDescent="0.2">
      <c r="A74" s="490" t="s">
        <v>477</v>
      </c>
      <c r="B74" s="487">
        <v>71841</v>
      </c>
      <c r="C74" s="487">
        <v>14485</v>
      </c>
      <c r="D74" s="487">
        <v>8529</v>
      </c>
      <c r="E74" s="491">
        <f t="shared" si="15"/>
        <v>116.51718377475389</v>
      </c>
      <c r="F74" s="491">
        <f t="shared" si="15"/>
        <v>94.481768964842473</v>
      </c>
      <c r="G74" s="491">
        <f t="shared" si="15"/>
        <v>135.40244483251308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71863</v>
      </c>
      <c r="C75" s="493">
        <v>14105</v>
      </c>
      <c r="D75" s="493">
        <v>8276</v>
      </c>
      <c r="E75" s="491">
        <f t="shared" si="15"/>
        <v>116.55286504370956</v>
      </c>
      <c r="F75" s="491">
        <f t="shared" si="15"/>
        <v>92.003130911225611</v>
      </c>
      <c r="G75" s="491">
        <f t="shared" si="15"/>
        <v>131.38593427528181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117.01834341599493</v>
      </c>
      <c r="J77" s="488">
        <f>IF(J75&lt;&gt;"",J75,IF(J74&lt;&gt;"",J74,IF(J73&lt;&gt;"",J73,IF(J72&lt;&gt;"",J72,IF(J71&lt;&gt;"",J71,IF(J70&lt;&gt;"",J70,""))))))</f>
        <v>94.905746526645359</v>
      </c>
      <c r="K77" s="488">
        <f>IF(K75&lt;&gt;"",K75,IF(K74&lt;&gt;"",K74,IF(K73&lt;&gt;"",K73,IF(K72&lt;&gt;"",K72,IF(K71&lt;&gt;"",K71,IF(K70&lt;&gt;"",K70,""))))))</f>
        <v>137.21225591363708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+17,0%</v>
      </c>
      <c r="J79" s="488" t="str">
        <f>"GeB - ausschließlich: "&amp;IF(J77&gt;100,"+","")&amp;TEXT(J77-100,"0,0")&amp;"%"</f>
        <v>GeB - ausschließlich: -5,1%</v>
      </c>
      <c r="K79" s="488" t="str">
        <f>"GeB - im Nebenjob: "&amp;IF(K77&gt;100,"+","")&amp;TEXT(K77-100,"0,0")&amp;"%"</f>
        <v>GeB - im Nebenjob: +37,2%</v>
      </c>
    </row>
    <row r="81" spans="9:9" ht="15" customHeight="1" x14ac:dyDescent="0.2">
      <c r="I81" s="488" t="str">
        <f>IF(ISERROR(HLOOKUP(1,I$78:K$79,2,FALSE)),"",HLOOKUP(1,I$78:K$79,2,FALSE))</f>
        <v>GeB - im Nebenjob: +37,2%</v>
      </c>
    </row>
    <row r="82" spans="9:9" ht="15" customHeight="1" x14ac:dyDescent="0.2">
      <c r="I82" s="488" t="str">
        <f>IF(ISERROR(HLOOKUP(2,I$78:K$79,2,FALSE)),"",HLOOKUP(2,I$78:K$79,2,FALSE))</f>
        <v>SvB: +17,0%</v>
      </c>
    </row>
    <row r="83" spans="9:9" ht="15" customHeight="1" x14ac:dyDescent="0.2">
      <c r="I83" s="488" t="str">
        <f>IF(ISERROR(HLOOKUP(3,I$78:K$79,2,FALSE)),"",HLOOKUP(3,I$78:K$79,2,FALSE))</f>
        <v>GeB - ausschließlich: -5,1%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71863</v>
      </c>
      <c r="E12" s="114">
        <v>71841</v>
      </c>
      <c r="F12" s="114">
        <v>72150</v>
      </c>
      <c r="G12" s="114">
        <v>70528</v>
      </c>
      <c r="H12" s="114">
        <v>70440</v>
      </c>
      <c r="I12" s="115">
        <v>1423</v>
      </c>
      <c r="J12" s="116">
        <v>2.0201590005678591</v>
      </c>
      <c r="N12" s="117"/>
    </row>
    <row r="13" spans="1:15" s="110" customFormat="1" ht="13.5" customHeight="1" x14ac:dyDescent="0.2">
      <c r="A13" s="118" t="s">
        <v>105</v>
      </c>
      <c r="B13" s="119" t="s">
        <v>106</v>
      </c>
      <c r="C13" s="113">
        <v>52.703059989146013</v>
      </c>
      <c r="D13" s="114">
        <v>37874</v>
      </c>
      <c r="E13" s="114">
        <v>37900</v>
      </c>
      <c r="F13" s="114">
        <v>38288</v>
      </c>
      <c r="G13" s="114">
        <v>37481</v>
      </c>
      <c r="H13" s="114">
        <v>37496</v>
      </c>
      <c r="I13" s="115">
        <v>378</v>
      </c>
      <c r="J13" s="116">
        <v>1.0081075314700234</v>
      </c>
    </row>
    <row r="14" spans="1:15" s="110" customFormat="1" ht="13.5" customHeight="1" x14ac:dyDescent="0.2">
      <c r="A14" s="120"/>
      <c r="B14" s="119" t="s">
        <v>107</v>
      </c>
      <c r="C14" s="113">
        <v>47.296940010853987</v>
      </c>
      <c r="D14" s="114">
        <v>33989</v>
      </c>
      <c r="E14" s="114">
        <v>33941</v>
      </c>
      <c r="F14" s="114">
        <v>33862</v>
      </c>
      <c r="G14" s="114">
        <v>33047</v>
      </c>
      <c r="H14" s="114">
        <v>32944</v>
      </c>
      <c r="I14" s="115">
        <v>1045</v>
      </c>
      <c r="J14" s="116">
        <v>3.1720495386109762</v>
      </c>
    </row>
    <row r="15" spans="1:15" s="110" customFormat="1" ht="13.5" customHeight="1" x14ac:dyDescent="0.2">
      <c r="A15" s="118" t="s">
        <v>105</v>
      </c>
      <c r="B15" s="121" t="s">
        <v>108</v>
      </c>
      <c r="C15" s="113">
        <v>12.125850576791951</v>
      </c>
      <c r="D15" s="114">
        <v>8714</v>
      </c>
      <c r="E15" s="114">
        <v>9003</v>
      </c>
      <c r="F15" s="114">
        <v>9387</v>
      </c>
      <c r="G15" s="114">
        <v>8408</v>
      </c>
      <c r="H15" s="114">
        <v>8749</v>
      </c>
      <c r="I15" s="115">
        <v>-35</v>
      </c>
      <c r="J15" s="116">
        <v>-0.40004571951080126</v>
      </c>
    </row>
    <row r="16" spans="1:15" s="110" customFormat="1" ht="13.5" customHeight="1" x14ac:dyDescent="0.2">
      <c r="A16" s="118"/>
      <c r="B16" s="121" t="s">
        <v>109</v>
      </c>
      <c r="C16" s="113">
        <v>66.337336320498721</v>
      </c>
      <c r="D16" s="114">
        <v>47672</v>
      </c>
      <c r="E16" s="114">
        <v>47523</v>
      </c>
      <c r="F16" s="114">
        <v>47676</v>
      </c>
      <c r="G16" s="114">
        <v>47281</v>
      </c>
      <c r="H16" s="114">
        <v>47132</v>
      </c>
      <c r="I16" s="115">
        <v>540</v>
      </c>
      <c r="J16" s="116">
        <v>1.1457184078757532</v>
      </c>
    </row>
    <row r="17" spans="1:10" s="110" customFormat="1" ht="13.5" customHeight="1" x14ac:dyDescent="0.2">
      <c r="A17" s="118"/>
      <c r="B17" s="121" t="s">
        <v>110</v>
      </c>
      <c r="C17" s="113">
        <v>20.337308489765249</v>
      </c>
      <c r="D17" s="114">
        <v>14615</v>
      </c>
      <c r="E17" s="114">
        <v>14442</v>
      </c>
      <c r="F17" s="114">
        <v>14229</v>
      </c>
      <c r="G17" s="114">
        <v>14011</v>
      </c>
      <c r="H17" s="114">
        <v>13769</v>
      </c>
      <c r="I17" s="115">
        <v>846</v>
      </c>
      <c r="J17" s="116">
        <v>6.1442370542523062</v>
      </c>
    </row>
    <row r="18" spans="1:10" s="110" customFormat="1" ht="13.5" customHeight="1" x14ac:dyDescent="0.2">
      <c r="A18" s="120"/>
      <c r="B18" s="121" t="s">
        <v>111</v>
      </c>
      <c r="C18" s="113">
        <v>1.1995046129440741</v>
      </c>
      <c r="D18" s="114">
        <v>862</v>
      </c>
      <c r="E18" s="114">
        <v>873</v>
      </c>
      <c r="F18" s="114">
        <v>858</v>
      </c>
      <c r="G18" s="114">
        <v>828</v>
      </c>
      <c r="H18" s="114">
        <v>790</v>
      </c>
      <c r="I18" s="115">
        <v>72</v>
      </c>
      <c r="J18" s="116">
        <v>9.113924050632912</v>
      </c>
    </row>
    <row r="19" spans="1:10" s="110" customFormat="1" ht="13.5" customHeight="1" x14ac:dyDescent="0.2">
      <c r="A19" s="120"/>
      <c r="B19" s="121" t="s">
        <v>112</v>
      </c>
      <c r="C19" s="113">
        <v>0.31448728831248346</v>
      </c>
      <c r="D19" s="114">
        <v>226</v>
      </c>
      <c r="E19" s="114">
        <v>237</v>
      </c>
      <c r="F19" s="114">
        <v>230</v>
      </c>
      <c r="G19" s="114">
        <v>205</v>
      </c>
      <c r="H19" s="114">
        <v>196</v>
      </c>
      <c r="I19" s="115">
        <v>30</v>
      </c>
      <c r="J19" s="116">
        <v>15.306122448979592</v>
      </c>
    </row>
    <row r="20" spans="1:10" s="110" customFormat="1" ht="13.5" customHeight="1" x14ac:dyDescent="0.2">
      <c r="A20" s="118" t="s">
        <v>113</v>
      </c>
      <c r="B20" s="122" t="s">
        <v>114</v>
      </c>
      <c r="C20" s="113">
        <v>69.643627457801657</v>
      </c>
      <c r="D20" s="114">
        <v>50048</v>
      </c>
      <c r="E20" s="114">
        <v>50164</v>
      </c>
      <c r="F20" s="114">
        <v>50682</v>
      </c>
      <c r="G20" s="114">
        <v>49458</v>
      </c>
      <c r="H20" s="114">
        <v>49590</v>
      </c>
      <c r="I20" s="115">
        <v>458</v>
      </c>
      <c r="J20" s="116">
        <v>0.9235733010687639</v>
      </c>
    </row>
    <row r="21" spans="1:10" s="110" customFormat="1" ht="13.5" customHeight="1" x14ac:dyDescent="0.2">
      <c r="A21" s="120"/>
      <c r="B21" s="122" t="s">
        <v>115</v>
      </c>
      <c r="C21" s="113">
        <v>30.356372542198351</v>
      </c>
      <c r="D21" s="114">
        <v>21815</v>
      </c>
      <c r="E21" s="114">
        <v>21677</v>
      </c>
      <c r="F21" s="114">
        <v>21468</v>
      </c>
      <c r="G21" s="114">
        <v>21070</v>
      </c>
      <c r="H21" s="114">
        <v>20850</v>
      </c>
      <c r="I21" s="115">
        <v>965</v>
      </c>
      <c r="J21" s="116">
        <v>4.6282973621103114</v>
      </c>
    </row>
    <row r="22" spans="1:10" s="110" customFormat="1" ht="13.5" customHeight="1" x14ac:dyDescent="0.2">
      <c r="A22" s="118" t="s">
        <v>113</v>
      </c>
      <c r="B22" s="122" t="s">
        <v>116</v>
      </c>
      <c r="C22" s="113">
        <v>92.189304649124026</v>
      </c>
      <c r="D22" s="114">
        <v>66250</v>
      </c>
      <c r="E22" s="114">
        <v>66463</v>
      </c>
      <c r="F22" s="114">
        <v>66708</v>
      </c>
      <c r="G22" s="114">
        <v>65341</v>
      </c>
      <c r="H22" s="114">
        <v>65423</v>
      </c>
      <c r="I22" s="115">
        <v>827</v>
      </c>
      <c r="J22" s="116">
        <v>1.2640814392491937</v>
      </c>
    </row>
    <row r="23" spans="1:10" s="110" customFormat="1" ht="13.5" customHeight="1" x14ac:dyDescent="0.2">
      <c r="A23" s="123"/>
      <c r="B23" s="124" t="s">
        <v>117</v>
      </c>
      <c r="C23" s="125">
        <v>7.7772984707011954</v>
      </c>
      <c r="D23" s="114">
        <v>5589</v>
      </c>
      <c r="E23" s="114">
        <v>5349</v>
      </c>
      <c r="F23" s="114">
        <v>5413</v>
      </c>
      <c r="G23" s="114">
        <v>5162</v>
      </c>
      <c r="H23" s="114">
        <v>4996</v>
      </c>
      <c r="I23" s="115">
        <v>593</v>
      </c>
      <c r="J23" s="116">
        <v>11.869495596477181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22381</v>
      </c>
      <c r="E26" s="114">
        <v>23014</v>
      </c>
      <c r="F26" s="114">
        <v>23193</v>
      </c>
      <c r="G26" s="114">
        <v>23250</v>
      </c>
      <c r="H26" s="140">
        <v>22678</v>
      </c>
      <c r="I26" s="115">
        <v>-297</v>
      </c>
      <c r="J26" s="116">
        <v>-1.3096392979980598</v>
      </c>
    </row>
    <row r="27" spans="1:10" s="110" customFormat="1" ht="13.5" customHeight="1" x14ac:dyDescent="0.2">
      <c r="A27" s="118" t="s">
        <v>105</v>
      </c>
      <c r="B27" s="119" t="s">
        <v>106</v>
      </c>
      <c r="C27" s="113">
        <v>40.677360260935615</v>
      </c>
      <c r="D27" s="115">
        <v>9104</v>
      </c>
      <c r="E27" s="114">
        <v>9176</v>
      </c>
      <c r="F27" s="114">
        <v>9276</v>
      </c>
      <c r="G27" s="114">
        <v>9239</v>
      </c>
      <c r="H27" s="140">
        <v>8935</v>
      </c>
      <c r="I27" s="115">
        <v>169</v>
      </c>
      <c r="J27" s="116">
        <v>1.8914381645215446</v>
      </c>
    </row>
    <row r="28" spans="1:10" s="110" customFormat="1" ht="13.5" customHeight="1" x14ac:dyDescent="0.2">
      <c r="A28" s="120"/>
      <c r="B28" s="119" t="s">
        <v>107</v>
      </c>
      <c r="C28" s="113">
        <v>59.322639739064385</v>
      </c>
      <c r="D28" s="115">
        <v>13277</v>
      </c>
      <c r="E28" s="114">
        <v>13838</v>
      </c>
      <c r="F28" s="114">
        <v>13917</v>
      </c>
      <c r="G28" s="114">
        <v>14011</v>
      </c>
      <c r="H28" s="140">
        <v>13743</v>
      </c>
      <c r="I28" s="115">
        <v>-466</v>
      </c>
      <c r="J28" s="116">
        <v>-3.390817143272939</v>
      </c>
    </row>
    <row r="29" spans="1:10" s="110" customFormat="1" ht="13.5" customHeight="1" x14ac:dyDescent="0.2">
      <c r="A29" s="118" t="s">
        <v>105</v>
      </c>
      <c r="B29" s="121" t="s">
        <v>108</v>
      </c>
      <c r="C29" s="113">
        <v>21.187614494437245</v>
      </c>
      <c r="D29" s="115">
        <v>4742</v>
      </c>
      <c r="E29" s="114">
        <v>4903</v>
      </c>
      <c r="F29" s="114">
        <v>4931</v>
      </c>
      <c r="G29" s="114">
        <v>5009</v>
      </c>
      <c r="H29" s="140">
        <v>4680</v>
      </c>
      <c r="I29" s="115">
        <v>62</v>
      </c>
      <c r="J29" s="116">
        <v>1.3247863247863247</v>
      </c>
    </row>
    <row r="30" spans="1:10" s="110" customFormat="1" ht="13.5" customHeight="1" x14ac:dyDescent="0.2">
      <c r="A30" s="118"/>
      <c r="B30" s="121" t="s">
        <v>109</v>
      </c>
      <c r="C30" s="113">
        <v>43.465439435235247</v>
      </c>
      <c r="D30" s="115">
        <v>9728</v>
      </c>
      <c r="E30" s="114">
        <v>10133</v>
      </c>
      <c r="F30" s="114">
        <v>10294</v>
      </c>
      <c r="G30" s="114">
        <v>10353</v>
      </c>
      <c r="H30" s="140">
        <v>10264</v>
      </c>
      <c r="I30" s="115">
        <v>-536</v>
      </c>
      <c r="J30" s="116">
        <v>-5.222135619641465</v>
      </c>
    </row>
    <row r="31" spans="1:10" s="110" customFormat="1" ht="13.5" customHeight="1" x14ac:dyDescent="0.2">
      <c r="A31" s="118"/>
      <c r="B31" s="121" t="s">
        <v>110</v>
      </c>
      <c r="C31" s="113">
        <v>19.780170680487913</v>
      </c>
      <c r="D31" s="115">
        <v>4427</v>
      </c>
      <c r="E31" s="114">
        <v>4485</v>
      </c>
      <c r="F31" s="114">
        <v>4511</v>
      </c>
      <c r="G31" s="114">
        <v>4508</v>
      </c>
      <c r="H31" s="140">
        <v>4455</v>
      </c>
      <c r="I31" s="115">
        <v>-28</v>
      </c>
      <c r="J31" s="116">
        <v>-0.62850729517396187</v>
      </c>
    </row>
    <row r="32" spans="1:10" s="110" customFormat="1" ht="13.5" customHeight="1" x14ac:dyDescent="0.2">
      <c r="A32" s="120"/>
      <c r="B32" s="121" t="s">
        <v>111</v>
      </c>
      <c r="C32" s="113">
        <v>15.566775389839597</v>
      </c>
      <c r="D32" s="115">
        <v>3484</v>
      </c>
      <c r="E32" s="114">
        <v>3493</v>
      </c>
      <c r="F32" s="114">
        <v>3457</v>
      </c>
      <c r="G32" s="114">
        <v>3380</v>
      </c>
      <c r="H32" s="140">
        <v>3279</v>
      </c>
      <c r="I32" s="115">
        <v>205</v>
      </c>
      <c r="J32" s="116">
        <v>6.2519060689234527</v>
      </c>
    </row>
    <row r="33" spans="1:10" s="110" customFormat="1" ht="13.5" customHeight="1" x14ac:dyDescent="0.2">
      <c r="A33" s="120"/>
      <c r="B33" s="121" t="s">
        <v>112</v>
      </c>
      <c r="C33" s="113">
        <v>1.6085072159420937</v>
      </c>
      <c r="D33" s="115">
        <v>360</v>
      </c>
      <c r="E33" s="114">
        <v>358</v>
      </c>
      <c r="F33" s="114">
        <v>385</v>
      </c>
      <c r="G33" s="114">
        <v>334</v>
      </c>
      <c r="H33" s="140">
        <v>325</v>
      </c>
      <c r="I33" s="115">
        <v>35</v>
      </c>
      <c r="J33" s="116">
        <v>10.76923076923077</v>
      </c>
    </row>
    <row r="34" spans="1:10" s="110" customFormat="1" ht="13.5" customHeight="1" x14ac:dyDescent="0.2">
      <c r="A34" s="118" t="s">
        <v>113</v>
      </c>
      <c r="B34" s="122" t="s">
        <v>116</v>
      </c>
      <c r="C34" s="113">
        <v>93.878736428220364</v>
      </c>
      <c r="D34" s="115">
        <v>21011</v>
      </c>
      <c r="E34" s="114">
        <v>21608</v>
      </c>
      <c r="F34" s="114">
        <v>21792</v>
      </c>
      <c r="G34" s="114">
        <v>21830</v>
      </c>
      <c r="H34" s="140">
        <v>21337</v>
      </c>
      <c r="I34" s="115">
        <v>-326</v>
      </c>
      <c r="J34" s="116">
        <v>-1.527862398650232</v>
      </c>
    </row>
    <row r="35" spans="1:10" s="110" customFormat="1" ht="13.5" customHeight="1" x14ac:dyDescent="0.2">
      <c r="A35" s="118"/>
      <c r="B35" s="119" t="s">
        <v>117</v>
      </c>
      <c r="C35" s="113">
        <v>5.960412850185425</v>
      </c>
      <c r="D35" s="115">
        <v>1334</v>
      </c>
      <c r="E35" s="114">
        <v>1373</v>
      </c>
      <c r="F35" s="114">
        <v>1368</v>
      </c>
      <c r="G35" s="114">
        <v>1384</v>
      </c>
      <c r="H35" s="140">
        <v>1303</v>
      </c>
      <c r="I35" s="115">
        <v>31</v>
      </c>
      <c r="J35" s="116">
        <v>2.3791250959324635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14105</v>
      </c>
      <c r="E37" s="114">
        <v>14485</v>
      </c>
      <c r="F37" s="114">
        <v>14550</v>
      </c>
      <c r="G37" s="114">
        <v>15026</v>
      </c>
      <c r="H37" s="140">
        <v>14683</v>
      </c>
      <c r="I37" s="115">
        <v>-578</v>
      </c>
      <c r="J37" s="116">
        <v>-3.936525233262957</v>
      </c>
    </row>
    <row r="38" spans="1:10" s="110" customFormat="1" ht="13.5" customHeight="1" x14ac:dyDescent="0.2">
      <c r="A38" s="118" t="s">
        <v>105</v>
      </c>
      <c r="B38" s="119" t="s">
        <v>106</v>
      </c>
      <c r="C38" s="113">
        <v>37.327188940092164</v>
      </c>
      <c r="D38" s="115">
        <v>5265</v>
      </c>
      <c r="E38" s="114">
        <v>5257</v>
      </c>
      <c r="F38" s="114">
        <v>5259</v>
      </c>
      <c r="G38" s="114">
        <v>5456</v>
      </c>
      <c r="H38" s="140">
        <v>5244</v>
      </c>
      <c r="I38" s="115">
        <v>21</v>
      </c>
      <c r="J38" s="116">
        <v>0.40045766590389015</v>
      </c>
    </row>
    <row r="39" spans="1:10" s="110" customFormat="1" ht="13.5" customHeight="1" x14ac:dyDescent="0.2">
      <c r="A39" s="120"/>
      <c r="B39" s="119" t="s">
        <v>107</v>
      </c>
      <c r="C39" s="113">
        <v>62.672811059907836</v>
      </c>
      <c r="D39" s="115">
        <v>8840</v>
      </c>
      <c r="E39" s="114">
        <v>9228</v>
      </c>
      <c r="F39" s="114">
        <v>9291</v>
      </c>
      <c r="G39" s="114">
        <v>9570</v>
      </c>
      <c r="H39" s="140">
        <v>9439</v>
      </c>
      <c r="I39" s="115">
        <v>-599</v>
      </c>
      <c r="J39" s="116">
        <v>-6.3460112300031781</v>
      </c>
    </row>
    <row r="40" spans="1:10" s="110" customFormat="1" ht="13.5" customHeight="1" x14ac:dyDescent="0.2">
      <c r="A40" s="118" t="s">
        <v>105</v>
      </c>
      <c r="B40" s="121" t="s">
        <v>108</v>
      </c>
      <c r="C40" s="113">
        <v>24.23963133640553</v>
      </c>
      <c r="D40" s="115">
        <v>3419</v>
      </c>
      <c r="E40" s="114">
        <v>3483</v>
      </c>
      <c r="F40" s="114">
        <v>3424</v>
      </c>
      <c r="G40" s="114">
        <v>3767</v>
      </c>
      <c r="H40" s="140">
        <v>3461</v>
      </c>
      <c r="I40" s="115">
        <v>-42</v>
      </c>
      <c r="J40" s="116">
        <v>-1.2135221034383126</v>
      </c>
    </row>
    <row r="41" spans="1:10" s="110" customFormat="1" ht="13.5" customHeight="1" x14ac:dyDescent="0.2">
      <c r="A41" s="118"/>
      <c r="B41" s="121" t="s">
        <v>109</v>
      </c>
      <c r="C41" s="113">
        <v>30.577809287486708</v>
      </c>
      <c r="D41" s="115">
        <v>4313</v>
      </c>
      <c r="E41" s="114">
        <v>4573</v>
      </c>
      <c r="F41" s="114">
        <v>4693</v>
      </c>
      <c r="G41" s="114">
        <v>4850</v>
      </c>
      <c r="H41" s="140">
        <v>4899</v>
      </c>
      <c r="I41" s="115">
        <v>-586</v>
      </c>
      <c r="J41" s="116">
        <v>-11.961624821392121</v>
      </c>
    </row>
    <row r="42" spans="1:10" s="110" customFormat="1" ht="13.5" customHeight="1" x14ac:dyDescent="0.2">
      <c r="A42" s="118"/>
      <c r="B42" s="121" t="s">
        <v>110</v>
      </c>
      <c r="C42" s="113">
        <v>21.191066997518611</v>
      </c>
      <c r="D42" s="115">
        <v>2989</v>
      </c>
      <c r="E42" s="114">
        <v>3043</v>
      </c>
      <c r="F42" s="114">
        <v>3074</v>
      </c>
      <c r="G42" s="114">
        <v>3127</v>
      </c>
      <c r="H42" s="140">
        <v>3138</v>
      </c>
      <c r="I42" s="115">
        <v>-149</v>
      </c>
      <c r="J42" s="116">
        <v>-4.7482472912683233</v>
      </c>
    </row>
    <row r="43" spans="1:10" s="110" customFormat="1" ht="13.5" customHeight="1" x14ac:dyDescent="0.2">
      <c r="A43" s="120"/>
      <c r="B43" s="121" t="s">
        <v>111</v>
      </c>
      <c r="C43" s="113">
        <v>23.991492378589154</v>
      </c>
      <c r="D43" s="115">
        <v>3384</v>
      </c>
      <c r="E43" s="114">
        <v>3386</v>
      </c>
      <c r="F43" s="114">
        <v>3359</v>
      </c>
      <c r="G43" s="114">
        <v>3282</v>
      </c>
      <c r="H43" s="140">
        <v>3185</v>
      </c>
      <c r="I43" s="115">
        <v>199</v>
      </c>
      <c r="J43" s="116">
        <v>6.2480376766091048</v>
      </c>
    </row>
    <row r="44" spans="1:10" s="110" customFormat="1" ht="13.5" customHeight="1" x14ac:dyDescent="0.2">
      <c r="A44" s="120"/>
      <c r="B44" s="121" t="s">
        <v>112</v>
      </c>
      <c r="C44" s="113">
        <v>2.4388514711095355</v>
      </c>
      <c r="D44" s="115">
        <v>344</v>
      </c>
      <c r="E44" s="114">
        <v>337</v>
      </c>
      <c r="F44" s="114">
        <v>365</v>
      </c>
      <c r="G44" s="114">
        <v>314</v>
      </c>
      <c r="H44" s="140">
        <v>305</v>
      </c>
      <c r="I44" s="115">
        <v>39</v>
      </c>
      <c r="J44" s="116">
        <v>12.78688524590164</v>
      </c>
    </row>
    <row r="45" spans="1:10" s="110" customFormat="1" ht="13.5" customHeight="1" x14ac:dyDescent="0.2">
      <c r="A45" s="118" t="s">
        <v>113</v>
      </c>
      <c r="B45" s="122" t="s">
        <v>116</v>
      </c>
      <c r="C45" s="113">
        <v>93.605104572846514</v>
      </c>
      <c r="D45" s="115">
        <v>13203</v>
      </c>
      <c r="E45" s="114">
        <v>13546</v>
      </c>
      <c r="F45" s="114">
        <v>13609</v>
      </c>
      <c r="G45" s="114">
        <v>14028</v>
      </c>
      <c r="H45" s="140">
        <v>13732</v>
      </c>
      <c r="I45" s="115">
        <v>-529</v>
      </c>
      <c r="J45" s="116">
        <v>-3.8523157588115353</v>
      </c>
    </row>
    <row r="46" spans="1:10" s="110" customFormat="1" ht="13.5" customHeight="1" x14ac:dyDescent="0.2">
      <c r="A46" s="118"/>
      <c r="B46" s="119" t="s">
        <v>117</v>
      </c>
      <c r="C46" s="113">
        <v>6.1396667848280755</v>
      </c>
      <c r="D46" s="115">
        <v>866</v>
      </c>
      <c r="E46" s="114">
        <v>906</v>
      </c>
      <c r="F46" s="114">
        <v>908</v>
      </c>
      <c r="G46" s="114">
        <v>962</v>
      </c>
      <c r="H46" s="140">
        <v>914</v>
      </c>
      <c r="I46" s="115">
        <v>-48</v>
      </c>
      <c r="J46" s="116">
        <v>-5.2516411378555796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8276</v>
      </c>
      <c r="E48" s="114">
        <v>8529</v>
      </c>
      <c r="F48" s="114">
        <v>8643</v>
      </c>
      <c r="G48" s="114">
        <v>8224</v>
      </c>
      <c r="H48" s="140">
        <v>7995</v>
      </c>
      <c r="I48" s="115">
        <v>281</v>
      </c>
      <c r="J48" s="116">
        <v>3.5146966854283925</v>
      </c>
    </row>
    <row r="49" spans="1:12" s="110" customFormat="1" ht="13.5" customHeight="1" x14ac:dyDescent="0.2">
      <c r="A49" s="118" t="s">
        <v>105</v>
      </c>
      <c r="B49" s="119" t="s">
        <v>106</v>
      </c>
      <c r="C49" s="113">
        <v>46.387143547607543</v>
      </c>
      <c r="D49" s="115">
        <v>3839</v>
      </c>
      <c r="E49" s="114">
        <v>3919</v>
      </c>
      <c r="F49" s="114">
        <v>4017</v>
      </c>
      <c r="G49" s="114">
        <v>3783</v>
      </c>
      <c r="H49" s="140">
        <v>3691</v>
      </c>
      <c r="I49" s="115">
        <v>148</v>
      </c>
      <c r="J49" s="116">
        <v>4.0097534543484148</v>
      </c>
    </row>
    <row r="50" spans="1:12" s="110" customFormat="1" ht="13.5" customHeight="1" x14ac:dyDescent="0.2">
      <c r="A50" s="120"/>
      <c r="B50" s="119" t="s">
        <v>107</v>
      </c>
      <c r="C50" s="113">
        <v>53.612856452392457</v>
      </c>
      <c r="D50" s="115">
        <v>4437</v>
      </c>
      <c r="E50" s="114">
        <v>4610</v>
      </c>
      <c r="F50" s="114">
        <v>4626</v>
      </c>
      <c r="G50" s="114">
        <v>4441</v>
      </c>
      <c r="H50" s="140">
        <v>4304</v>
      </c>
      <c r="I50" s="115">
        <v>133</v>
      </c>
      <c r="J50" s="116">
        <v>3.0901486988847582</v>
      </c>
    </row>
    <row r="51" spans="1:12" s="110" customFormat="1" ht="13.5" customHeight="1" x14ac:dyDescent="0.2">
      <c r="A51" s="118" t="s">
        <v>105</v>
      </c>
      <c r="B51" s="121" t="s">
        <v>108</v>
      </c>
      <c r="C51" s="113">
        <v>15.985983566940551</v>
      </c>
      <c r="D51" s="115">
        <v>1323</v>
      </c>
      <c r="E51" s="114">
        <v>1420</v>
      </c>
      <c r="F51" s="114">
        <v>1507</v>
      </c>
      <c r="G51" s="114">
        <v>1242</v>
      </c>
      <c r="H51" s="140">
        <v>1219</v>
      </c>
      <c r="I51" s="115">
        <v>104</v>
      </c>
      <c r="J51" s="116">
        <v>8.5315832649712888</v>
      </c>
    </row>
    <row r="52" spans="1:12" s="110" customFormat="1" ht="13.5" customHeight="1" x14ac:dyDescent="0.2">
      <c r="A52" s="118"/>
      <c r="B52" s="121" t="s">
        <v>109</v>
      </c>
      <c r="C52" s="113">
        <v>65.430159497341705</v>
      </c>
      <c r="D52" s="115">
        <v>5415</v>
      </c>
      <c r="E52" s="114">
        <v>5560</v>
      </c>
      <c r="F52" s="114">
        <v>5601</v>
      </c>
      <c r="G52" s="114">
        <v>5503</v>
      </c>
      <c r="H52" s="140">
        <v>5365</v>
      </c>
      <c r="I52" s="115">
        <v>50</v>
      </c>
      <c r="J52" s="116">
        <v>0.93196644920782856</v>
      </c>
    </row>
    <row r="53" spans="1:12" s="110" customFormat="1" ht="13.5" customHeight="1" x14ac:dyDescent="0.2">
      <c r="A53" s="118"/>
      <c r="B53" s="121" t="s">
        <v>110</v>
      </c>
      <c r="C53" s="113">
        <v>17.375543740937651</v>
      </c>
      <c r="D53" s="115">
        <v>1438</v>
      </c>
      <c r="E53" s="114">
        <v>1442</v>
      </c>
      <c r="F53" s="114">
        <v>1437</v>
      </c>
      <c r="G53" s="114">
        <v>1381</v>
      </c>
      <c r="H53" s="140">
        <v>1317</v>
      </c>
      <c r="I53" s="115">
        <v>121</v>
      </c>
      <c r="J53" s="116">
        <v>9.1875474563401678</v>
      </c>
    </row>
    <row r="54" spans="1:12" s="110" customFormat="1" ht="13.5" customHeight="1" x14ac:dyDescent="0.2">
      <c r="A54" s="120"/>
      <c r="B54" s="121" t="s">
        <v>111</v>
      </c>
      <c r="C54" s="113">
        <v>1.2083131947800869</v>
      </c>
      <c r="D54" s="115">
        <v>100</v>
      </c>
      <c r="E54" s="114">
        <v>107</v>
      </c>
      <c r="F54" s="114">
        <v>98</v>
      </c>
      <c r="G54" s="114">
        <v>98</v>
      </c>
      <c r="H54" s="140">
        <v>94</v>
      </c>
      <c r="I54" s="115">
        <v>6</v>
      </c>
      <c r="J54" s="116">
        <v>6.3829787234042552</v>
      </c>
    </row>
    <row r="55" spans="1:12" s="110" customFormat="1" ht="13.5" customHeight="1" x14ac:dyDescent="0.2">
      <c r="A55" s="120"/>
      <c r="B55" s="121" t="s">
        <v>112</v>
      </c>
      <c r="C55" s="113">
        <v>0.19333011116481391</v>
      </c>
      <c r="D55" s="115">
        <v>16</v>
      </c>
      <c r="E55" s="114">
        <v>21</v>
      </c>
      <c r="F55" s="114">
        <v>20</v>
      </c>
      <c r="G55" s="114">
        <v>20</v>
      </c>
      <c r="H55" s="140">
        <v>20</v>
      </c>
      <c r="I55" s="115">
        <v>-4</v>
      </c>
      <c r="J55" s="116">
        <v>-20</v>
      </c>
    </row>
    <row r="56" spans="1:12" s="110" customFormat="1" ht="13.5" customHeight="1" x14ac:dyDescent="0.2">
      <c r="A56" s="118" t="s">
        <v>113</v>
      </c>
      <c r="B56" s="122" t="s">
        <v>116</v>
      </c>
      <c r="C56" s="113">
        <v>94.345094248429191</v>
      </c>
      <c r="D56" s="115">
        <v>7808</v>
      </c>
      <c r="E56" s="114">
        <v>8062</v>
      </c>
      <c r="F56" s="114">
        <v>8183</v>
      </c>
      <c r="G56" s="114">
        <v>7802</v>
      </c>
      <c r="H56" s="140">
        <v>7605</v>
      </c>
      <c r="I56" s="115">
        <v>203</v>
      </c>
      <c r="J56" s="116">
        <v>2.6692965154503616</v>
      </c>
    </row>
    <row r="57" spans="1:12" s="110" customFormat="1" ht="13.5" customHeight="1" x14ac:dyDescent="0.2">
      <c r="A57" s="142"/>
      <c r="B57" s="124" t="s">
        <v>117</v>
      </c>
      <c r="C57" s="125">
        <v>5.6549057515708068</v>
      </c>
      <c r="D57" s="143">
        <v>468</v>
      </c>
      <c r="E57" s="144">
        <v>467</v>
      </c>
      <c r="F57" s="144">
        <v>460</v>
      </c>
      <c r="G57" s="144">
        <v>422</v>
      </c>
      <c r="H57" s="145">
        <v>389</v>
      </c>
      <c r="I57" s="143">
        <v>79</v>
      </c>
      <c r="J57" s="146">
        <v>20.308483290488432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71863</v>
      </c>
      <c r="E12" s="236">
        <v>71841</v>
      </c>
      <c r="F12" s="114">
        <v>72150</v>
      </c>
      <c r="G12" s="114">
        <v>70528</v>
      </c>
      <c r="H12" s="140">
        <v>70440</v>
      </c>
      <c r="I12" s="115">
        <v>1423</v>
      </c>
      <c r="J12" s="116">
        <v>2.0201590005678591</v>
      </c>
    </row>
    <row r="13" spans="1:15" s="110" customFormat="1" ht="12" customHeight="1" x14ac:dyDescent="0.2">
      <c r="A13" s="118" t="s">
        <v>105</v>
      </c>
      <c r="B13" s="119" t="s">
        <v>106</v>
      </c>
      <c r="C13" s="113">
        <v>52.703059989146013</v>
      </c>
      <c r="D13" s="115">
        <v>37874</v>
      </c>
      <c r="E13" s="114">
        <v>37900</v>
      </c>
      <c r="F13" s="114">
        <v>38288</v>
      </c>
      <c r="G13" s="114">
        <v>37481</v>
      </c>
      <c r="H13" s="140">
        <v>37496</v>
      </c>
      <c r="I13" s="115">
        <v>378</v>
      </c>
      <c r="J13" s="116">
        <v>1.0081075314700234</v>
      </c>
    </row>
    <row r="14" spans="1:15" s="110" customFormat="1" ht="12" customHeight="1" x14ac:dyDescent="0.2">
      <c r="A14" s="118"/>
      <c r="B14" s="119" t="s">
        <v>107</v>
      </c>
      <c r="C14" s="113">
        <v>47.296940010853987</v>
      </c>
      <c r="D14" s="115">
        <v>33989</v>
      </c>
      <c r="E14" s="114">
        <v>33941</v>
      </c>
      <c r="F14" s="114">
        <v>33862</v>
      </c>
      <c r="G14" s="114">
        <v>33047</v>
      </c>
      <c r="H14" s="140">
        <v>32944</v>
      </c>
      <c r="I14" s="115">
        <v>1045</v>
      </c>
      <c r="J14" s="116">
        <v>3.1720495386109762</v>
      </c>
    </row>
    <row r="15" spans="1:15" s="110" customFormat="1" ht="12" customHeight="1" x14ac:dyDescent="0.2">
      <c r="A15" s="118" t="s">
        <v>105</v>
      </c>
      <c r="B15" s="121" t="s">
        <v>108</v>
      </c>
      <c r="C15" s="113">
        <v>12.125850576791951</v>
      </c>
      <c r="D15" s="115">
        <v>8714</v>
      </c>
      <c r="E15" s="114">
        <v>9003</v>
      </c>
      <c r="F15" s="114">
        <v>9387</v>
      </c>
      <c r="G15" s="114">
        <v>8408</v>
      </c>
      <c r="H15" s="140">
        <v>8749</v>
      </c>
      <c r="I15" s="115">
        <v>-35</v>
      </c>
      <c r="J15" s="116">
        <v>-0.40004571951080126</v>
      </c>
    </row>
    <row r="16" spans="1:15" s="110" customFormat="1" ht="12" customHeight="1" x14ac:dyDescent="0.2">
      <c r="A16" s="118"/>
      <c r="B16" s="121" t="s">
        <v>109</v>
      </c>
      <c r="C16" s="113">
        <v>66.337336320498721</v>
      </c>
      <c r="D16" s="115">
        <v>47672</v>
      </c>
      <c r="E16" s="114">
        <v>47523</v>
      </c>
      <c r="F16" s="114">
        <v>47676</v>
      </c>
      <c r="G16" s="114">
        <v>47281</v>
      </c>
      <c r="H16" s="140">
        <v>47132</v>
      </c>
      <c r="I16" s="115">
        <v>540</v>
      </c>
      <c r="J16" s="116">
        <v>1.1457184078757532</v>
      </c>
    </row>
    <row r="17" spans="1:10" s="110" customFormat="1" ht="12" customHeight="1" x14ac:dyDescent="0.2">
      <c r="A17" s="118"/>
      <c r="B17" s="121" t="s">
        <v>110</v>
      </c>
      <c r="C17" s="113">
        <v>20.337308489765249</v>
      </c>
      <c r="D17" s="115">
        <v>14615</v>
      </c>
      <c r="E17" s="114">
        <v>14442</v>
      </c>
      <c r="F17" s="114">
        <v>14229</v>
      </c>
      <c r="G17" s="114">
        <v>14011</v>
      </c>
      <c r="H17" s="140">
        <v>13769</v>
      </c>
      <c r="I17" s="115">
        <v>846</v>
      </c>
      <c r="J17" s="116">
        <v>6.1442370542523062</v>
      </c>
    </row>
    <row r="18" spans="1:10" s="110" customFormat="1" ht="12" customHeight="1" x14ac:dyDescent="0.2">
      <c r="A18" s="120"/>
      <c r="B18" s="121" t="s">
        <v>111</v>
      </c>
      <c r="C18" s="113">
        <v>1.1995046129440741</v>
      </c>
      <c r="D18" s="115">
        <v>862</v>
      </c>
      <c r="E18" s="114">
        <v>873</v>
      </c>
      <c r="F18" s="114">
        <v>858</v>
      </c>
      <c r="G18" s="114">
        <v>828</v>
      </c>
      <c r="H18" s="140">
        <v>790</v>
      </c>
      <c r="I18" s="115">
        <v>72</v>
      </c>
      <c r="J18" s="116">
        <v>9.113924050632912</v>
      </c>
    </row>
    <row r="19" spans="1:10" s="110" customFormat="1" ht="12" customHeight="1" x14ac:dyDescent="0.2">
      <c r="A19" s="120"/>
      <c r="B19" s="121" t="s">
        <v>112</v>
      </c>
      <c r="C19" s="113">
        <v>0.31448728831248346</v>
      </c>
      <c r="D19" s="115">
        <v>226</v>
      </c>
      <c r="E19" s="114">
        <v>237</v>
      </c>
      <c r="F19" s="114">
        <v>230</v>
      </c>
      <c r="G19" s="114">
        <v>205</v>
      </c>
      <c r="H19" s="140">
        <v>196</v>
      </c>
      <c r="I19" s="115">
        <v>30</v>
      </c>
      <c r="J19" s="116">
        <v>15.306122448979592</v>
      </c>
    </row>
    <row r="20" spans="1:10" s="110" customFormat="1" ht="12" customHeight="1" x14ac:dyDescent="0.2">
      <c r="A20" s="118" t="s">
        <v>113</v>
      </c>
      <c r="B20" s="119" t="s">
        <v>181</v>
      </c>
      <c r="C20" s="113">
        <v>69.643627457801657</v>
      </c>
      <c r="D20" s="115">
        <v>50048</v>
      </c>
      <c r="E20" s="114">
        <v>50164</v>
      </c>
      <c r="F20" s="114">
        <v>50682</v>
      </c>
      <c r="G20" s="114">
        <v>49458</v>
      </c>
      <c r="H20" s="140">
        <v>49590</v>
      </c>
      <c r="I20" s="115">
        <v>458</v>
      </c>
      <c r="J20" s="116">
        <v>0.9235733010687639</v>
      </c>
    </row>
    <row r="21" spans="1:10" s="110" customFormat="1" ht="12" customHeight="1" x14ac:dyDescent="0.2">
      <c r="A21" s="118"/>
      <c r="B21" s="119" t="s">
        <v>182</v>
      </c>
      <c r="C21" s="113">
        <v>30.356372542198351</v>
      </c>
      <c r="D21" s="115">
        <v>21815</v>
      </c>
      <c r="E21" s="114">
        <v>21677</v>
      </c>
      <c r="F21" s="114">
        <v>21468</v>
      </c>
      <c r="G21" s="114">
        <v>21070</v>
      </c>
      <c r="H21" s="140">
        <v>20850</v>
      </c>
      <c r="I21" s="115">
        <v>965</v>
      </c>
      <c r="J21" s="116">
        <v>4.6282973621103114</v>
      </c>
    </row>
    <row r="22" spans="1:10" s="110" customFormat="1" ht="12" customHeight="1" x14ac:dyDescent="0.2">
      <c r="A22" s="118" t="s">
        <v>113</v>
      </c>
      <c r="B22" s="119" t="s">
        <v>116</v>
      </c>
      <c r="C22" s="113">
        <v>92.189304649124026</v>
      </c>
      <c r="D22" s="115">
        <v>66250</v>
      </c>
      <c r="E22" s="114">
        <v>66463</v>
      </c>
      <c r="F22" s="114">
        <v>66708</v>
      </c>
      <c r="G22" s="114">
        <v>65341</v>
      </c>
      <c r="H22" s="140">
        <v>65423</v>
      </c>
      <c r="I22" s="115">
        <v>827</v>
      </c>
      <c r="J22" s="116">
        <v>1.2640814392491937</v>
      </c>
    </row>
    <row r="23" spans="1:10" s="110" customFormat="1" ht="12" customHeight="1" x14ac:dyDescent="0.2">
      <c r="A23" s="118"/>
      <c r="B23" s="119" t="s">
        <v>117</v>
      </c>
      <c r="C23" s="113">
        <v>7.7772984707011954</v>
      </c>
      <c r="D23" s="115">
        <v>5589</v>
      </c>
      <c r="E23" s="114">
        <v>5349</v>
      </c>
      <c r="F23" s="114">
        <v>5413</v>
      </c>
      <c r="G23" s="114">
        <v>5162</v>
      </c>
      <c r="H23" s="140">
        <v>4996</v>
      </c>
      <c r="I23" s="115">
        <v>593</v>
      </c>
      <c r="J23" s="116">
        <v>11.869495596477181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92235</v>
      </c>
      <c r="E64" s="236">
        <v>92356</v>
      </c>
      <c r="F64" s="236">
        <v>92573</v>
      </c>
      <c r="G64" s="236">
        <v>90725</v>
      </c>
      <c r="H64" s="140">
        <v>90764</v>
      </c>
      <c r="I64" s="115">
        <v>1471</v>
      </c>
      <c r="J64" s="116">
        <v>1.6206866158388789</v>
      </c>
    </row>
    <row r="65" spans="1:12" s="110" customFormat="1" ht="12" customHeight="1" x14ac:dyDescent="0.2">
      <c r="A65" s="118" t="s">
        <v>105</v>
      </c>
      <c r="B65" s="119" t="s">
        <v>106</v>
      </c>
      <c r="C65" s="113">
        <v>53.548002385211689</v>
      </c>
      <c r="D65" s="235">
        <v>49390</v>
      </c>
      <c r="E65" s="236">
        <v>49497</v>
      </c>
      <c r="F65" s="236">
        <v>49856</v>
      </c>
      <c r="G65" s="236">
        <v>48892</v>
      </c>
      <c r="H65" s="140">
        <v>48895</v>
      </c>
      <c r="I65" s="115">
        <v>495</v>
      </c>
      <c r="J65" s="116">
        <v>1.0123734533183353</v>
      </c>
    </row>
    <row r="66" spans="1:12" s="110" customFormat="1" ht="12" customHeight="1" x14ac:dyDescent="0.2">
      <c r="A66" s="118"/>
      <c r="B66" s="119" t="s">
        <v>107</v>
      </c>
      <c r="C66" s="113">
        <v>46.451997614788311</v>
      </c>
      <c r="D66" s="235">
        <v>42845</v>
      </c>
      <c r="E66" s="236">
        <v>42859</v>
      </c>
      <c r="F66" s="236">
        <v>42717</v>
      </c>
      <c r="G66" s="236">
        <v>41833</v>
      </c>
      <c r="H66" s="140">
        <v>41869</v>
      </c>
      <c r="I66" s="115">
        <v>976</v>
      </c>
      <c r="J66" s="116">
        <v>2.3310802741885404</v>
      </c>
    </row>
    <row r="67" spans="1:12" s="110" customFormat="1" ht="12" customHeight="1" x14ac:dyDescent="0.2">
      <c r="A67" s="118" t="s">
        <v>105</v>
      </c>
      <c r="B67" s="121" t="s">
        <v>108</v>
      </c>
      <c r="C67" s="113">
        <v>11.005583563723098</v>
      </c>
      <c r="D67" s="235">
        <v>10151</v>
      </c>
      <c r="E67" s="236">
        <v>10504</v>
      </c>
      <c r="F67" s="236">
        <v>10919</v>
      </c>
      <c r="G67" s="236">
        <v>9787</v>
      </c>
      <c r="H67" s="140">
        <v>10227</v>
      </c>
      <c r="I67" s="115">
        <v>-76</v>
      </c>
      <c r="J67" s="116">
        <v>-0.74313092793585611</v>
      </c>
    </row>
    <row r="68" spans="1:12" s="110" customFormat="1" ht="12" customHeight="1" x14ac:dyDescent="0.2">
      <c r="A68" s="118"/>
      <c r="B68" s="121" t="s">
        <v>109</v>
      </c>
      <c r="C68" s="113">
        <v>65.726676424350842</v>
      </c>
      <c r="D68" s="235">
        <v>60623</v>
      </c>
      <c r="E68" s="236">
        <v>60664</v>
      </c>
      <c r="F68" s="236">
        <v>60771</v>
      </c>
      <c r="G68" s="236">
        <v>60403</v>
      </c>
      <c r="H68" s="140">
        <v>60394</v>
      </c>
      <c r="I68" s="115">
        <v>229</v>
      </c>
      <c r="J68" s="116">
        <v>0.37917673941119978</v>
      </c>
    </row>
    <row r="69" spans="1:12" s="110" customFormat="1" ht="12" customHeight="1" x14ac:dyDescent="0.2">
      <c r="A69" s="118"/>
      <c r="B69" s="121" t="s">
        <v>110</v>
      </c>
      <c r="C69" s="113">
        <v>22.081639290941617</v>
      </c>
      <c r="D69" s="235">
        <v>20367</v>
      </c>
      <c r="E69" s="236">
        <v>20090</v>
      </c>
      <c r="F69" s="236">
        <v>19822</v>
      </c>
      <c r="G69" s="236">
        <v>19507</v>
      </c>
      <c r="H69" s="140">
        <v>19160</v>
      </c>
      <c r="I69" s="115">
        <v>1207</v>
      </c>
      <c r="J69" s="116">
        <v>6.2995824634655531</v>
      </c>
    </row>
    <row r="70" spans="1:12" s="110" customFormat="1" ht="12" customHeight="1" x14ac:dyDescent="0.2">
      <c r="A70" s="120"/>
      <c r="B70" s="121" t="s">
        <v>111</v>
      </c>
      <c r="C70" s="113">
        <v>1.1861007209844419</v>
      </c>
      <c r="D70" s="235">
        <v>1094</v>
      </c>
      <c r="E70" s="236">
        <v>1098</v>
      </c>
      <c r="F70" s="236">
        <v>1061</v>
      </c>
      <c r="G70" s="236">
        <v>1028</v>
      </c>
      <c r="H70" s="140">
        <v>983</v>
      </c>
      <c r="I70" s="115">
        <v>111</v>
      </c>
      <c r="J70" s="116">
        <v>11.291963377416073</v>
      </c>
    </row>
    <row r="71" spans="1:12" s="110" customFormat="1" ht="12" customHeight="1" x14ac:dyDescent="0.2">
      <c r="A71" s="120"/>
      <c r="B71" s="121" t="s">
        <v>112</v>
      </c>
      <c r="C71" s="113">
        <v>0.32634032634032634</v>
      </c>
      <c r="D71" s="235">
        <v>301</v>
      </c>
      <c r="E71" s="236">
        <v>307</v>
      </c>
      <c r="F71" s="236">
        <v>290</v>
      </c>
      <c r="G71" s="236">
        <v>265</v>
      </c>
      <c r="H71" s="140">
        <v>254</v>
      </c>
      <c r="I71" s="115">
        <v>47</v>
      </c>
      <c r="J71" s="116">
        <v>18.503937007874015</v>
      </c>
    </row>
    <row r="72" spans="1:12" s="110" customFormat="1" ht="12" customHeight="1" x14ac:dyDescent="0.2">
      <c r="A72" s="118" t="s">
        <v>113</v>
      </c>
      <c r="B72" s="119" t="s">
        <v>181</v>
      </c>
      <c r="C72" s="113">
        <v>70.858134113948068</v>
      </c>
      <c r="D72" s="235">
        <v>65356</v>
      </c>
      <c r="E72" s="236">
        <v>65553</v>
      </c>
      <c r="F72" s="236">
        <v>66051</v>
      </c>
      <c r="G72" s="236">
        <v>64729</v>
      </c>
      <c r="H72" s="140">
        <v>64973</v>
      </c>
      <c r="I72" s="115">
        <v>383</v>
      </c>
      <c r="J72" s="116">
        <v>0.589475628337925</v>
      </c>
    </row>
    <row r="73" spans="1:12" s="110" customFormat="1" ht="12" customHeight="1" x14ac:dyDescent="0.2">
      <c r="A73" s="118"/>
      <c r="B73" s="119" t="s">
        <v>182</v>
      </c>
      <c r="C73" s="113">
        <v>29.141865886051932</v>
      </c>
      <c r="D73" s="115">
        <v>26879</v>
      </c>
      <c r="E73" s="114">
        <v>26803</v>
      </c>
      <c r="F73" s="114">
        <v>26522</v>
      </c>
      <c r="G73" s="114">
        <v>25996</v>
      </c>
      <c r="H73" s="140">
        <v>25791</v>
      </c>
      <c r="I73" s="115">
        <v>1088</v>
      </c>
      <c r="J73" s="116">
        <v>4.2185258423481056</v>
      </c>
    </row>
    <row r="74" spans="1:12" s="110" customFormat="1" ht="12" customHeight="1" x14ac:dyDescent="0.2">
      <c r="A74" s="118" t="s">
        <v>113</v>
      </c>
      <c r="B74" s="119" t="s">
        <v>116</v>
      </c>
      <c r="C74" s="113">
        <v>94.412099528378604</v>
      </c>
      <c r="D74" s="115">
        <v>87081</v>
      </c>
      <c r="E74" s="114">
        <v>87398</v>
      </c>
      <c r="F74" s="114">
        <v>87594</v>
      </c>
      <c r="G74" s="114">
        <v>85971</v>
      </c>
      <c r="H74" s="140">
        <v>86123</v>
      </c>
      <c r="I74" s="115">
        <v>958</v>
      </c>
      <c r="J74" s="116">
        <v>1.1123625512348618</v>
      </c>
    </row>
    <row r="75" spans="1:12" s="110" customFormat="1" ht="12" customHeight="1" x14ac:dyDescent="0.2">
      <c r="A75" s="142"/>
      <c r="B75" s="124" t="s">
        <v>117</v>
      </c>
      <c r="C75" s="125">
        <v>5.5597116062232343</v>
      </c>
      <c r="D75" s="143">
        <v>5128</v>
      </c>
      <c r="E75" s="144">
        <v>4930</v>
      </c>
      <c r="F75" s="144">
        <v>4950</v>
      </c>
      <c r="G75" s="144">
        <v>4724</v>
      </c>
      <c r="H75" s="145">
        <v>4614</v>
      </c>
      <c r="I75" s="143">
        <v>514</v>
      </c>
      <c r="J75" s="146">
        <v>11.140008669267447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71863</v>
      </c>
      <c r="G11" s="114">
        <v>71841</v>
      </c>
      <c r="H11" s="114">
        <v>72150</v>
      </c>
      <c r="I11" s="114">
        <v>70528</v>
      </c>
      <c r="J11" s="140">
        <v>70440</v>
      </c>
      <c r="K11" s="114">
        <v>1423</v>
      </c>
      <c r="L11" s="116">
        <v>2.0201590005678591</v>
      </c>
    </row>
    <row r="12" spans="1:17" s="110" customFormat="1" ht="24.95" customHeight="1" x14ac:dyDescent="0.2">
      <c r="A12" s="604" t="s">
        <v>185</v>
      </c>
      <c r="B12" s="605"/>
      <c r="C12" s="605"/>
      <c r="D12" s="606"/>
      <c r="E12" s="113">
        <v>52.703059989146013</v>
      </c>
      <c r="F12" s="115">
        <v>37874</v>
      </c>
      <c r="G12" s="114">
        <v>37900</v>
      </c>
      <c r="H12" s="114">
        <v>38288</v>
      </c>
      <c r="I12" s="114">
        <v>37481</v>
      </c>
      <c r="J12" s="140">
        <v>37496</v>
      </c>
      <c r="K12" s="114">
        <v>378</v>
      </c>
      <c r="L12" s="116">
        <v>1.0081075314700234</v>
      </c>
    </row>
    <row r="13" spans="1:17" s="110" customFormat="1" ht="15" customHeight="1" x14ac:dyDescent="0.2">
      <c r="A13" s="120"/>
      <c r="B13" s="612" t="s">
        <v>107</v>
      </c>
      <c r="C13" s="612"/>
      <c r="E13" s="113">
        <v>47.296940010853987</v>
      </c>
      <c r="F13" s="115">
        <v>33989</v>
      </c>
      <c r="G13" s="114">
        <v>33941</v>
      </c>
      <c r="H13" s="114">
        <v>33862</v>
      </c>
      <c r="I13" s="114">
        <v>33047</v>
      </c>
      <c r="J13" s="140">
        <v>32944</v>
      </c>
      <c r="K13" s="114">
        <v>1045</v>
      </c>
      <c r="L13" s="116">
        <v>3.1720495386109762</v>
      </c>
    </row>
    <row r="14" spans="1:17" s="110" customFormat="1" ht="24.95" customHeight="1" x14ac:dyDescent="0.2">
      <c r="A14" s="604" t="s">
        <v>186</v>
      </c>
      <c r="B14" s="605"/>
      <c r="C14" s="605"/>
      <c r="D14" s="606"/>
      <c r="E14" s="113">
        <v>12.125850576791951</v>
      </c>
      <c r="F14" s="115">
        <v>8714</v>
      </c>
      <c r="G14" s="114">
        <v>9003</v>
      </c>
      <c r="H14" s="114">
        <v>9387</v>
      </c>
      <c r="I14" s="114">
        <v>8408</v>
      </c>
      <c r="J14" s="140">
        <v>8749</v>
      </c>
      <c r="K14" s="114">
        <v>-35</v>
      </c>
      <c r="L14" s="116">
        <v>-0.40004571951080126</v>
      </c>
    </row>
    <row r="15" spans="1:17" s="110" customFormat="1" ht="15" customHeight="1" x14ac:dyDescent="0.2">
      <c r="A15" s="120"/>
      <c r="B15" s="119"/>
      <c r="C15" s="258" t="s">
        <v>106</v>
      </c>
      <c r="E15" s="113">
        <v>58.216662841404634</v>
      </c>
      <c r="F15" s="115">
        <v>5073</v>
      </c>
      <c r="G15" s="114">
        <v>5252</v>
      </c>
      <c r="H15" s="114">
        <v>5532</v>
      </c>
      <c r="I15" s="114">
        <v>4961</v>
      </c>
      <c r="J15" s="140">
        <v>5163</v>
      </c>
      <c r="K15" s="114">
        <v>-90</v>
      </c>
      <c r="L15" s="116">
        <v>-1.7431725740848345</v>
      </c>
    </row>
    <row r="16" spans="1:17" s="110" customFormat="1" ht="15" customHeight="1" x14ac:dyDescent="0.2">
      <c r="A16" s="120"/>
      <c r="B16" s="119"/>
      <c r="C16" s="258" t="s">
        <v>107</v>
      </c>
      <c r="E16" s="113">
        <v>41.783337158595366</v>
      </c>
      <c r="F16" s="115">
        <v>3641</v>
      </c>
      <c r="G16" s="114">
        <v>3751</v>
      </c>
      <c r="H16" s="114">
        <v>3855</v>
      </c>
      <c r="I16" s="114">
        <v>3447</v>
      </c>
      <c r="J16" s="140">
        <v>3586</v>
      </c>
      <c r="K16" s="114">
        <v>55</v>
      </c>
      <c r="L16" s="116">
        <v>1.5337423312883436</v>
      </c>
    </row>
    <row r="17" spans="1:12" s="110" customFormat="1" ht="15" customHeight="1" x14ac:dyDescent="0.2">
      <c r="A17" s="120"/>
      <c r="B17" s="121" t="s">
        <v>109</v>
      </c>
      <c r="C17" s="258"/>
      <c r="E17" s="113">
        <v>66.337336320498721</v>
      </c>
      <c r="F17" s="115">
        <v>47672</v>
      </c>
      <c r="G17" s="114">
        <v>47523</v>
      </c>
      <c r="H17" s="114">
        <v>47676</v>
      </c>
      <c r="I17" s="114">
        <v>47281</v>
      </c>
      <c r="J17" s="140">
        <v>47132</v>
      </c>
      <c r="K17" s="114">
        <v>540</v>
      </c>
      <c r="L17" s="116">
        <v>1.1457184078757532</v>
      </c>
    </row>
    <row r="18" spans="1:12" s="110" customFormat="1" ht="15" customHeight="1" x14ac:dyDescent="0.2">
      <c r="A18" s="120"/>
      <c r="B18" s="119"/>
      <c r="C18" s="258" t="s">
        <v>106</v>
      </c>
      <c r="E18" s="113">
        <v>52.489931196509481</v>
      </c>
      <c r="F18" s="115">
        <v>25023</v>
      </c>
      <c r="G18" s="114">
        <v>24939</v>
      </c>
      <c r="H18" s="114">
        <v>25116</v>
      </c>
      <c r="I18" s="114">
        <v>25002</v>
      </c>
      <c r="J18" s="140">
        <v>24977</v>
      </c>
      <c r="K18" s="114">
        <v>46</v>
      </c>
      <c r="L18" s="116">
        <v>0.18416943588101053</v>
      </c>
    </row>
    <row r="19" spans="1:12" s="110" customFormat="1" ht="15" customHeight="1" x14ac:dyDescent="0.2">
      <c r="A19" s="120"/>
      <c r="B19" s="119"/>
      <c r="C19" s="258" t="s">
        <v>107</v>
      </c>
      <c r="E19" s="113">
        <v>47.510068803490519</v>
      </c>
      <c r="F19" s="115">
        <v>22649</v>
      </c>
      <c r="G19" s="114">
        <v>22584</v>
      </c>
      <c r="H19" s="114">
        <v>22560</v>
      </c>
      <c r="I19" s="114">
        <v>22279</v>
      </c>
      <c r="J19" s="140">
        <v>22155</v>
      </c>
      <c r="K19" s="114">
        <v>494</v>
      </c>
      <c r="L19" s="116">
        <v>2.2297449785601446</v>
      </c>
    </row>
    <row r="20" spans="1:12" s="110" customFormat="1" ht="15" customHeight="1" x14ac:dyDescent="0.2">
      <c r="A20" s="120"/>
      <c r="B20" s="121" t="s">
        <v>110</v>
      </c>
      <c r="C20" s="258"/>
      <c r="E20" s="113">
        <v>20.337308489765249</v>
      </c>
      <c r="F20" s="115">
        <v>14615</v>
      </c>
      <c r="G20" s="114">
        <v>14442</v>
      </c>
      <c r="H20" s="114">
        <v>14229</v>
      </c>
      <c r="I20" s="114">
        <v>14011</v>
      </c>
      <c r="J20" s="140">
        <v>13769</v>
      </c>
      <c r="K20" s="114">
        <v>846</v>
      </c>
      <c r="L20" s="116">
        <v>6.1442370542523062</v>
      </c>
    </row>
    <row r="21" spans="1:12" s="110" customFormat="1" ht="15" customHeight="1" x14ac:dyDescent="0.2">
      <c r="A21" s="120"/>
      <c r="B21" s="119"/>
      <c r="C21" s="258" t="s">
        <v>106</v>
      </c>
      <c r="E21" s="113">
        <v>49.52446117003079</v>
      </c>
      <c r="F21" s="115">
        <v>7238</v>
      </c>
      <c r="G21" s="114">
        <v>7161</v>
      </c>
      <c r="H21" s="114">
        <v>7098</v>
      </c>
      <c r="I21" s="114">
        <v>6989</v>
      </c>
      <c r="J21" s="140">
        <v>6846</v>
      </c>
      <c r="K21" s="114">
        <v>392</v>
      </c>
      <c r="L21" s="116">
        <v>5.7259713701431494</v>
      </c>
    </row>
    <row r="22" spans="1:12" s="110" customFormat="1" ht="15" customHeight="1" x14ac:dyDescent="0.2">
      <c r="A22" s="120"/>
      <c r="B22" s="119"/>
      <c r="C22" s="258" t="s">
        <v>107</v>
      </c>
      <c r="E22" s="113">
        <v>50.47553882996921</v>
      </c>
      <c r="F22" s="115">
        <v>7377</v>
      </c>
      <c r="G22" s="114">
        <v>7281</v>
      </c>
      <c r="H22" s="114">
        <v>7131</v>
      </c>
      <c r="I22" s="114">
        <v>7022</v>
      </c>
      <c r="J22" s="140">
        <v>6923</v>
      </c>
      <c r="K22" s="114">
        <v>454</v>
      </c>
      <c r="L22" s="116">
        <v>6.5578506427849197</v>
      </c>
    </row>
    <row r="23" spans="1:12" s="110" customFormat="1" ht="15" customHeight="1" x14ac:dyDescent="0.2">
      <c r="A23" s="120"/>
      <c r="B23" s="121" t="s">
        <v>111</v>
      </c>
      <c r="C23" s="258"/>
      <c r="E23" s="113">
        <v>1.1995046129440741</v>
      </c>
      <c r="F23" s="115">
        <v>862</v>
      </c>
      <c r="G23" s="114">
        <v>873</v>
      </c>
      <c r="H23" s="114">
        <v>858</v>
      </c>
      <c r="I23" s="114">
        <v>828</v>
      </c>
      <c r="J23" s="140">
        <v>790</v>
      </c>
      <c r="K23" s="114">
        <v>72</v>
      </c>
      <c r="L23" s="116">
        <v>9.113924050632912</v>
      </c>
    </row>
    <row r="24" spans="1:12" s="110" customFormat="1" ht="15" customHeight="1" x14ac:dyDescent="0.2">
      <c r="A24" s="120"/>
      <c r="B24" s="119"/>
      <c r="C24" s="258" t="s">
        <v>106</v>
      </c>
      <c r="E24" s="113">
        <v>62.645011600928072</v>
      </c>
      <c r="F24" s="115">
        <v>540</v>
      </c>
      <c r="G24" s="114">
        <v>548</v>
      </c>
      <c r="H24" s="114">
        <v>542</v>
      </c>
      <c r="I24" s="114">
        <v>529</v>
      </c>
      <c r="J24" s="140">
        <v>510</v>
      </c>
      <c r="K24" s="114">
        <v>30</v>
      </c>
      <c r="L24" s="116">
        <v>5.882352941176471</v>
      </c>
    </row>
    <row r="25" spans="1:12" s="110" customFormat="1" ht="15" customHeight="1" x14ac:dyDescent="0.2">
      <c r="A25" s="120"/>
      <c r="B25" s="119"/>
      <c r="C25" s="258" t="s">
        <v>107</v>
      </c>
      <c r="E25" s="113">
        <v>37.354988399071928</v>
      </c>
      <c r="F25" s="115">
        <v>322</v>
      </c>
      <c r="G25" s="114">
        <v>325</v>
      </c>
      <c r="H25" s="114">
        <v>316</v>
      </c>
      <c r="I25" s="114">
        <v>299</v>
      </c>
      <c r="J25" s="140">
        <v>280</v>
      </c>
      <c r="K25" s="114">
        <v>42</v>
      </c>
      <c r="L25" s="116">
        <v>15</v>
      </c>
    </row>
    <row r="26" spans="1:12" s="110" customFormat="1" ht="15" customHeight="1" x14ac:dyDescent="0.2">
      <c r="A26" s="120"/>
      <c r="C26" s="121" t="s">
        <v>187</v>
      </c>
      <c r="D26" s="110" t="s">
        <v>188</v>
      </c>
      <c r="E26" s="113">
        <v>0.31448728831248346</v>
      </c>
      <c r="F26" s="115">
        <v>226</v>
      </c>
      <c r="G26" s="114">
        <v>237</v>
      </c>
      <c r="H26" s="114">
        <v>230</v>
      </c>
      <c r="I26" s="114">
        <v>205</v>
      </c>
      <c r="J26" s="140">
        <v>196</v>
      </c>
      <c r="K26" s="114">
        <v>30</v>
      </c>
      <c r="L26" s="116">
        <v>15.306122448979592</v>
      </c>
    </row>
    <row r="27" spans="1:12" s="110" customFormat="1" ht="15" customHeight="1" x14ac:dyDescent="0.2">
      <c r="A27" s="120"/>
      <c r="B27" s="119"/>
      <c r="D27" s="259" t="s">
        <v>106</v>
      </c>
      <c r="E27" s="113">
        <v>52.212389380530972</v>
      </c>
      <c r="F27" s="115">
        <v>118</v>
      </c>
      <c r="G27" s="114">
        <v>118</v>
      </c>
      <c r="H27" s="114">
        <v>115</v>
      </c>
      <c r="I27" s="114">
        <v>103</v>
      </c>
      <c r="J27" s="140">
        <v>100</v>
      </c>
      <c r="K27" s="114">
        <v>18</v>
      </c>
      <c r="L27" s="116">
        <v>18</v>
      </c>
    </row>
    <row r="28" spans="1:12" s="110" customFormat="1" ht="15" customHeight="1" x14ac:dyDescent="0.2">
      <c r="A28" s="120"/>
      <c r="B28" s="119"/>
      <c r="D28" s="259" t="s">
        <v>107</v>
      </c>
      <c r="E28" s="113">
        <v>47.787610619469028</v>
      </c>
      <c r="F28" s="115">
        <v>108</v>
      </c>
      <c r="G28" s="114">
        <v>119</v>
      </c>
      <c r="H28" s="114">
        <v>115</v>
      </c>
      <c r="I28" s="114">
        <v>102</v>
      </c>
      <c r="J28" s="140">
        <v>96</v>
      </c>
      <c r="K28" s="114">
        <v>12</v>
      </c>
      <c r="L28" s="116">
        <v>12.5</v>
      </c>
    </row>
    <row r="29" spans="1:12" s="110" customFormat="1" ht="24.95" customHeight="1" x14ac:dyDescent="0.2">
      <c r="A29" s="604" t="s">
        <v>189</v>
      </c>
      <c r="B29" s="605"/>
      <c r="C29" s="605"/>
      <c r="D29" s="606"/>
      <c r="E29" s="113">
        <v>92.189304649124026</v>
      </c>
      <c r="F29" s="115">
        <v>66250</v>
      </c>
      <c r="G29" s="114">
        <v>66463</v>
      </c>
      <c r="H29" s="114">
        <v>66708</v>
      </c>
      <c r="I29" s="114">
        <v>65341</v>
      </c>
      <c r="J29" s="140">
        <v>65423</v>
      </c>
      <c r="K29" s="114">
        <v>827</v>
      </c>
      <c r="L29" s="116">
        <v>1.2640814392491937</v>
      </c>
    </row>
    <row r="30" spans="1:12" s="110" customFormat="1" ht="15" customHeight="1" x14ac:dyDescent="0.2">
      <c r="A30" s="120"/>
      <c r="B30" s="119"/>
      <c r="C30" s="258" t="s">
        <v>106</v>
      </c>
      <c r="E30" s="113">
        <v>51.088301886792451</v>
      </c>
      <c r="F30" s="115">
        <v>33846</v>
      </c>
      <c r="G30" s="114">
        <v>34068</v>
      </c>
      <c r="H30" s="114">
        <v>34374</v>
      </c>
      <c r="I30" s="114">
        <v>33717</v>
      </c>
      <c r="J30" s="140">
        <v>33853</v>
      </c>
      <c r="K30" s="114">
        <v>-7</v>
      </c>
      <c r="L30" s="116">
        <v>-2.067763566005967E-2</v>
      </c>
    </row>
    <row r="31" spans="1:12" s="110" customFormat="1" ht="15" customHeight="1" x14ac:dyDescent="0.2">
      <c r="A31" s="120"/>
      <c r="B31" s="119"/>
      <c r="C31" s="258" t="s">
        <v>107</v>
      </c>
      <c r="E31" s="113">
        <v>48.911698113207549</v>
      </c>
      <c r="F31" s="115">
        <v>32404</v>
      </c>
      <c r="G31" s="114">
        <v>32395</v>
      </c>
      <c r="H31" s="114">
        <v>32334</v>
      </c>
      <c r="I31" s="114">
        <v>31624</v>
      </c>
      <c r="J31" s="140">
        <v>31570</v>
      </c>
      <c r="K31" s="114">
        <v>834</v>
      </c>
      <c r="L31" s="116">
        <v>2.641748495407032</v>
      </c>
    </row>
    <row r="32" spans="1:12" s="110" customFormat="1" ht="15" customHeight="1" x14ac:dyDescent="0.2">
      <c r="A32" s="120"/>
      <c r="B32" s="119" t="s">
        <v>117</v>
      </c>
      <c r="C32" s="258"/>
      <c r="E32" s="113">
        <v>7.7772984707011954</v>
      </c>
      <c r="F32" s="115">
        <v>5589</v>
      </c>
      <c r="G32" s="114">
        <v>5349</v>
      </c>
      <c r="H32" s="114">
        <v>5413</v>
      </c>
      <c r="I32" s="114">
        <v>5162</v>
      </c>
      <c r="J32" s="140">
        <v>4996</v>
      </c>
      <c r="K32" s="114">
        <v>593</v>
      </c>
      <c r="L32" s="116">
        <v>11.869495596477181</v>
      </c>
    </row>
    <row r="33" spans="1:12" s="110" customFormat="1" ht="15" customHeight="1" x14ac:dyDescent="0.2">
      <c r="A33" s="120"/>
      <c r="B33" s="119"/>
      <c r="C33" s="258" t="s">
        <v>106</v>
      </c>
      <c r="E33" s="113">
        <v>71.71229200214708</v>
      </c>
      <c r="F33" s="115">
        <v>4008</v>
      </c>
      <c r="G33" s="114">
        <v>3809</v>
      </c>
      <c r="H33" s="114">
        <v>3891</v>
      </c>
      <c r="I33" s="114">
        <v>3745</v>
      </c>
      <c r="J33" s="140">
        <v>3626</v>
      </c>
      <c r="K33" s="114">
        <v>382</v>
      </c>
      <c r="L33" s="116">
        <v>10.535024820739107</v>
      </c>
    </row>
    <row r="34" spans="1:12" s="110" customFormat="1" ht="15" customHeight="1" x14ac:dyDescent="0.2">
      <c r="A34" s="120"/>
      <c r="B34" s="119"/>
      <c r="C34" s="258" t="s">
        <v>107</v>
      </c>
      <c r="E34" s="113">
        <v>28.287707997852927</v>
      </c>
      <c r="F34" s="115">
        <v>1581</v>
      </c>
      <c r="G34" s="114">
        <v>1540</v>
      </c>
      <c r="H34" s="114">
        <v>1522</v>
      </c>
      <c r="I34" s="114">
        <v>1417</v>
      </c>
      <c r="J34" s="140">
        <v>1370</v>
      </c>
      <c r="K34" s="114">
        <v>211</v>
      </c>
      <c r="L34" s="116">
        <v>15.401459854014599</v>
      </c>
    </row>
    <row r="35" spans="1:12" s="110" customFormat="1" ht="24.95" customHeight="1" x14ac:dyDescent="0.2">
      <c r="A35" s="604" t="s">
        <v>190</v>
      </c>
      <c r="B35" s="605"/>
      <c r="C35" s="605"/>
      <c r="D35" s="606"/>
      <c r="E35" s="113">
        <v>69.643627457801657</v>
      </c>
      <c r="F35" s="115">
        <v>50048</v>
      </c>
      <c r="G35" s="114">
        <v>50164</v>
      </c>
      <c r="H35" s="114">
        <v>50682</v>
      </c>
      <c r="I35" s="114">
        <v>49458</v>
      </c>
      <c r="J35" s="140">
        <v>49590</v>
      </c>
      <c r="K35" s="114">
        <v>458</v>
      </c>
      <c r="L35" s="116">
        <v>0.9235733010687639</v>
      </c>
    </row>
    <row r="36" spans="1:12" s="110" customFormat="1" ht="15" customHeight="1" x14ac:dyDescent="0.2">
      <c r="A36" s="120"/>
      <c r="B36" s="119"/>
      <c r="C36" s="258" t="s">
        <v>106</v>
      </c>
      <c r="E36" s="113">
        <v>68.556186061381069</v>
      </c>
      <c r="F36" s="115">
        <v>34311</v>
      </c>
      <c r="G36" s="114">
        <v>34363</v>
      </c>
      <c r="H36" s="114">
        <v>34780</v>
      </c>
      <c r="I36" s="114">
        <v>34063</v>
      </c>
      <c r="J36" s="140">
        <v>34139</v>
      </c>
      <c r="K36" s="114">
        <v>172</v>
      </c>
      <c r="L36" s="116">
        <v>0.50382260757491437</v>
      </c>
    </row>
    <row r="37" spans="1:12" s="110" customFormat="1" ht="15" customHeight="1" x14ac:dyDescent="0.2">
      <c r="A37" s="120"/>
      <c r="B37" s="119"/>
      <c r="C37" s="258" t="s">
        <v>107</v>
      </c>
      <c r="E37" s="113">
        <v>31.443813938618927</v>
      </c>
      <c r="F37" s="115">
        <v>15737</v>
      </c>
      <c r="G37" s="114">
        <v>15801</v>
      </c>
      <c r="H37" s="114">
        <v>15902</v>
      </c>
      <c r="I37" s="114">
        <v>15395</v>
      </c>
      <c r="J37" s="140">
        <v>15451</v>
      </c>
      <c r="K37" s="114">
        <v>286</v>
      </c>
      <c r="L37" s="116">
        <v>1.8510128794252798</v>
      </c>
    </row>
    <row r="38" spans="1:12" s="110" customFormat="1" ht="15" customHeight="1" x14ac:dyDescent="0.2">
      <c r="A38" s="120"/>
      <c r="B38" s="119" t="s">
        <v>182</v>
      </c>
      <c r="C38" s="258"/>
      <c r="E38" s="113">
        <v>30.356372542198351</v>
      </c>
      <c r="F38" s="115">
        <v>21815</v>
      </c>
      <c r="G38" s="114">
        <v>21677</v>
      </c>
      <c r="H38" s="114">
        <v>21468</v>
      </c>
      <c r="I38" s="114">
        <v>21070</v>
      </c>
      <c r="J38" s="140">
        <v>20850</v>
      </c>
      <c r="K38" s="114">
        <v>965</v>
      </c>
      <c r="L38" s="116">
        <v>4.6282973621103114</v>
      </c>
    </row>
    <row r="39" spans="1:12" s="110" customFormat="1" ht="15" customHeight="1" x14ac:dyDescent="0.2">
      <c r="A39" s="120"/>
      <c r="B39" s="119"/>
      <c r="C39" s="258" t="s">
        <v>106</v>
      </c>
      <c r="E39" s="113">
        <v>16.332798533119412</v>
      </c>
      <c r="F39" s="115">
        <v>3563</v>
      </c>
      <c r="G39" s="114">
        <v>3537</v>
      </c>
      <c r="H39" s="114">
        <v>3508</v>
      </c>
      <c r="I39" s="114">
        <v>3418</v>
      </c>
      <c r="J39" s="140">
        <v>3357</v>
      </c>
      <c r="K39" s="114">
        <v>206</v>
      </c>
      <c r="L39" s="116">
        <v>6.1364313375037236</v>
      </c>
    </row>
    <row r="40" spans="1:12" s="110" customFormat="1" ht="15" customHeight="1" x14ac:dyDescent="0.2">
      <c r="A40" s="120"/>
      <c r="B40" s="119"/>
      <c r="C40" s="258" t="s">
        <v>107</v>
      </c>
      <c r="E40" s="113">
        <v>83.667201466880584</v>
      </c>
      <c r="F40" s="115">
        <v>18252</v>
      </c>
      <c r="G40" s="114">
        <v>18140</v>
      </c>
      <c r="H40" s="114">
        <v>17960</v>
      </c>
      <c r="I40" s="114">
        <v>17652</v>
      </c>
      <c r="J40" s="140">
        <v>17493</v>
      </c>
      <c r="K40" s="114">
        <v>759</v>
      </c>
      <c r="L40" s="116">
        <v>4.3388784085062593</v>
      </c>
    </row>
    <row r="41" spans="1:12" s="110" customFormat="1" ht="24.75" customHeight="1" x14ac:dyDescent="0.2">
      <c r="A41" s="604" t="s">
        <v>518</v>
      </c>
      <c r="B41" s="605"/>
      <c r="C41" s="605"/>
      <c r="D41" s="606"/>
      <c r="E41" s="113">
        <v>5.9251631576750201</v>
      </c>
      <c r="F41" s="115">
        <v>4258</v>
      </c>
      <c r="G41" s="114">
        <v>4740</v>
      </c>
      <c r="H41" s="114">
        <v>4820</v>
      </c>
      <c r="I41" s="114">
        <v>3907</v>
      </c>
      <c r="J41" s="140">
        <v>4276</v>
      </c>
      <c r="K41" s="114">
        <v>-18</v>
      </c>
      <c r="L41" s="116">
        <v>-0.42095416276894293</v>
      </c>
    </row>
    <row r="42" spans="1:12" s="110" customFormat="1" ht="15" customHeight="1" x14ac:dyDescent="0.2">
      <c r="A42" s="120"/>
      <c r="B42" s="119"/>
      <c r="C42" s="258" t="s">
        <v>106</v>
      </c>
      <c r="E42" s="113">
        <v>60.310004697040867</v>
      </c>
      <c r="F42" s="115">
        <v>2568</v>
      </c>
      <c r="G42" s="114">
        <v>2909</v>
      </c>
      <c r="H42" s="114">
        <v>2970</v>
      </c>
      <c r="I42" s="114">
        <v>2384</v>
      </c>
      <c r="J42" s="140">
        <v>2565</v>
      </c>
      <c r="K42" s="114">
        <v>3</v>
      </c>
      <c r="L42" s="116">
        <v>0.11695906432748537</v>
      </c>
    </row>
    <row r="43" spans="1:12" s="110" customFormat="1" ht="15" customHeight="1" x14ac:dyDescent="0.2">
      <c r="A43" s="123"/>
      <c r="B43" s="124"/>
      <c r="C43" s="260" t="s">
        <v>107</v>
      </c>
      <c r="D43" s="261"/>
      <c r="E43" s="125">
        <v>39.689995302959133</v>
      </c>
      <c r="F43" s="143">
        <v>1690</v>
      </c>
      <c r="G43" s="144">
        <v>1831</v>
      </c>
      <c r="H43" s="144">
        <v>1850</v>
      </c>
      <c r="I43" s="144">
        <v>1523</v>
      </c>
      <c r="J43" s="145">
        <v>1711</v>
      </c>
      <c r="K43" s="144">
        <v>-21</v>
      </c>
      <c r="L43" s="146">
        <v>-1.2273524254821742</v>
      </c>
    </row>
    <row r="44" spans="1:12" s="110" customFormat="1" ht="45.75" customHeight="1" x14ac:dyDescent="0.2">
      <c r="A44" s="604" t="s">
        <v>191</v>
      </c>
      <c r="B44" s="605"/>
      <c r="C44" s="605"/>
      <c r="D44" s="606"/>
      <c r="E44" s="113">
        <v>2.6870573173955998</v>
      </c>
      <c r="F44" s="115">
        <v>1931</v>
      </c>
      <c r="G44" s="114">
        <v>1948</v>
      </c>
      <c r="H44" s="114">
        <v>1962</v>
      </c>
      <c r="I44" s="114">
        <v>1921</v>
      </c>
      <c r="J44" s="140">
        <v>1934</v>
      </c>
      <c r="K44" s="114">
        <v>-3</v>
      </c>
      <c r="L44" s="116">
        <v>-0.15511892450879008</v>
      </c>
    </row>
    <row r="45" spans="1:12" s="110" customFormat="1" ht="15" customHeight="1" x14ac:dyDescent="0.2">
      <c r="A45" s="120"/>
      <c r="B45" s="119"/>
      <c r="C45" s="258" t="s">
        <v>106</v>
      </c>
      <c r="E45" s="113">
        <v>50.595546349041946</v>
      </c>
      <c r="F45" s="115">
        <v>977</v>
      </c>
      <c r="G45" s="114">
        <v>983</v>
      </c>
      <c r="H45" s="114">
        <v>990</v>
      </c>
      <c r="I45" s="114">
        <v>974</v>
      </c>
      <c r="J45" s="140">
        <v>984</v>
      </c>
      <c r="K45" s="114">
        <v>-7</v>
      </c>
      <c r="L45" s="116">
        <v>-0.71138211382113825</v>
      </c>
    </row>
    <row r="46" spans="1:12" s="110" customFormat="1" ht="15" customHeight="1" x14ac:dyDescent="0.2">
      <c r="A46" s="123"/>
      <c r="B46" s="124"/>
      <c r="C46" s="260" t="s">
        <v>107</v>
      </c>
      <c r="D46" s="261"/>
      <c r="E46" s="125">
        <v>49.404453650958054</v>
      </c>
      <c r="F46" s="143">
        <v>954</v>
      </c>
      <c r="G46" s="144">
        <v>965</v>
      </c>
      <c r="H46" s="144">
        <v>972</v>
      </c>
      <c r="I46" s="144">
        <v>947</v>
      </c>
      <c r="J46" s="145">
        <v>950</v>
      </c>
      <c r="K46" s="144">
        <v>4</v>
      </c>
      <c r="L46" s="146">
        <v>0.42105263157894735</v>
      </c>
    </row>
    <row r="47" spans="1:12" s="110" customFormat="1" ht="39" customHeight="1" x14ac:dyDescent="0.2">
      <c r="A47" s="604" t="s">
        <v>519</v>
      </c>
      <c r="B47" s="607"/>
      <c r="C47" s="607"/>
      <c r="D47" s="608"/>
      <c r="E47" s="113">
        <v>0.37293182861834323</v>
      </c>
      <c r="F47" s="115">
        <v>268</v>
      </c>
      <c r="G47" s="114">
        <v>264</v>
      </c>
      <c r="H47" s="114">
        <v>246</v>
      </c>
      <c r="I47" s="114">
        <v>256</v>
      </c>
      <c r="J47" s="140">
        <v>264</v>
      </c>
      <c r="K47" s="114">
        <v>4</v>
      </c>
      <c r="L47" s="116">
        <v>1.5151515151515151</v>
      </c>
    </row>
    <row r="48" spans="1:12" s="110" customFormat="1" ht="15" customHeight="1" x14ac:dyDescent="0.2">
      <c r="A48" s="120"/>
      <c r="B48" s="119"/>
      <c r="C48" s="258" t="s">
        <v>106</v>
      </c>
      <c r="E48" s="113">
        <v>38.059701492537314</v>
      </c>
      <c r="F48" s="115">
        <v>102</v>
      </c>
      <c r="G48" s="114">
        <v>100</v>
      </c>
      <c r="H48" s="114">
        <v>90</v>
      </c>
      <c r="I48" s="114">
        <v>108</v>
      </c>
      <c r="J48" s="140">
        <v>110</v>
      </c>
      <c r="K48" s="114">
        <v>-8</v>
      </c>
      <c r="L48" s="116">
        <v>-7.2727272727272725</v>
      </c>
    </row>
    <row r="49" spans="1:12" s="110" customFormat="1" ht="15" customHeight="1" x14ac:dyDescent="0.2">
      <c r="A49" s="123"/>
      <c r="B49" s="124"/>
      <c r="C49" s="260" t="s">
        <v>107</v>
      </c>
      <c r="D49" s="261"/>
      <c r="E49" s="125">
        <v>61.940298507462686</v>
      </c>
      <c r="F49" s="143">
        <v>166</v>
      </c>
      <c r="G49" s="144">
        <v>164</v>
      </c>
      <c r="H49" s="144">
        <v>156</v>
      </c>
      <c r="I49" s="144">
        <v>148</v>
      </c>
      <c r="J49" s="145">
        <v>154</v>
      </c>
      <c r="K49" s="144">
        <v>12</v>
      </c>
      <c r="L49" s="146">
        <v>7.7922077922077921</v>
      </c>
    </row>
    <row r="50" spans="1:12" s="110" customFormat="1" ht="24.95" customHeight="1" x14ac:dyDescent="0.2">
      <c r="A50" s="609" t="s">
        <v>192</v>
      </c>
      <c r="B50" s="610"/>
      <c r="C50" s="610"/>
      <c r="D50" s="611"/>
      <c r="E50" s="262">
        <v>12.804920473679084</v>
      </c>
      <c r="F50" s="263">
        <v>9202</v>
      </c>
      <c r="G50" s="264">
        <v>9562</v>
      </c>
      <c r="H50" s="264">
        <v>9732</v>
      </c>
      <c r="I50" s="264">
        <v>8873</v>
      </c>
      <c r="J50" s="265">
        <v>9054</v>
      </c>
      <c r="K50" s="263">
        <v>148</v>
      </c>
      <c r="L50" s="266">
        <v>1.6346366246962669</v>
      </c>
    </row>
    <row r="51" spans="1:12" s="110" customFormat="1" ht="15" customHeight="1" x14ac:dyDescent="0.2">
      <c r="A51" s="120"/>
      <c r="B51" s="119"/>
      <c r="C51" s="258" t="s">
        <v>106</v>
      </c>
      <c r="E51" s="113">
        <v>58.389480547707024</v>
      </c>
      <c r="F51" s="115">
        <v>5373</v>
      </c>
      <c r="G51" s="114">
        <v>5568</v>
      </c>
      <c r="H51" s="114">
        <v>5731</v>
      </c>
      <c r="I51" s="114">
        <v>5217</v>
      </c>
      <c r="J51" s="140">
        <v>5310</v>
      </c>
      <c r="K51" s="114">
        <v>63</v>
      </c>
      <c r="L51" s="116">
        <v>1.1864406779661016</v>
      </c>
    </row>
    <row r="52" spans="1:12" s="110" customFormat="1" ht="15" customHeight="1" x14ac:dyDescent="0.2">
      <c r="A52" s="120"/>
      <c r="B52" s="119"/>
      <c r="C52" s="258" t="s">
        <v>107</v>
      </c>
      <c r="E52" s="113">
        <v>41.610519452292976</v>
      </c>
      <c r="F52" s="115">
        <v>3829</v>
      </c>
      <c r="G52" s="114">
        <v>3994</v>
      </c>
      <c r="H52" s="114">
        <v>4001</v>
      </c>
      <c r="I52" s="114">
        <v>3656</v>
      </c>
      <c r="J52" s="140">
        <v>3744</v>
      </c>
      <c r="K52" s="114">
        <v>85</v>
      </c>
      <c r="L52" s="116">
        <v>2.2702991452991452</v>
      </c>
    </row>
    <row r="53" spans="1:12" s="110" customFormat="1" ht="15" customHeight="1" x14ac:dyDescent="0.2">
      <c r="A53" s="120"/>
      <c r="B53" s="119"/>
      <c r="C53" s="258" t="s">
        <v>187</v>
      </c>
      <c r="D53" s="110" t="s">
        <v>193</v>
      </c>
      <c r="E53" s="113">
        <v>31.493153662247337</v>
      </c>
      <c r="F53" s="115">
        <v>2898</v>
      </c>
      <c r="G53" s="114">
        <v>3358</v>
      </c>
      <c r="H53" s="114">
        <v>3469</v>
      </c>
      <c r="I53" s="114">
        <v>2670</v>
      </c>
      <c r="J53" s="140">
        <v>2903</v>
      </c>
      <c r="K53" s="114">
        <v>-5</v>
      </c>
      <c r="L53" s="116">
        <v>-0.17223561832586978</v>
      </c>
    </row>
    <row r="54" spans="1:12" s="110" customFormat="1" ht="15" customHeight="1" x14ac:dyDescent="0.2">
      <c r="A54" s="120"/>
      <c r="B54" s="119"/>
      <c r="D54" s="267" t="s">
        <v>194</v>
      </c>
      <c r="E54" s="113">
        <v>62.180814354727396</v>
      </c>
      <c r="F54" s="115">
        <v>1802</v>
      </c>
      <c r="G54" s="114">
        <v>2087</v>
      </c>
      <c r="H54" s="114">
        <v>2190</v>
      </c>
      <c r="I54" s="114">
        <v>1679</v>
      </c>
      <c r="J54" s="140">
        <v>1784</v>
      </c>
      <c r="K54" s="114">
        <v>18</v>
      </c>
      <c r="L54" s="116">
        <v>1.0089686098654709</v>
      </c>
    </row>
    <row r="55" spans="1:12" s="110" customFormat="1" ht="15" customHeight="1" x14ac:dyDescent="0.2">
      <c r="A55" s="120"/>
      <c r="B55" s="119"/>
      <c r="D55" s="267" t="s">
        <v>195</v>
      </c>
      <c r="E55" s="113">
        <v>37.819185645272604</v>
      </c>
      <c r="F55" s="115">
        <v>1096</v>
      </c>
      <c r="G55" s="114">
        <v>1271</v>
      </c>
      <c r="H55" s="114">
        <v>1279</v>
      </c>
      <c r="I55" s="114">
        <v>991</v>
      </c>
      <c r="J55" s="140">
        <v>1119</v>
      </c>
      <c r="K55" s="114">
        <v>-23</v>
      </c>
      <c r="L55" s="116">
        <v>-2.0554066130473636</v>
      </c>
    </row>
    <row r="56" spans="1:12" s="110" customFormat="1" ht="15" customHeight="1" x14ac:dyDescent="0.2">
      <c r="A56" s="120"/>
      <c r="B56" s="119" t="s">
        <v>196</v>
      </c>
      <c r="C56" s="258"/>
      <c r="E56" s="113">
        <v>67.131903761323628</v>
      </c>
      <c r="F56" s="115">
        <v>48243</v>
      </c>
      <c r="G56" s="114">
        <v>47915</v>
      </c>
      <c r="H56" s="114">
        <v>47985</v>
      </c>
      <c r="I56" s="114">
        <v>47597</v>
      </c>
      <c r="J56" s="140">
        <v>47382</v>
      </c>
      <c r="K56" s="114">
        <v>861</v>
      </c>
      <c r="L56" s="116">
        <v>1.8171457515512219</v>
      </c>
    </row>
    <row r="57" spans="1:12" s="110" customFormat="1" ht="15" customHeight="1" x14ac:dyDescent="0.2">
      <c r="A57" s="120"/>
      <c r="B57" s="119"/>
      <c r="C57" s="258" t="s">
        <v>106</v>
      </c>
      <c r="E57" s="113">
        <v>51.186700661235825</v>
      </c>
      <c r="F57" s="115">
        <v>24694</v>
      </c>
      <c r="G57" s="114">
        <v>24562</v>
      </c>
      <c r="H57" s="114">
        <v>24700</v>
      </c>
      <c r="I57" s="114">
        <v>24595</v>
      </c>
      <c r="J57" s="140">
        <v>24559</v>
      </c>
      <c r="K57" s="114">
        <v>135</v>
      </c>
      <c r="L57" s="116">
        <v>0.54969664888635528</v>
      </c>
    </row>
    <row r="58" spans="1:12" s="110" customFormat="1" ht="15" customHeight="1" x14ac:dyDescent="0.2">
      <c r="A58" s="120"/>
      <c r="B58" s="119"/>
      <c r="C58" s="258" t="s">
        <v>107</v>
      </c>
      <c r="E58" s="113">
        <v>48.813299338764175</v>
      </c>
      <c r="F58" s="115">
        <v>23549</v>
      </c>
      <c r="G58" s="114">
        <v>23353</v>
      </c>
      <c r="H58" s="114">
        <v>23285</v>
      </c>
      <c r="I58" s="114">
        <v>23002</v>
      </c>
      <c r="J58" s="140">
        <v>22823</v>
      </c>
      <c r="K58" s="114">
        <v>726</v>
      </c>
      <c r="L58" s="116">
        <v>3.181001621171625</v>
      </c>
    </row>
    <row r="59" spans="1:12" s="110" customFormat="1" ht="15" customHeight="1" x14ac:dyDescent="0.2">
      <c r="A59" s="120"/>
      <c r="B59" s="119"/>
      <c r="C59" s="258" t="s">
        <v>105</v>
      </c>
      <c r="D59" s="110" t="s">
        <v>197</v>
      </c>
      <c r="E59" s="113">
        <v>92.025786124411837</v>
      </c>
      <c r="F59" s="115">
        <v>44396</v>
      </c>
      <c r="G59" s="114">
        <v>44051</v>
      </c>
      <c r="H59" s="114">
        <v>44138</v>
      </c>
      <c r="I59" s="114">
        <v>43816</v>
      </c>
      <c r="J59" s="140">
        <v>43631</v>
      </c>
      <c r="K59" s="114">
        <v>765</v>
      </c>
      <c r="L59" s="116">
        <v>1.7533405147716072</v>
      </c>
    </row>
    <row r="60" spans="1:12" s="110" customFormat="1" ht="15" customHeight="1" x14ac:dyDescent="0.2">
      <c r="A60" s="120"/>
      <c r="B60" s="119"/>
      <c r="C60" s="258"/>
      <c r="D60" s="267" t="s">
        <v>198</v>
      </c>
      <c r="E60" s="113">
        <v>49.080998288134069</v>
      </c>
      <c r="F60" s="115">
        <v>21790</v>
      </c>
      <c r="G60" s="114">
        <v>21642</v>
      </c>
      <c r="H60" s="114">
        <v>21790</v>
      </c>
      <c r="I60" s="114">
        <v>21728</v>
      </c>
      <c r="J60" s="140">
        <v>21698</v>
      </c>
      <c r="K60" s="114">
        <v>92</v>
      </c>
      <c r="L60" s="116">
        <v>0.42400221218545486</v>
      </c>
    </row>
    <row r="61" spans="1:12" s="110" customFormat="1" ht="15" customHeight="1" x14ac:dyDescent="0.2">
      <c r="A61" s="120"/>
      <c r="B61" s="119"/>
      <c r="C61" s="258"/>
      <c r="D61" s="267" t="s">
        <v>199</v>
      </c>
      <c r="E61" s="113">
        <v>50.919001711865931</v>
      </c>
      <c r="F61" s="115">
        <v>22606</v>
      </c>
      <c r="G61" s="114">
        <v>22409</v>
      </c>
      <c r="H61" s="114">
        <v>22348</v>
      </c>
      <c r="I61" s="114">
        <v>22088</v>
      </c>
      <c r="J61" s="140">
        <v>21933</v>
      </c>
      <c r="K61" s="114">
        <v>673</v>
      </c>
      <c r="L61" s="116">
        <v>3.0684356905120138</v>
      </c>
    </row>
    <row r="62" spans="1:12" s="110" customFormat="1" ht="15" customHeight="1" x14ac:dyDescent="0.2">
      <c r="A62" s="120"/>
      <c r="B62" s="119"/>
      <c r="C62" s="258"/>
      <c r="D62" s="258" t="s">
        <v>200</v>
      </c>
      <c r="E62" s="113">
        <v>7.974213875588168</v>
      </c>
      <c r="F62" s="115">
        <v>3847</v>
      </c>
      <c r="G62" s="114">
        <v>3864</v>
      </c>
      <c r="H62" s="114">
        <v>3847</v>
      </c>
      <c r="I62" s="114">
        <v>3781</v>
      </c>
      <c r="J62" s="140">
        <v>3751</v>
      </c>
      <c r="K62" s="114">
        <v>96</v>
      </c>
      <c r="L62" s="116">
        <v>2.5593175153292456</v>
      </c>
    </row>
    <row r="63" spans="1:12" s="110" customFormat="1" ht="15" customHeight="1" x14ac:dyDescent="0.2">
      <c r="A63" s="120"/>
      <c r="B63" s="119"/>
      <c r="C63" s="258"/>
      <c r="D63" s="267" t="s">
        <v>198</v>
      </c>
      <c r="E63" s="113">
        <v>75.487392773589804</v>
      </c>
      <c r="F63" s="115">
        <v>2904</v>
      </c>
      <c r="G63" s="114">
        <v>2920</v>
      </c>
      <c r="H63" s="114">
        <v>2910</v>
      </c>
      <c r="I63" s="114">
        <v>2867</v>
      </c>
      <c r="J63" s="140">
        <v>2861</v>
      </c>
      <c r="K63" s="114">
        <v>43</v>
      </c>
      <c r="L63" s="116">
        <v>1.5029709891646277</v>
      </c>
    </row>
    <row r="64" spans="1:12" s="110" customFormat="1" ht="15" customHeight="1" x14ac:dyDescent="0.2">
      <c r="A64" s="120"/>
      <c r="B64" s="119"/>
      <c r="C64" s="258"/>
      <c r="D64" s="267" t="s">
        <v>199</v>
      </c>
      <c r="E64" s="113">
        <v>24.512607226410189</v>
      </c>
      <c r="F64" s="115">
        <v>943</v>
      </c>
      <c r="G64" s="114">
        <v>944</v>
      </c>
      <c r="H64" s="114">
        <v>937</v>
      </c>
      <c r="I64" s="114">
        <v>914</v>
      </c>
      <c r="J64" s="140">
        <v>890</v>
      </c>
      <c r="K64" s="114">
        <v>53</v>
      </c>
      <c r="L64" s="116">
        <v>5.9550561797752808</v>
      </c>
    </row>
    <row r="65" spans="1:12" s="110" customFormat="1" ht="15" customHeight="1" x14ac:dyDescent="0.2">
      <c r="A65" s="120"/>
      <c r="B65" s="119" t="s">
        <v>201</v>
      </c>
      <c r="C65" s="258"/>
      <c r="E65" s="113">
        <v>9.1730097546720852</v>
      </c>
      <c r="F65" s="115">
        <v>6592</v>
      </c>
      <c r="G65" s="114">
        <v>6522</v>
      </c>
      <c r="H65" s="114">
        <v>6464</v>
      </c>
      <c r="I65" s="114">
        <v>6347</v>
      </c>
      <c r="J65" s="140">
        <v>6272</v>
      </c>
      <c r="K65" s="114">
        <v>320</v>
      </c>
      <c r="L65" s="116">
        <v>5.1020408163265305</v>
      </c>
    </row>
    <row r="66" spans="1:12" s="110" customFormat="1" ht="15" customHeight="1" x14ac:dyDescent="0.2">
      <c r="A66" s="120"/>
      <c r="B66" s="119"/>
      <c r="C66" s="258" t="s">
        <v>106</v>
      </c>
      <c r="E66" s="113">
        <v>47.223907766990294</v>
      </c>
      <c r="F66" s="115">
        <v>3113</v>
      </c>
      <c r="G66" s="114">
        <v>3098</v>
      </c>
      <c r="H66" s="114">
        <v>3075</v>
      </c>
      <c r="I66" s="114">
        <v>3030</v>
      </c>
      <c r="J66" s="140">
        <v>3007</v>
      </c>
      <c r="K66" s="114">
        <v>106</v>
      </c>
      <c r="L66" s="116">
        <v>3.5251080811439972</v>
      </c>
    </row>
    <row r="67" spans="1:12" s="110" customFormat="1" ht="15" customHeight="1" x14ac:dyDescent="0.2">
      <c r="A67" s="120"/>
      <c r="B67" s="119"/>
      <c r="C67" s="258" t="s">
        <v>107</v>
      </c>
      <c r="E67" s="113">
        <v>52.776092233009706</v>
      </c>
      <c r="F67" s="115">
        <v>3479</v>
      </c>
      <c r="G67" s="114">
        <v>3424</v>
      </c>
      <c r="H67" s="114">
        <v>3389</v>
      </c>
      <c r="I67" s="114">
        <v>3317</v>
      </c>
      <c r="J67" s="140">
        <v>3265</v>
      </c>
      <c r="K67" s="114">
        <v>214</v>
      </c>
      <c r="L67" s="116">
        <v>6.5543644716692189</v>
      </c>
    </row>
    <row r="68" spans="1:12" s="110" customFormat="1" ht="15" customHeight="1" x14ac:dyDescent="0.2">
      <c r="A68" s="120"/>
      <c r="B68" s="119"/>
      <c r="C68" s="258" t="s">
        <v>105</v>
      </c>
      <c r="D68" s="110" t="s">
        <v>202</v>
      </c>
      <c r="E68" s="113">
        <v>20.449029126213592</v>
      </c>
      <c r="F68" s="115">
        <v>1348</v>
      </c>
      <c r="G68" s="114">
        <v>1301</v>
      </c>
      <c r="H68" s="114">
        <v>1269</v>
      </c>
      <c r="I68" s="114">
        <v>1202</v>
      </c>
      <c r="J68" s="140">
        <v>1186</v>
      </c>
      <c r="K68" s="114">
        <v>162</v>
      </c>
      <c r="L68" s="116">
        <v>13.659359190556492</v>
      </c>
    </row>
    <row r="69" spans="1:12" s="110" customFormat="1" ht="15" customHeight="1" x14ac:dyDescent="0.2">
      <c r="A69" s="120"/>
      <c r="B69" s="119"/>
      <c r="C69" s="258"/>
      <c r="D69" s="267" t="s">
        <v>198</v>
      </c>
      <c r="E69" s="113">
        <v>46.216617210682493</v>
      </c>
      <c r="F69" s="115">
        <v>623</v>
      </c>
      <c r="G69" s="114">
        <v>604</v>
      </c>
      <c r="H69" s="114">
        <v>587</v>
      </c>
      <c r="I69" s="114">
        <v>556</v>
      </c>
      <c r="J69" s="140">
        <v>543</v>
      </c>
      <c r="K69" s="114">
        <v>80</v>
      </c>
      <c r="L69" s="116">
        <v>14.732965009208103</v>
      </c>
    </row>
    <row r="70" spans="1:12" s="110" customFormat="1" ht="15" customHeight="1" x14ac:dyDescent="0.2">
      <c r="A70" s="120"/>
      <c r="B70" s="119"/>
      <c r="C70" s="258"/>
      <c r="D70" s="267" t="s">
        <v>199</v>
      </c>
      <c r="E70" s="113">
        <v>53.783382789317507</v>
      </c>
      <c r="F70" s="115">
        <v>725</v>
      </c>
      <c r="G70" s="114">
        <v>697</v>
      </c>
      <c r="H70" s="114">
        <v>682</v>
      </c>
      <c r="I70" s="114">
        <v>646</v>
      </c>
      <c r="J70" s="140">
        <v>643</v>
      </c>
      <c r="K70" s="114">
        <v>82</v>
      </c>
      <c r="L70" s="116">
        <v>12.752721617418352</v>
      </c>
    </row>
    <row r="71" spans="1:12" s="110" customFormat="1" ht="15" customHeight="1" x14ac:dyDescent="0.2">
      <c r="A71" s="120"/>
      <c r="B71" s="119"/>
      <c r="C71" s="258"/>
      <c r="D71" s="110" t="s">
        <v>203</v>
      </c>
      <c r="E71" s="113">
        <v>72.421116504854368</v>
      </c>
      <c r="F71" s="115">
        <v>4774</v>
      </c>
      <c r="G71" s="114">
        <v>4756</v>
      </c>
      <c r="H71" s="114">
        <v>4731</v>
      </c>
      <c r="I71" s="114">
        <v>4699</v>
      </c>
      <c r="J71" s="140">
        <v>4651</v>
      </c>
      <c r="K71" s="114">
        <v>123</v>
      </c>
      <c r="L71" s="116">
        <v>2.6445925607396257</v>
      </c>
    </row>
    <row r="72" spans="1:12" s="110" customFormat="1" ht="15" customHeight="1" x14ac:dyDescent="0.2">
      <c r="A72" s="120"/>
      <c r="B72" s="119"/>
      <c r="C72" s="258"/>
      <c r="D72" s="267" t="s">
        <v>198</v>
      </c>
      <c r="E72" s="113">
        <v>47.465437788018434</v>
      </c>
      <c r="F72" s="115">
        <v>2266</v>
      </c>
      <c r="G72" s="114">
        <v>2269</v>
      </c>
      <c r="H72" s="114">
        <v>2263</v>
      </c>
      <c r="I72" s="114">
        <v>2253</v>
      </c>
      <c r="J72" s="140">
        <v>2248</v>
      </c>
      <c r="K72" s="114">
        <v>18</v>
      </c>
      <c r="L72" s="116">
        <v>0.80071174377224197</v>
      </c>
    </row>
    <row r="73" spans="1:12" s="110" customFormat="1" ht="15" customHeight="1" x14ac:dyDescent="0.2">
      <c r="A73" s="120"/>
      <c r="B73" s="119"/>
      <c r="C73" s="258"/>
      <c r="D73" s="267" t="s">
        <v>199</v>
      </c>
      <c r="E73" s="113">
        <v>52.534562211981566</v>
      </c>
      <c r="F73" s="115">
        <v>2508</v>
      </c>
      <c r="G73" s="114">
        <v>2487</v>
      </c>
      <c r="H73" s="114">
        <v>2468</v>
      </c>
      <c r="I73" s="114">
        <v>2446</v>
      </c>
      <c r="J73" s="140">
        <v>2403</v>
      </c>
      <c r="K73" s="114">
        <v>105</v>
      </c>
      <c r="L73" s="116">
        <v>4.369538077403246</v>
      </c>
    </row>
    <row r="74" spans="1:12" s="110" customFormat="1" ht="15" customHeight="1" x14ac:dyDescent="0.2">
      <c r="A74" s="120"/>
      <c r="B74" s="119"/>
      <c r="C74" s="258"/>
      <c r="D74" s="110" t="s">
        <v>204</v>
      </c>
      <c r="E74" s="113">
        <v>7.1298543689320386</v>
      </c>
      <c r="F74" s="115">
        <v>470</v>
      </c>
      <c r="G74" s="114">
        <v>465</v>
      </c>
      <c r="H74" s="114">
        <v>464</v>
      </c>
      <c r="I74" s="114">
        <v>446</v>
      </c>
      <c r="J74" s="140">
        <v>435</v>
      </c>
      <c r="K74" s="114">
        <v>35</v>
      </c>
      <c r="L74" s="116">
        <v>8.0459770114942533</v>
      </c>
    </row>
    <row r="75" spans="1:12" s="110" customFormat="1" ht="15" customHeight="1" x14ac:dyDescent="0.2">
      <c r="A75" s="120"/>
      <c r="B75" s="119"/>
      <c r="C75" s="258"/>
      <c r="D75" s="267" t="s">
        <v>198</v>
      </c>
      <c r="E75" s="113">
        <v>47.659574468085104</v>
      </c>
      <c r="F75" s="115">
        <v>224</v>
      </c>
      <c r="G75" s="114">
        <v>225</v>
      </c>
      <c r="H75" s="114">
        <v>225</v>
      </c>
      <c r="I75" s="114">
        <v>221</v>
      </c>
      <c r="J75" s="140">
        <v>216</v>
      </c>
      <c r="K75" s="114">
        <v>8</v>
      </c>
      <c r="L75" s="116">
        <v>3.7037037037037037</v>
      </c>
    </row>
    <row r="76" spans="1:12" s="110" customFormat="1" ht="15" customHeight="1" x14ac:dyDescent="0.2">
      <c r="A76" s="120"/>
      <c r="B76" s="119"/>
      <c r="C76" s="258"/>
      <c r="D76" s="267" t="s">
        <v>199</v>
      </c>
      <c r="E76" s="113">
        <v>52.340425531914896</v>
      </c>
      <c r="F76" s="115">
        <v>246</v>
      </c>
      <c r="G76" s="114">
        <v>240</v>
      </c>
      <c r="H76" s="114">
        <v>239</v>
      </c>
      <c r="I76" s="114">
        <v>225</v>
      </c>
      <c r="J76" s="140">
        <v>219</v>
      </c>
      <c r="K76" s="114">
        <v>27</v>
      </c>
      <c r="L76" s="116">
        <v>12.328767123287671</v>
      </c>
    </row>
    <row r="77" spans="1:12" s="110" customFormat="1" ht="15" customHeight="1" x14ac:dyDescent="0.2">
      <c r="A77" s="534"/>
      <c r="B77" s="119" t="s">
        <v>205</v>
      </c>
      <c r="C77" s="268"/>
      <c r="D77" s="182"/>
      <c r="E77" s="113">
        <v>10.890166010325203</v>
      </c>
      <c r="F77" s="115">
        <v>7826</v>
      </c>
      <c r="G77" s="114">
        <v>7842</v>
      </c>
      <c r="H77" s="114">
        <v>7969</v>
      </c>
      <c r="I77" s="114">
        <v>7711</v>
      </c>
      <c r="J77" s="140">
        <v>7732</v>
      </c>
      <c r="K77" s="114">
        <v>94</v>
      </c>
      <c r="L77" s="116">
        <v>1.215726849456803</v>
      </c>
    </row>
    <row r="78" spans="1:12" s="110" customFormat="1" ht="15" customHeight="1" x14ac:dyDescent="0.2">
      <c r="A78" s="120"/>
      <c r="B78" s="119"/>
      <c r="C78" s="268" t="s">
        <v>106</v>
      </c>
      <c r="D78" s="182"/>
      <c r="E78" s="113">
        <v>59.979555328392536</v>
      </c>
      <c r="F78" s="115">
        <v>4694</v>
      </c>
      <c r="G78" s="114">
        <v>4672</v>
      </c>
      <c r="H78" s="114">
        <v>4782</v>
      </c>
      <c r="I78" s="114">
        <v>4639</v>
      </c>
      <c r="J78" s="140">
        <v>4620</v>
      </c>
      <c r="K78" s="114">
        <v>74</v>
      </c>
      <c r="L78" s="116">
        <v>1.6017316017316017</v>
      </c>
    </row>
    <row r="79" spans="1:12" s="110" customFormat="1" ht="15" customHeight="1" x14ac:dyDescent="0.2">
      <c r="A79" s="123"/>
      <c r="B79" s="124"/>
      <c r="C79" s="260" t="s">
        <v>107</v>
      </c>
      <c r="D79" s="261"/>
      <c r="E79" s="125">
        <v>40.020444671607464</v>
      </c>
      <c r="F79" s="143">
        <v>3132</v>
      </c>
      <c r="G79" s="144">
        <v>3170</v>
      </c>
      <c r="H79" s="144">
        <v>3187</v>
      </c>
      <c r="I79" s="144">
        <v>3072</v>
      </c>
      <c r="J79" s="145">
        <v>3112</v>
      </c>
      <c r="K79" s="144">
        <v>20</v>
      </c>
      <c r="L79" s="146">
        <v>0.64267352185089976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71863</v>
      </c>
      <c r="E11" s="114">
        <v>71841</v>
      </c>
      <c r="F11" s="114">
        <v>72150</v>
      </c>
      <c r="G11" s="114">
        <v>70528</v>
      </c>
      <c r="H11" s="140">
        <v>70440</v>
      </c>
      <c r="I11" s="115">
        <v>1423</v>
      </c>
      <c r="J11" s="116">
        <v>2.0201590005678591</v>
      </c>
    </row>
    <row r="12" spans="1:15" s="110" customFormat="1" ht="24.95" customHeight="1" x14ac:dyDescent="0.2">
      <c r="A12" s="193" t="s">
        <v>132</v>
      </c>
      <c r="B12" s="194" t="s">
        <v>133</v>
      </c>
      <c r="C12" s="113">
        <v>1.9189290733757287</v>
      </c>
      <c r="D12" s="115">
        <v>1379</v>
      </c>
      <c r="E12" s="114">
        <v>1356</v>
      </c>
      <c r="F12" s="114">
        <v>1368</v>
      </c>
      <c r="G12" s="114">
        <v>1404</v>
      </c>
      <c r="H12" s="140">
        <v>1387</v>
      </c>
      <c r="I12" s="115">
        <v>-8</v>
      </c>
      <c r="J12" s="116">
        <v>-0.57678442682047582</v>
      </c>
    </row>
    <row r="13" spans="1:15" s="110" customFormat="1" ht="24.95" customHeight="1" x14ac:dyDescent="0.2">
      <c r="A13" s="193" t="s">
        <v>134</v>
      </c>
      <c r="B13" s="199" t="s">
        <v>214</v>
      </c>
      <c r="C13" s="113">
        <v>0.97685874511222748</v>
      </c>
      <c r="D13" s="115">
        <v>702</v>
      </c>
      <c r="E13" s="114">
        <v>700</v>
      </c>
      <c r="F13" s="114">
        <v>696</v>
      </c>
      <c r="G13" s="114">
        <v>633</v>
      </c>
      <c r="H13" s="140">
        <v>623</v>
      </c>
      <c r="I13" s="115">
        <v>79</v>
      </c>
      <c r="J13" s="116">
        <v>12.680577849117174</v>
      </c>
    </row>
    <row r="14" spans="1:15" s="287" customFormat="1" ht="24" customHeight="1" x14ac:dyDescent="0.2">
      <c r="A14" s="193" t="s">
        <v>215</v>
      </c>
      <c r="B14" s="199" t="s">
        <v>137</v>
      </c>
      <c r="C14" s="113">
        <v>22.4385288674283</v>
      </c>
      <c r="D14" s="115">
        <v>16125</v>
      </c>
      <c r="E14" s="114">
        <v>16265</v>
      </c>
      <c r="F14" s="114">
        <v>16389</v>
      </c>
      <c r="G14" s="114">
        <v>16088</v>
      </c>
      <c r="H14" s="140">
        <v>16208</v>
      </c>
      <c r="I14" s="115">
        <v>-83</v>
      </c>
      <c r="J14" s="116">
        <v>-0.51209279368213223</v>
      </c>
      <c r="K14" s="110"/>
      <c r="L14" s="110"/>
      <c r="M14" s="110"/>
      <c r="N14" s="110"/>
      <c r="O14" s="110"/>
    </row>
    <row r="15" spans="1:15" s="110" customFormat="1" ht="24.75" customHeight="1" x14ac:dyDescent="0.2">
      <c r="A15" s="193" t="s">
        <v>216</v>
      </c>
      <c r="B15" s="199" t="s">
        <v>217</v>
      </c>
      <c r="C15" s="113">
        <v>7.5115149659769287</v>
      </c>
      <c r="D15" s="115">
        <v>5398</v>
      </c>
      <c r="E15" s="114">
        <v>5391</v>
      </c>
      <c r="F15" s="114">
        <v>5436</v>
      </c>
      <c r="G15" s="114">
        <v>5224</v>
      </c>
      <c r="H15" s="140">
        <v>5263</v>
      </c>
      <c r="I15" s="115">
        <v>135</v>
      </c>
      <c r="J15" s="116">
        <v>2.5650769523085692</v>
      </c>
    </row>
    <row r="16" spans="1:15" s="287" customFormat="1" ht="24.95" customHeight="1" x14ac:dyDescent="0.2">
      <c r="A16" s="193" t="s">
        <v>218</v>
      </c>
      <c r="B16" s="199" t="s">
        <v>141</v>
      </c>
      <c r="C16" s="113">
        <v>9.7713705244701732</v>
      </c>
      <c r="D16" s="115">
        <v>7022</v>
      </c>
      <c r="E16" s="114">
        <v>7156</v>
      </c>
      <c r="F16" s="114">
        <v>7205</v>
      </c>
      <c r="G16" s="114">
        <v>7046</v>
      </c>
      <c r="H16" s="140">
        <v>7080</v>
      </c>
      <c r="I16" s="115">
        <v>-58</v>
      </c>
      <c r="J16" s="116">
        <v>-0.8192090395480226</v>
      </c>
      <c r="K16" s="110"/>
      <c r="L16" s="110"/>
      <c r="M16" s="110"/>
      <c r="N16" s="110"/>
      <c r="O16" s="110"/>
    </row>
    <row r="17" spans="1:15" s="110" customFormat="1" ht="24.95" customHeight="1" x14ac:dyDescent="0.2">
      <c r="A17" s="193" t="s">
        <v>219</v>
      </c>
      <c r="B17" s="199" t="s">
        <v>220</v>
      </c>
      <c r="C17" s="113">
        <v>5.1556433769812005</v>
      </c>
      <c r="D17" s="115">
        <v>3705</v>
      </c>
      <c r="E17" s="114">
        <v>3718</v>
      </c>
      <c r="F17" s="114">
        <v>3748</v>
      </c>
      <c r="G17" s="114">
        <v>3818</v>
      </c>
      <c r="H17" s="140">
        <v>3865</v>
      </c>
      <c r="I17" s="115">
        <v>-160</v>
      </c>
      <c r="J17" s="116">
        <v>-4.1397153945666236</v>
      </c>
    </row>
    <row r="18" spans="1:15" s="287" customFormat="1" ht="24.95" customHeight="1" x14ac:dyDescent="0.2">
      <c r="A18" s="201" t="s">
        <v>144</v>
      </c>
      <c r="B18" s="202" t="s">
        <v>145</v>
      </c>
      <c r="C18" s="113">
        <v>6.1617243922463576</v>
      </c>
      <c r="D18" s="115">
        <v>4428</v>
      </c>
      <c r="E18" s="114">
        <v>4423</v>
      </c>
      <c r="F18" s="114">
        <v>4583</v>
      </c>
      <c r="G18" s="114">
        <v>4442</v>
      </c>
      <c r="H18" s="140">
        <v>4384</v>
      </c>
      <c r="I18" s="115">
        <v>44</v>
      </c>
      <c r="J18" s="116">
        <v>1.0036496350364963</v>
      </c>
      <c r="K18" s="110"/>
      <c r="L18" s="110"/>
      <c r="M18" s="110"/>
      <c r="N18" s="110"/>
      <c r="O18" s="110"/>
    </row>
    <row r="19" spans="1:15" s="110" customFormat="1" ht="24.95" customHeight="1" x14ac:dyDescent="0.2">
      <c r="A19" s="193" t="s">
        <v>146</v>
      </c>
      <c r="B19" s="199" t="s">
        <v>147</v>
      </c>
      <c r="C19" s="113">
        <v>17.377509984275637</v>
      </c>
      <c r="D19" s="115">
        <v>12488</v>
      </c>
      <c r="E19" s="114">
        <v>12494</v>
      </c>
      <c r="F19" s="114">
        <v>12494</v>
      </c>
      <c r="G19" s="114">
        <v>12096</v>
      </c>
      <c r="H19" s="140">
        <v>12153</v>
      </c>
      <c r="I19" s="115">
        <v>335</v>
      </c>
      <c r="J19" s="116">
        <v>2.7565210236155684</v>
      </c>
    </row>
    <row r="20" spans="1:15" s="287" customFormat="1" ht="24.95" customHeight="1" x14ac:dyDescent="0.2">
      <c r="A20" s="193" t="s">
        <v>148</v>
      </c>
      <c r="B20" s="199" t="s">
        <v>149</v>
      </c>
      <c r="C20" s="113">
        <v>4.1787846318689725</v>
      </c>
      <c r="D20" s="115">
        <v>3003</v>
      </c>
      <c r="E20" s="114">
        <v>3003</v>
      </c>
      <c r="F20" s="114">
        <v>3045</v>
      </c>
      <c r="G20" s="114">
        <v>3017</v>
      </c>
      <c r="H20" s="140">
        <v>2988</v>
      </c>
      <c r="I20" s="115">
        <v>15</v>
      </c>
      <c r="J20" s="116">
        <v>0.50200803212851408</v>
      </c>
      <c r="K20" s="110"/>
      <c r="L20" s="110"/>
      <c r="M20" s="110"/>
      <c r="N20" s="110"/>
      <c r="O20" s="110"/>
    </row>
    <row r="21" spans="1:15" s="110" customFormat="1" ht="24.95" customHeight="1" x14ac:dyDescent="0.2">
      <c r="A21" s="201" t="s">
        <v>150</v>
      </c>
      <c r="B21" s="202" t="s">
        <v>151</v>
      </c>
      <c r="C21" s="113">
        <v>2.2640301685150912</v>
      </c>
      <c r="D21" s="115">
        <v>1627</v>
      </c>
      <c r="E21" s="114">
        <v>1651</v>
      </c>
      <c r="F21" s="114">
        <v>1701</v>
      </c>
      <c r="G21" s="114">
        <v>1687</v>
      </c>
      <c r="H21" s="140">
        <v>1686</v>
      </c>
      <c r="I21" s="115">
        <v>-59</v>
      </c>
      <c r="J21" s="116">
        <v>-3.4994068801897984</v>
      </c>
    </row>
    <row r="22" spans="1:15" s="110" customFormat="1" ht="24.95" customHeight="1" x14ac:dyDescent="0.2">
      <c r="A22" s="201" t="s">
        <v>152</v>
      </c>
      <c r="B22" s="199" t="s">
        <v>153</v>
      </c>
      <c r="C22" s="113">
        <v>0.91006498476267339</v>
      </c>
      <c r="D22" s="115">
        <v>654</v>
      </c>
      <c r="E22" s="114">
        <v>644</v>
      </c>
      <c r="F22" s="114">
        <v>655</v>
      </c>
      <c r="G22" s="114">
        <v>648</v>
      </c>
      <c r="H22" s="140">
        <v>637</v>
      </c>
      <c r="I22" s="115">
        <v>17</v>
      </c>
      <c r="J22" s="116">
        <v>2.6687598116169546</v>
      </c>
    </row>
    <row r="23" spans="1:15" s="110" customFormat="1" ht="24.95" customHeight="1" x14ac:dyDescent="0.2">
      <c r="A23" s="193" t="s">
        <v>154</v>
      </c>
      <c r="B23" s="199" t="s">
        <v>155</v>
      </c>
      <c r="C23" s="113">
        <v>2.3183000987991038</v>
      </c>
      <c r="D23" s="115">
        <v>1666</v>
      </c>
      <c r="E23" s="114">
        <v>1692</v>
      </c>
      <c r="F23" s="114">
        <v>1607</v>
      </c>
      <c r="G23" s="114">
        <v>1513</v>
      </c>
      <c r="H23" s="140">
        <v>1533</v>
      </c>
      <c r="I23" s="115">
        <v>133</v>
      </c>
      <c r="J23" s="116">
        <v>8.6757990867579906</v>
      </c>
    </row>
    <row r="24" spans="1:15" s="110" customFormat="1" ht="24.95" customHeight="1" x14ac:dyDescent="0.2">
      <c r="A24" s="193" t="s">
        <v>156</v>
      </c>
      <c r="B24" s="199" t="s">
        <v>221</v>
      </c>
      <c r="C24" s="113">
        <v>6.7225136718478211</v>
      </c>
      <c r="D24" s="115">
        <v>4831</v>
      </c>
      <c r="E24" s="114">
        <v>4853</v>
      </c>
      <c r="F24" s="114">
        <v>4848</v>
      </c>
      <c r="G24" s="114">
        <v>4671</v>
      </c>
      <c r="H24" s="140">
        <v>4682</v>
      </c>
      <c r="I24" s="115">
        <v>149</v>
      </c>
      <c r="J24" s="116">
        <v>3.1824006834686029</v>
      </c>
    </row>
    <row r="25" spans="1:15" s="110" customFormat="1" ht="24.95" customHeight="1" x14ac:dyDescent="0.2">
      <c r="A25" s="193" t="s">
        <v>222</v>
      </c>
      <c r="B25" s="204" t="s">
        <v>159</v>
      </c>
      <c r="C25" s="113">
        <v>2.8846555250963637</v>
      </c>
      <c r="D25" s="115">
        <v>2073</v>
      </c>
      <c r="E25" s="114">
        <v>1987</v>
      </c>
      <c r="F25" s="114">
        <v>2049</v>
      </c>
      <c r="G25" s="114">
        <v>1967</v>
      </c>
      <c r="H25" s="140">
        <v>1912</v>
      </c>
      <c r="I25" s="115">
        <v>161</v>
      </c>
      <c r="J25" s="116">
        <v>8.4205020920502101</v>
      </c>
    </row>
    <row r="26" spans="1:15" s="110" customFormat="1" ht="24.95" customHeight="1" x14ac:dyDescent="0.2">
      <c r="A26" s="201">
        <v>782.78300000000002</v>
      </c>
      <c r="B26" s="203" t="s">
        <v>160</v>
      </c>
      <c r="C26" s="113">
        <v>0.84327122441311941</v>
      </c>
      <c r="D26" s="115">
        <v>606</v>
      </c>
      <c r="E26" s="114">
        <v>571</v>
      </c>
      <c r="F26" s="114">
        <v>633</v>
      </c>
      <c r="G26" s="114">
        <v>637</v>
      </c>
      <c r="H26" s="140">
        <v>631</v>
      </c>
      <c r="I26" s="115">
        <v>-25</v>
      </c>
      <c r="J26" s="116">
        <v>-3.9619651347068148</v>
      </c>
    </row>
    <row r="27" spans="1:15" s="110" customFormat="1" ht="24.95" customHeight="1" x14ac:dyDescent="0.2">
      <c r="A27" s="193" t="s">
        <v>161</v>
      </c>
      <c r="B27" s="199" t="s">
        <v>223</v>
      </c>
      <c r="C27" s="113">
        <v>4.6282509775545133</v>
      </c>
      <c r="D27" s="115">
        <v>3326</v>
      </c>
      <c r="E27" s="114">
        <v>3334</v>
      </c>
      <c r="F27" s="114">
        <v>3315</v>
      </c>
      <c r="G27" s="114">
        <v>3220</v>
      </c>
      <c r="H27" s="140">
        <v>3212</v>
      </c>
      <c r="I27" s="115">
        <v>114</v>
      </c>
      <c r="J27" s="116">
        <v>3.5491905354919053</v>
      </c>
    </row>
    <row r="28" spans="1:15" s="110" customFormat="1" ht="24.95" customHeight="1" x14ac:dyDescent="0.2">
      <c r="A28" s="193" t="s">
        <v>163</v>
      </c>
      <c r="B28" s="199" t="s">
        <v>164</v>
      </c>
      <c r="C28" s="113">
        <v>3.0307668758610133</v>
      </c>
      <c r="D28" s="115">
        <v>2178</v>
      </c>
      <c r="E28" s="114">
        <v>2164</v>
      </c>
      <c r="F28" s="114">
        <v>2145</v>
      </c>
      <c r="G28" s="114">
        <v>2158</v>
      </c>
      <c r="H28" s="140">
        <v>2158</v>
      </c>
      <c r="I28" s="115">
        <v>20</v>
      </c>
      <c r="J28" s="116">
        <v>0.92678405931417984</v>
      </c>
    </row>
    <row r="29" spans="1:15" s="110" customFormat="1" ht="24.95" customHeight="1" x14ac:dyDescent="0.2">
      <c r="A29" s="193">
        <v>86</v>
      </c>
      <c r="B29" s="199" t="s">
        <v>165</v>
      </c>
      <c r="C29" s="113">
        <v>7.1093608672056554</v>
      </c>
      <c r="D29" s="115">
        <v>5109</v>
      </c>
      <c r="E29" s="114">
        <v>5146</v>
      </c>
      <c r="F29" s="114">
        <v>5111</v>
      </c>
      <c r="G29" s="114">
        <v>5024</v>
      </c>
      <c r="H29" s="140">
        <v>5012</v>
      </c>
      <c r="I29" s="115">
        <v>97</v>
      </c>
      <c r="J29" s="116">
        <v>1.9353551476456505</v>
      </c>
    </row>
    <row r="30" spans="1:15" s="110" customFormat="1" ht="24.95" customHeight="1" x14ac:dyDescent="0.2">
      <c r="A30" s="193">
        <v>87.88</v>
      </c>
      <c r="B30" s="204" t="s">
        <v>166</v>
      </c>
      <c r="C30" s="113">
        <v>13.126365445361312</v>
      </c>
      <c r="D30" s="115">
        <v>9433</v>
      </c>
      <c r="E30" s="114">
        <v>9338</v>
      </c>
      <c r="F30" s="114">
        <v>9288</v>
      </c>
      <c r="G30" s="114">
        <v>9134</v>
      </c>
      <c r="H30" s="140">
        <v>9091</v>
      </c>
      <c r="I30" s="115">
        <v>342</v>
      </c>
      <c r="J30" s="116">
        <v>3.7619623803761963</v>
      </c>
    </row>
    <row r="31" spans="1:15" s="110" customFormat="1" ht="24.95" customHeight="1" x14ac:dyDescent="0.2">
      <c r="A31" s="193" t="s">
        <v>167</v>
      </c>
      <c r="B31" s="199" t="s">
        <v>168</v>
      </c>
      <c r="C31" s="113">
        <v>3.1100844662761089</v>
      </c>
      <c r="D31" s="115">
        <v>2235</v>
      </c>
      <c r="E31" s="114">
        <v>2220</v>
      </c>
      <c r="F31" s="114">
        <v>2223</v>
      </c>
      <c r="G31" s="114">
        <v>2189</v>
      </c>
      <c r="H31" s="140">
        <v>2143</v>
      </c>
      <c r="I31" s="115">
        <v>92</v>
      </c>
      <c r="J31" s="116">
        <v>4.2930471301913204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1.9189290733757287</v>
      </c>
      <c r="D34" s="115">
        <v>1379</v>
      </c>
      <c r="E34" s="114">
        <v>1356</v>
      </c>
      <c r="F34" s="114">
        <v>1368</v>
      </c>
      <c r="G34" s="114">
        <v>1404</v>
      </c>
      <c r="H34" s="140">
        <v>1387</v>
      </c>
      <c r="I34" s="115">
        <v>-8</v>
      </c>
      <c r="J34" s="116">
        <v>-0.57678442682047582</v>
      </c>
    </row>
    <row r="35" spans="1:10" s="110" customFormat="1" ht="24.95" customHeight="1" x14ac:dyDescent="0.2">
      <c r="A35" s="292" t="s">
        <v>171</v>
      </c>
      <c r="B35" s="293" t="s">
        <v>172</v>
      </c>
      <c r="C35" s="113">
        <v>29.577112004786887</v>
      </c>
      <c r="D35" s="115">
        <v>21255</v>
      </c>
      <c r="E35" s="114">
        <v>21388</v>
      </c>
      <c r="F35" s="114">
        <v>21668</v>
      </c>
      <c r="G35" s="114">
        <v>21163</v>
      </c>
      <c r="H35" s="140">
        <v>21215</v>
      </c>
      <c r="I35" s="115">
        <v>40</v>
      </c>
      <c r="J35" s="116">
        <v>0.18854584020740042</v>
      </c>
    </row>
    <row r="36" spans="1:10" s="110" customFormat="1" ht="24.95" customHeight="1" x14ac:dyDescent="0.2">
      <c r="A36" s="294" t="s">
        <v>173</v>
      </c>
      <c r="B36" s="295" t="s">
        <v>174</v>
      </c>
      <c r="C36" s="125">
        <v>68.503958921837381</v>
      </c>
      <c r="D36" s="143">
        <v>49229</v>
      </c>
      <c r="E36" s="144">
        <v>49097</v>
      </c>
      <c r="F36" s="144">
        <v>49114</v>
      </c>
      <c r="G36" s="144">
        <v>47961</v>
      </c>
      <c r="H36" s="145">
        <v>47838</v>
      </c>
      <c r="I36" s="143">
        <v>1391</v>
      </c>
      <c r="J36" s="146">
        <v>2.9077302562816172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2020-09-25T08:08:27Z</dcterms:created>
  <dcterms:modified xsi:type="dcterms:W3CDTF">2020-09-28T08:07:47Z</dcterms:modified>
</cp:coreProperties>
</file>