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L44" i="24"/>
  <c r="K44" i="24"/>
  <c r="I44" i="24"/>
  <c r="H44" i="24"/>
  <c r="D44" i="24"/>
  <c r="C44" i="24"/>
  <c r="M44" i="24" s="1"/>
  <c r="B44" i="24"/>
  <c r="J44" i="24" s="1"/>
  <c r="M43" i="24"/>
  <c r="L43" i="24"/>
  <c r="I43" i="24"/>
  <c r="H43" i="24"/>
  <c r="G43" i="24"/>
  <c r="F43" i="24"/>
  <c r="E43" i="24"/>
  <c r="D43" i="24"/>
  <c r="C43" i="24"/>
  <c r="B43" i="24"/>
  <c r="K43" i="24" s="1"/>
  <c r="L42" i="24"/>
  <c r="K42" i="24"/>
  <c r="I42" i="24"/>
  <c r="H42" i="24"/>
  <c r="D42" i="24"/>
  <c r="C42" i="24"/>
  <c r="M42" i="24" s="1"/>
  <c r="B42" i="24"/>
  <c r="J42" i="24" s="1"/>
  <c r="M41" i="24"/>
  <c r="L41" i="24"/>
  <c r="I41" i="24"/>
  <c r="H41" i="24"/>
  <c r="G41" i="24"/>
  <c r="F41" i="24"/>
  <c r="E41" i="24"/>
  <c r="D41" i="24"/>
  <c r="C41" i="24"/>
  <c r="B41" i="24"/>
  <c r="K41" i="24" s="1"/>
  <c r="L40" i="24"/>
  <c r="K40" i="24"/>
  <c r="I40" i="24"/>
  <c r="H40" i="24"/>
  <c r="D40" i="24"/>
  <c r="C40" i="24"/>
  <c r="M40" i="24" s="1"/>
  <c r="B40" i="24"/>
  <c r="J40" i="24" s="1"/>
  <c r="M36" i="24"/>
  <c r="L36" i="24"/>
  <c r="K36" i="24"/>
  <c r="J36" i="24"/>
  <c r="I36" i="24"/>
  <c r="H36" i="24"/>
  <c r="G36" i="24"/>
  <c r="F36" i="24"/>
  <c r="E36" i="24"/>
  <c r="D36" i="24"/>
  <c r="L57" i="15"/>
  <c r="K57" i="15"/>
  <c r="C38" i="24"/>
  <c r="C37" i="24"/>
  <c r="C35" i="24"/>
  <c r="C34" i="24"/>
  <c r="C33" i="24"/>
  <c r="C32" i="24"/>
  <c r="C31" i="24"/>
  <c r="C30" i="24"/>
  <c r="C29" i="24"/>
  <c r="C28" i="24"/>
  <c r="C27" i="24"/>
  <c r="C26" i="24"/>
  <c r="C25" i="24"/>
  <c r="C24" i="24"/>
  <c r="C23" i="24"/>
  <c r="C22" i="24"/>
  <c r="C21" i="24"/>
  <c r="C20" i="24"/>
  <c r="C19" i="24"/>
  <c r="C18" i="24"/>
  <c r="C17" i="24"/>
  <c r="C16" i="24"/>
  <c r="C15" i="24"/>
  <c r="C9" i="24"/>
  <c r="C8" i="24"/>
  <c r="C7" i="24"/>
  <c r="B38" i="24"/>
  <c r="B37" i="24"/>
  <c r="B35" i="24"/>
  <c r="B34" i="24"/>
  <c r="B33" i="24"/>
  <c r="B32" i="24"/>
  <c r="B31" i="24"/>
  <c r="B30" i="24"/>
  <c r="B29" i="24"/>
  <c r="K29" i="24" s="1"/>
  <c r="B28" i="24"/>
  <c r="B27" i="24"/>
  <c r="K27" i="24" s="1"/>
  <c r="B26" i="24"/>
  <c r="B25" i="24"/>
  <c r="B24" i="24"/>
  <c r="B23" i="24"/>
  <c r="B22" i="24"/>
  <c r="B21" i="24"/>
  <c r="B20" i="24"/>
  <c r="B19" i="24"/>
  <c r="B18" i="24"/>
  <c r="B17" i="24"/>
  <c r="B16" i="24"/>
  <c r="B15" i="24"/>
  <c r="B9" i="24"/>
  <c r="B8" i="24"/>
  <c r="B7" i="24"/>
  <c r="K18" i="24" l="1"/>
  <c r="J18" i="24"/>
  <c r="H18" i="24"/>
  <c r="F18" i="24"/>
  <c r="D18" i="24"/>
  <c r="F21" i="24"/>
  <c r="D21" i="24"/>
  <c r="J21" i="24"/>
  <c r="H21" i="24"/>
  <c r="K21" i="24"/>
  <c r="K34" i="24"/>
  <c r="J34" i="24"/>
  <c r="H34" i="24"/>
  <c r="F34" i="24"/>
  <c r="D34" i="24"/>
  <c r="I16" i="24"/>
  <c r="M16" i="24"/>
  <c r="E16" i="24"/>
  <c r="L16" i="24"/>
  <c r="G16" i="24"/>
  <c r="G19" i="24"/>
  <c r="M19" i="24"/>
  <c r="E19" i="24"/>
  <c r="L19" i="24"/>
  <c r="I19" i="24"/>
  <c r="I32" i="24"/>
  <c r="M32" i="24"/>
  <c r="E32" i="24"/>
  <c r="L32" i="24"/>
  <c r="G32" i="24"/>
  <c r="G35" i="24"/>
  <c r="M35" i="24"/>
  <c r="E35" i="24"/>
  <c r="L35" i="24"/>
  <c r="I35" i="24"/>
  <c r="F15" i="24"/>
  <c r="D15" i="24"/>
  <c r="J15" i="24"/>
  <c r="H15" i="24"/>
  <c r="K15" i="24"/>
  <c r="K28" i="24"/>
  <c r="J28" i="24"/>
  <c r="H28" i="24"/>
  <c r="F28" i="24"/>
  <c r="D28" i="24"/>
  <c r="F31" i="24"/>
  <c r="D31" i="24"/>
  <c r="J31" i="24"/>
  <c r="H31" i="24"/>
  <c r="K31" i="24"/>
  <c r="I26" i="24"/>
  <c r="M26" i="24"/>
  <c r="E26" i="24"/>
  <c r="L26" i="24"/>
  <c r="G26" i="24"/>
  <c r="G29" i="24"/>
  <c r="M29" i="24"/>
  <c r="E29" i="24"/>
  <c r="L29" i="24"/>
  <c r="I29" i="24"/>
  <c r="D9" i="24"/>
  <c r="J9" i="24"/>
  <c r="H9" i="24"/>
  <c r="K9" i="24"/>
  <c r="F9" i="24"/>
  <c r="K22" i="24"/>
  <c r="J22" i="24"/>
  <c r="H22" i="24"/>
  <c r="F22" i="24"/>
  <c r="D22" i="24"/>
  <c r="B45" i="24"/>
  <c r="B39" i="24"/>
  <c r="I20" i="24"/>
  <c r="M20" i="24"/>
  <c r="E20" i="24"/>
  <c r="L20" i="24"/>
  <c r="G20" i="24"/>
  <c r="G23" i="24"/>
  <c r="M23" i="24"/>
  <c r="E23" i="24"/>
  <c r="L23" i="24"/>
  <c r="I23" i="24"/>
  <c r="I37" i="24"/>
  <c r="G37" i="24"/>
  <c r="L37" i="24"/>
  <c r="M37" i="24"/>
  <c r="E37" i="24"/>
  <c r="K16" i="24"/>
  <c r="J16" i="24"/>
  <c r="H16" i="24"/>
  <c r="F16" i="24"/>
  <c r="D16" i="24"/>
  <c r="K32" i="24"/>
  <c r="J32" i="24"/>
  <c r="H32" i="24"/>
  <c r="F32" i="24"/>
  <c r="D32" i="24"/>
  <c r="I8" i="24"/>
  <c r="M8" i="24"/>
  <c r="E8" i="24"/>
  <c r="L8" i="24"/>
  <c r="G8" i="24"/>
  <c r="C14" i="24"/>
  <c r="C6" i="24"/>
  <c r="G17" i="24"/>
  <c r="M17" i="24"/>
  <c r="E17" i="24"/>
  <c r="L17" i="24"/>
  <c r="I17" i="24"/>
  <c r="I30" i="24"/>
  <c r="M30" i="24"/>
  <c r="E30" i="24"/>
  <c r="L30" i="24"/>
  <c r="G30" i="24"/>
  <c r="G33" i="24"/>
  <c r="M33" i="24"/>
  <c r="E33" i="24"/>
  <c r="L33" i="24"/>
  <c r="I33" i="24"/>
  <c r="K26" i="24"/>
  <c r="J26" i="24"/>
  <c r="H26" i="24"/>
  <c r="F26" i="24"/>
  <c r="D26" i="24"/>
  <c r="G7" i="24"/>
  <c r="M7" i="24"/>
  <c r="E7" i="24"/>
  <c r="L7" i="24"/>
  <c r="I7" i="24"/>
  <c r="G9" i="24"/>
  <c r="M9" i="24"/>
  <c r="E9" i="24"/>
  <c r="L9" i="24"/>
  <c r="I9" i="24"/>
  <c r="I24" i="24"/>
  <c r="M24" i="24"/>
  <c r="E24" i="24"/>
  <c r="L24" i="24"/>
  <c r="G24" i="24"/>
  <c r="G27" i="24"/>
  <c r="M27" i="24"/>
  <c r="E27" i="24"/>
  <c r="L27" i="24"/>
  <c r="I27" i="24"/>
  <c r="K8" i="24"/>
  <c r="H8" i="24"/>
  <c r="F8" i="24"/>
  <c r="D8" i="24"/>
  <c r="J8" i="24"/>
  <c r="K20" i="24"/>
  <c r="J20" i="24"/>
  <c r="H20" i="24"/>
  <c r="F20" i="24"/>
  <c r="D20" i="24"/>
  <c r="F23" i="24"/>
  <c r="D23" i="24"/>
  <c r="J23" i="24"/>
  <c r="H23" i="24"/>
  <c r="K23" i="24"/>
  <c r="H37" i="24"/>
  <c r="F37" i="24"/>
  <c r="D37" i="24"/>
  <c r="K37" i="24"/>
  <c r="J37" i="24"/>
  <c r="I18" i="24"/>
  <c r="M18" i="24"/>
  <c r="E18" i="24"/>
  <c r="L18" i="24"/>
  <c r="G18" i="24"/>
  <c r="G21" i="24"/>
  <c r="M21" i="24"/>
  <c r="E21" i="24"/>
  <c r="L21" i="24"/>
  <c r="I21" i="24"/>
  <c r="I34" i="24"/>
  <c r="M34" i="24"/>
  <c r="E34" i="24"/>
  <c r="L34" i="24"/>
  <c r="G34" i="24"/>
  <c r="B6" i="24"/>
  <c r="B14" i="24"/>
  <c r="K30" i="24"/>
  <c r="J30" i="24"/>
  <c r="H30" i="24"/>
  <c r="F30" i="24"/>
  <c r="D30" i="24"/>
  <c r="G15" i="24"/>
  <c r="M15" i="24"/>
  <c r="E15" i="24"/>
  <c r="L15" i="24"/>
  <c r="I15" i="24"/>
  <c r="I28" i="24"/>
  <c r="M28" i="24"/>
  <c r="E28" i="24"/>
  <c r="L28" i="24"/>
  <c r="G28" i="24"/>
  <c r="G31" i="24"/>
  <c r="M31" i="24"/>
  <c r="E31" i="24"/>
  <c r="L31" i="24"/>
  <c r="I31" i="24"/>
  <c r="D7" i="24"/>
  <c r="J7" i="24"/>
  <c r="H7" i="24"/>
  <c r="K7" i="24"/>
  <c r="F7" i="24"/>
  <c r="K24" i="24"/>
  <c r="J24" i="24"/>
  <c r="H24" i="24"/>
  <c r="F24" i="24"/>
  <c r="D24" i="24"/>
  <c r="I22" i="24"/>
  <c r="M22" i="24"/>
  <c r="E22" i="24"/>
  <c r="L22" i="24"/>
  <c r="G22" i="24"/>
  <c r="G25" i="24"/>
  <c r="M25" i="24"/>
  <c r="E25" i="24"/>
  <c r="L25" i="24"/>
  <c r="I25" i="24"/>
  <c r="C45" i="24"/>
  <c r="C39" i="24"/>
  <c r="F19" i="24"/>
  <c r="D19" i="24"/>
  <c r="J19" i="24"/>
  <c r="H19" i="24"/>
  <c r="F35" i="24"/>
  <c r="D35" i="24"/>
  <c r="J35" i="24"/>
  <c r="H35" i="24"/>
  <c r="F25" i="24"/>
  <c r="D25" i="24"/>
  <c r="J25" i="24"/>
  <c r="H25" i="24"/>
  <c r="F33" i="24"/>
  <c r="D33" i="24"/>
  <c r="J33" i="24"/>
  <c r="H33" i="24"/>
  <c r="M38" i="24"/>
  <c r="E38" i="24"/>
  <c r="L38" i="24"/>
  <c r="G38" i="24"/>
  <c r="K19" i="24"/>
  <c r="K35" i="24"/>
  <c r="F17" i="24"/>
  <c r="D17" i="24"/>
  <c r="J17" i="24"/>
  <c r="H17" i="24"/>
  <c r="K25"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F29" i="24"/>
  <c r="D29" i="24"/>
  <c r="J29" i="24"/>
  <c r="H29" i="24"/>
  <c r="D38" i="24"/>
  <c r="K38" i="24"/>
  <c r="J38" i="24"/>
  <c r="H38" i="24"/>
  <c r="F38" i="24"/>
  <c r="K17" i="24"/>
  <c r="K33" i="24"/>
  <c r="I38" i="24"/>
  <c r="F27" i="24"/>
  <c r="D27" i="24"/>
  <c r="J27" i="24"/>
  <c r="H27"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K77" i="24" s="1"/>
  <c r="J75" i="24"/>
  <c r="I75" i="24"/>
  <c r="F40" i="24"/>
  <c r="J41" i="24"/>
  <c r="F42" i="24"/>
  <c r="J43" i="24"/>
  <c r="F44" i="24"/>
  <c r="G40" i="24"/>
  <c r="G42" i="24"/>
  <c r="G44" i="24"/>
  <c r="E40" i="24"/>
  <c r="E42" i="24"/>
  <c r="E44" i="24"/>
  <c r="I6" i="24" l="1"/>
  <c r="M6" i="24"/>
  <c r="E6" i="24"/>
  <c r="L6" i="24"/>
  <c r="G6" i="24"/>
  <c r="H39" i="24"/>
  <c r="F39" i="24"/>
  <c r="D39" i="24"/>
  <c r="K39" i="24"/>
  <c r="J39" i="24"/>
  <c r="I39" i="24"/>
  <c r="G39" i="24"/>
  <c r="L39" i="24"/>
  <c r="E39" i="24"/>
  <c r="M39" i="24"/>
  <c r="I14" i="24"/>
  <c r="M14" i="24"/>
  <c r="E14" i="24"/>
  <c r="L14" i="24"/>
  <c r="G14" i="24"/>
  <c r="I77" i="24"/>
  <c r="K14" i="24"/>
  <c r="J14" i="24"/>
  <c r="H14" i="24"/>
  <c r="F14" i="24"/>
  <c r="D14" i="24"/>
  <c r="J77" i="24"/>
  <c r="K6" i="24"/>
  <c r="H6" i="24"/>
  <c r="F6" i="24"/>
  <c r="D6" i="24"/>
  <c r="J6" i="24"/>
  <c r="H45" i="24"/>
  <c r="F45" i="24"/>
  <c r="D45" i="24"/>
  <c r="K45" i="24"/>
  <c r="J45" i="24"/>
  <c r="I45" i="24"/>
  <c r="G45" i="24"/>
  <c r="L45" i="24"/>
  <c r="M45" i="24"/>
  <c r="E45" i="24"/>
  <c r="K79" i="24"/>
  <c r="K78" i="24"/>
  <c r="I78" i="24" l="1"/>
  <c r="I79" i="24"/>
  <c r="J79" i="24"/>
  <c r="J78" i="24"/>
  <c r="I83" i="24" l="1"/>
  <c r="I82" i="24"/>
  <c r="I81" i="24"/>
</calcChain>
</file>

<file path=xl/sharedStrings.xml><?xml version="1.0" encoding="utf-8"?>
<sst xmlns="http://schemas.openxmlformats.org/spreadsheetml/2006/main" count="1644" uniqueCount="521">
  <si>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</si>
  <si>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</si>
  <si>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</si>
  <si>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</si>
  <si>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</si>
  <si>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</si>
  <si>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</si>
  <si>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</si>
  <si>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</si>
  <si>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</si>
  <si>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</si>
  <si>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</si>
  <si>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</si>
  <si>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Steinfurt (05566)</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</si>
  <si>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</si>
  <si>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</si>
  <si>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</si>
  <si>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</si>
  <si>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</si>
  <si>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</si>
  <si>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</si>
  <si>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</si>
  <si>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</si>
  <si>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</si>
  <si>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</si>
  <si>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</si>
  <si>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</si>
  <si>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</si>
  <si>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West</t>
  </si>
  <si>
    <t>Josef-Gockeln-Str. 7</t>
  </si>
  <si>
    <t>40474 Düsseldorf</t>
  </si>
  <si>
    <t>E-Mail:</t>
  </si>
  <si>
    <t>Statistik-Service-West@arbeitsagentur.de</t>
  </si>
  <si>
    <t>Hotline:</t>
  </si>
  <si>
    <t>0211/4306-331</t>
  </si>
  <si>
    <t>Fax:</t>
  </si>
  <si>
    <t>0211/4306-470</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</si>
  <si>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</si>
  <si>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</si>
  <si>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</si>
  <si>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</si>
  <si>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</si>
  <si>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</si>
  <si>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</si>
  <si>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</si>
  <si>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</si>
  <si>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</si>
  <si>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</si>
  <si>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</si>
  <si>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</si>
  <si>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</si>
  <si>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</si>
  <si>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</si>
  <si>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</si>
  <si>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</si>
  <si>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</si>
  <si>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</si>
  <si>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</si>
  <si>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</si>
  <si>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</si>
  <si>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</si>
  <si>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</si>
  <si>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</si>
  <si>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</si>
  <si>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</si>
  <si>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</si>
  <si>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</si>
  <si>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</si>
  <si>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</si>
  <si>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</si>
  <si>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</si>
  <si>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</si>
  <si>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</si>
  <si>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</si>
  <si>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</si>
  <si>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</si>
  <si>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</si>
  <si>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</si>
  <si>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</si>
  <si>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</si>
  <si>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</si>
  <si>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</si>
  <si>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</si>
  <si>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</si>
  <si>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</si>
  <si>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</si>
  <si>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</si>
  <si>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</si>
  <si>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</si>
  <si>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</si>
  <si>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</si>
  <si>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</si>
  <si>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Steinfurt (05566);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</si>
  <si>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</si>
  <si>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</si>
  <si>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</si>
  <si>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</si>
  <si>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</si>
  <si>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</si>
  <si>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</si>
  <si>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</si>
  <si>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</si>
  <si>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</si>
  <si>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</si>
  <si>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</si>
  <si>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</si>
  <si>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</si>
  <si>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</si>
  <si>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</si>
  <si>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</si>
  <si>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</si>
  <si>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</si>
  <si>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</si>
  <si>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</si>
  <si>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</si>
  <si>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</si>
  <si>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</si>
  <si>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</si>
  <si>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</si>
  <si>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</si>
  <si>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</si>
  <si>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</si>
  <si>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</si>
  <si>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</si>
  <si>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</si>
  <si>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</si>
  <si>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</si>
  <si>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</si>
  <si>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</si>
  <si>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Nordrhein-Westfalen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</si>
  <si>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</si>
  <si>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</si>
  <si>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</si>
  <si>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</si>
  <si>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</si>
  <si>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</si>
  <si>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</si>
  <si>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</si>
  <si>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</si>
  <si>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</si>
  <si>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</si>
  <si>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</si>
  <si>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</si>
  <si>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</si>
  <si>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</si>
  <si>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</si>
  <si>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</si>
  <si>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</si>
  <si>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</si>
  <si>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</si>
  <si>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</si>
  <si>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</si>
  <si>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</si>
  <si>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</si>
  <si>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</si>
  <si>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</si>
  <si>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</si>
  <si>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</si>
  <si>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</si>
  <si>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</si>
  <si>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</si>
  <si>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</si>
  <si>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</si>
  <si>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</si>
  <si>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</si>
  <si>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</si>
  <si>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</si>
  <si>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</si>
  <si>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</si>
  <si>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</si>
  <si>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</si>
  <si>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</si>
  <si>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</si>
  <si>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</si>
  <si>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</si>
  <si>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</si>
  <si>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</si>
  <si>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</si>
  <si>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</si>
  <si>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</si>
  <si>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</si>
  <si>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</si>
  <si>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</si>
  <si>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Steinfurt (05566)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</si>
  <si>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</si>
  <si>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</si>
  <si>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</si>
  <si>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</si>
  <si>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</si>
  <si>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</si>
  <si>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</si>
  <si>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</si>
  <si>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</si>
  <si>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</si>
  <si>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</si>
  <si>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</si>
  <si>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</si>
  <si>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</si>
  <si>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</si>
  <si>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</si>
  <si>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</si>
  <si>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</si>
  <si>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</si>
  <si>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</si>
  <si>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</si>
  <si>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</si>
  <si>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</si>
  <si>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</si>
  <si>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</si>
  <si>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</si>
  <si>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</si>
  <si>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</si>
  <si>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</si>
  <si>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</si>
  <si>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</si>
  <si>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</si>
  <si>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</si>
  <si>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</si>
  <si>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</si>
  <si>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</si>
  <si>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</si>
  <si>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</si>
  <si>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</si>
  <si>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</si>
  <si>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</si>
  <si>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</si>
  <si>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</si>
  <si>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</si>
  <si>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</si>
  <si>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</si>
  <si>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</si>
  <si>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</si>
  <si>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</si>
  <si>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</si>
  <si>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</si>
  <si>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</si>
  <si>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</si>
  <si>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</si>
  <si>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</si>
  <si>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</si>
  <si>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</si>
  <si>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</si>
  <si>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</si>
  <si>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</si>
  <si>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</si>
  <si>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</si>
  <si>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</si>
  <si>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</si>
  <si>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</si>
  <si>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</si>
  <si>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</si>
  <si>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</si>
  <si>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</si>
  <si>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</si>
  <si>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</si>
  <si>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</si>
  <si>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</si>
  <si>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</si>
  <si>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</si>
  <si>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</si>
  <si>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</si>
  <si>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</si>
  <si>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</si>
  <si>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</si>
  <si>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</si>
  <si>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</si>
  <si>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</si>
  <si>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</si>
  <si>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</si>
  <si>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</si>
  <si>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</si>
  <si>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</si>
  <si>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</si>
  <si>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</si>
  <si>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</si>
  <si>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</si>
  <si>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</si>
  <si>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</si>
  <si>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</si>
  <si>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</si>
  <si>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</si>
  <si>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</si>
  <si>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</si>
  <si>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</si>
  <si>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</si>
  <si>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</si>
  <si>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</si>
  <si>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</si>
  <si>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</si>
  <si>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</si>
  <si>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</si>
  <si>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</si>
  <si>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</si>
  <si>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</si>
  <si>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</si>
  <si>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</si>
  <si>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</si>
  <si>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</si>
  <si>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</si>
  <si>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</si>
  <si>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</si>
  <si>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</si>
  <si>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</si>
  <si>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</si>
  <si>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</si>
  <si>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</si>
  <si>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</si>
  <si>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</si>
  <si>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</si>
  <si>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</si>
  <si>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</si>
  <si>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</si>
  <si>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</si>
  <si>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</si>
  <si>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</si>
  <si>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</si>
  <si>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</si>
  <si>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</si>
  <si>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</si>
  <si>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</si>
  <si>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</si>
  <si>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</si>
  <si>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</si>
  <si>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</si>
  <si>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</si>
  <si>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</si>
  <si>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</si>
  <si>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</si>
  <si>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</si>
  <si>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</si>
  <si>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</si>
  <si>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</si>
  <si>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</si>
  <si>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</si>
  <si>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</si>
  <si>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</si>
  <si>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</si>
  <si>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</si>
  <si>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</si>
  <si>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</si>
  <si>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</si>
  <si>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</si>
  <si>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</si>
  <si>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</si>
  <si>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</si>
  <si>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</si>
  <si>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</si>
  <si>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</si>
  <si>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</si>
  <si>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</si>
  <si>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</si>
  <si>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</si>
  <si>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</si>
  <si>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</si>
  <si>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</si>
  <si>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</si>
  <si>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</si>
  <si>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</si>
  <si>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</si>
  <si>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</si>
  <si>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</si>
  <si>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</si>
  <si>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</si>
  <si>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</si>
  <si>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</si>
  <si>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</si>
  <si>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</si>
  <si>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</si>
  <si>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</si>
  <si>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</si>
  <si>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</si>
  <si>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</si>
  <si>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</si>
  <si>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Steinfurt (05566);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</si>
  <si>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</si>
  <si>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</si>
  <si>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</si>
  <si>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</si>
  <si>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</si>
  <si>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</si>
  <si>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</si>
  <si>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</si>
  <si>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</si>
  <si>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</si>
  <si>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</si>
  <si>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</si>
  <si>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</si>
  <si>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</si>
  <si>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</si>
  <si>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</si>
  <si>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</si>
  <si>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</si>
  <si>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</si>
  <si>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</si>
  <si>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</si>
  <si>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</si>
  <si>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</si>
  <si>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</si>
  <si>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</si>
  <si>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</si>
  <si>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</si>
  <si>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</si>
  <si>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</si>
  <si>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</si>
  <si>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</si>
  <si>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</si>
  <si>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</si>
  <si>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</si>
  <si>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</si>
  <si>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</si>
  <si>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</si>
  <si>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</si>
  <si>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</si>
  <si>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</si>
  <si>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</si>
  <si>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</si>
  <si>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</si>
  <si>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</si>
  <si>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</si>
  <si>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</si>
  <si>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</si>
  <si>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</si>
  <si>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</si>
  <si>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</si>
  <si>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</si>
  <si>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</si>
  <si>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</si>
  <si>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</si>
  <si>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</si>
  <si>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</si>
  <si>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</si>
  <si>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</si>
  <si>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</si>
  <si>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</si>
  <si>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</si>
  <si>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</si>
  <si>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</si>
  <si>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</si>
  <si>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</si>
  <si>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</si>
  <si>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</si>
  <si>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</si>
  <si>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</si>
  <si>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</si>
  <si>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</si>
  <si>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</si>
  <si>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</si>
  <si>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</si>
  <si>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</si>
  <si>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</si>
  <si>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</si>
  <si>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</si>
  <si>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</si>
  <si>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</si>
  <si>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</si>
  <si>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</si>
  <si>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</si>
  <si>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</si>
  <si>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</si>
  <si>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</si>
  <si>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</si>
  <si>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</si>
  <si>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</si>
  <si>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</si>
  <si>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</si>
  <si>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</si>
  <si>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</si>
  <si>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</si>
  <si>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</si>
  <si>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</si>
  <si>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</si>
  <si>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</si>
  <si>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</si>
  <si>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</si>
  <si>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</si>
  <si>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</si>
  <si>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</si>
  <si>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</si>
  <si>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</si>
  <si>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</si>
  <si>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</si>
  <si>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</si>
  <si>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</si>
  <si>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</si>
  <si>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</si>
  <si>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</si>
  <si>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</si>
  <si>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</si>
  <si>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</si>
  <si>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</si>
  <si>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</si>
  <si>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</si>
  <si>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</si>
  <si>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</si>
  <si>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</si>
  <si>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</si>
  <si>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</si>
  <si>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</si>
  <si>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</si>
  <si>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</si>
  <si>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</si>
  <si>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</si>
  <si>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</si>
  <si>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</si>
  <si>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</si>
  <si>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</si>
  <si>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</si>
  <si>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</si>
  <si>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</si>
  <si>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</si>
  <si>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</si>
  <si>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</si>
  <si>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</si>
  <si>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</si>
  <si>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0,0</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</si>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</sst>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{8F13CF6F-CFEE-4DAC-898F-5DBE82428451}</c15:txfldGUID>
                      <c15:f>Daten_Diagramme!$D$6</c15:f>
                      <c15:dlblFieldTableCache>
                        <c:ptCount val="1"/>
                        <c:pt idx="0">
                          <c:v>1.6</c:v>
                        </c:pt>
                      </c15:dlblFieldTableCache>
                    </c15:dlblFTEntry>
                  </c15:dlblFieldTable>
                  <c15:showDataLabelsRange val="0"/>
                </c:ext>
                <c:ext xmlns:c16="http://schemas.microsoft.com/office/drawing/2014/chart" uri="{C3380CC4-5D6E-409C-BE32-E72D297353CC}">
                  <c16:uniqueId val="{00000000-2AA5-4C1D-B691-9060F24BBB2C}"/>
                </c:ext>
              </c:extLst>
            </c:dLbl>
            <c:dLbl>
              <c:idx val="1"/>
              <c:tx>
                <c:strRef>
                  <c:f>Daten_Diagramme!$D$7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{F9305C2D-7F06-407A-9B0A-926A5D0E99FE}</c15:txfldGUID>
                      <c15:f>Daten_Diagramme!$D$7</c15:f>
                      <c15:dlblFieldTableCache>
                        <c:ptCount val="1"/>
                        <c:pt idx="0">
                          <c:v>1.3</c:v>
                        </c:pt>
                      </c15:dlblFieldTableCache>
                    </c15:dlblFTEntry>
                  </c15:dlblFieldTable>
                  <c15:showDataLabelsRange val="0"/>
                </c:ext>
                <c:ext xmlns:c16="http://schemas.microsoft.com/office/drawing/2014/chart" uri="{C3380CC4-5D6E-409C-BE32-E72D297353CC}">
                  <c16:uniqueId val="{00000001-2AA5-4C1D-B691-9060F24BBB2C}"/>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{88568B0A-AF5B-45DF-BBC2-3D1D1A86A33D}</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2AA5-4C1D-B691-9060F24BBB2C}"/>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{22550442-FBD3-4D42-86DF-6B263EBEF9E7}</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2AA5-4C1D-B691-9060F24BBB2C}"/>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1.5775575928827905</c:v>
                </c:pt>
                <c:pt idx="1">
                  <c:v>1.3225681822425275</c:v>
                </c:pt>
                <c:pt idx="2">
                  <c:v>1.1186464311118853</c:v>
                </c:pt>
                <c:pt idx="3">
                  <c:v>1.0875687030768</c:v>
                </c:pt>
              </c:numCache>
            </c:numRef>
          </c:val>
          <c:extLst>
            <c:ext xmlns:c16="http://schemas.microsoft.com/office/drawing/2014/chart" uri="{C3380CC4-5D6E-409C-BE32-E72D297353CC}">
              <c16:uniqueId val="{00000004-2AA5-4C1D-B691-9060F24BBB2C}"/>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{90740E4C-440F-41A3-B7A4-3910352F13B4}</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2AA5-4C1D-B691-9060F24BBB2C}"/>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{092FCC3E-C571-4D8C-AB37-75CE2D1A7DCC}</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2AA5-4C1D-B691-9060F24BBB2C}"/>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{3F751AAA-24B7-4022-9F88-BEA39ACE1997}</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2AA5-4C1D-B691-9060F24BBB2C}"/>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{5F1BE9ED-23C1-4821-AC67-AD945380617F}</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2AA5-4C1D-B691-9060F24BBB2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2AA5-4C1D-B691-9060F24BBB2C}"/>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2AA5-4C1D-B691-9060F24BBB2C}"/>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{1DF2C8B9-A428-4FF2-91AF-938EE7049B83}</c15:txfldGUID>
                      <c15:f>Daten_Diagramme!$E$6</c15:f>
                      <c15:dlblFieldTableCache>
                        <c:ptCount val="1"/>
                        <c:pt idx="0">
                          <c:v>-3.3</c:v>
                        </c:pt>
                      </c15:dlblFieldTableCache>
                    </c15:dlblFTEntry>
                  </c15:dlblFieldTable>
                  <c15:showDataLabelsRange val="0"/>
                </c:ext>
                <c:ext xmlns:c16="http://schemas.microsoft.com/office/drawing/2014/chart" uri="{C3380CC4-5D6E-409C-BE32-E72D297353CC}">
                  <c16:uniqueId val="{00000000-118F-4DA2-931A-8D158A2C0EB8}"/>
                </c:ext>
              </c:extLst>
            </c:dLbl>
            <c:dLbl>
              <c:idx val="1"/>
              <c:tx>
                <c:strRef>
                  <c:f>Daten_Diagramme!$E$7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{C0A97C43-2913-495B-B03A-B1C512FD3A52}</c15:txfldGUID>
                      <c15:f>Daten_Diagramme!$E$7</c15:f>
                      <c15:dlblFieldTableCache>
                        <c:ptCount val="1"/>
                        <c:pt idx="0">
                          <c:v>-3.2</c:v>
                        </c:pt>
                      </c15:dlblFieldTableCache>
                    </c15:dlblFTEntry>
                  </c15:dlblFieldTable>
                  <c15:showDataLabelsRange val="0"/>
                </c:ext>
                <c:ext xmlns:c16="http://schemas.microsoft.com/office/drawing/2014/chart" uri="{C3380CC4-5D6E-409C-BE32-E72D297353CC}">
                  <c16:uniqueId val="{00000001-118F-4DA2-931A-8D158A2C0EB8}"/>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{90442B90-B13B-47E1-BC8E-66B3A59FDAC0}</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118F-4DA2-931A-8D158A2C0EB8}"/>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{4B58FE36-214D-40B2-B6BD-4656C17A4E3D}</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118F-4DA2-931A-8D158A2C0EB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-3.2515938205727761</c:v>
                </c:pt>
                <c:pt idx="1">
                  <c:v>-3.156552267354261</c:v>
                </c:pt>
                <c:pt idx="2">
                  <c:v>-2.7637010795899166</c:v>
                </c:pt>
                <c:pt idx="3">
                  <c:v>-2.8655893304673015</c:v>
                </c:pt>
              </c:numCache>
            </c:numRef>
          </c:val>
          <c:extLst>
            <c:ext xmlns:c16="http://schemas.microsoft.com/office/drawing/2014/chart" uri="{C3380CC4-5D6E-409C-BE32-E72D297353CC}">
              <c16:uniqueId val="{00000004-118F-4DA2-931A-8D158A2C0EB8}"/>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{3F69B3AF-6062-4023-85BC-5DADBC623C56}</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118F-4DA2-931A-8D158A2C0EB8}"/>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{FD4FE8D0-BBB5-4689-A6B7-B9089E3241FB}</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118F-4DA2-931A-8D158A2C0EB8}"/>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{E3075AB3-0C3E-4915-9323-2D91BB20D775}</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118F-4DA2-931A-8D158A2C0EB8}"/>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{B1D2F2FD-39B8-4459-84FC-4BA54C0E6015}</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118F-4DA2-931A-8D158A2C0EB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118F-4DA2-931A-8D158A2C0EB8}"/>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118F-4DA2-931A-8D158A2C0EB8}"/>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{EC8C28E6-6F04-48C2-AA80-E7141E315B09}</c15:txfldGUID>
                      <c15:f>Daten_Diagramme!$D$14</c15:f>
                      <c15:dlblFieldTableCache>
                        <c:ptCount val="1"/>
                        <c:pt idx="0">
                          <c:v>1.6</c:v>
                        </c:pt>
                      </c15:dlblFieldTableCache>
                    </c15:dlblFTEntry>
                  </c15:dlblFieldTable>
                  <c15:showDataLabelsRange val="0"/>
                </c:ext>
                <c:ext xmlns:c16="http://schemas.microsoft.com/office/drawing/2014/chart" uri="{C3380CC4-5D6E-409C-BE32-E72D297353CC}">
                  <c16:uniqueId val="{00000000-79A4-47B9-B3F1-91DEB8F9EFD6}"/>
                </c:ext>
              </c:extLst>
            </c:dLbl>
            <c:dLbl>
              <c:idx val="1"/>
              <c:tx>
                <c:strRef>
                  <c:f>Daten_Diagramme!$D$15</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{C0A53BC1-1C6F-4A04-8778-8E45C64AFC90}</c15:txfldGUID>
                      <c15:f>Daten_Diagramme!$D$15</c15:f>
                      <c15:dlblFieldTableCache>
                        <c:ptCount val="1"/>
                        <c:pt idx="0">
                          <c:v>1.3</c:v>
                        </c:pt>
                      </c15:dlblFieldTableCache>
                    </c15:dlblFTEntry>
                  </c15:dlblFieldTable>
                  <c15:showDataLabelsRange val="0"/>
                </c:ext>
                <c:ext xmlns:c16="http://schemas.microsoft.com/office/drawing/2014/chart" uri="{C3380CC4-5D6E-409C-BE32-E72D297353CC}">
                  <c16:uniqueId val="{00000001-79A4-47B9-B3F1-91DEB8F9EFD6}"/>
                </c:ext>
              </c:extLst>
            </c:dLbl>
            <c:dLbl>
              <c:idx val="2"/>
              <c:tx>
                <c:strRef>
                  <c:f>Daten_Diagramme!$D$16</c:f>
                  <c:strCache>
                    <c:ptCount val="1"/>
                    <c:pt idx="0">
                      <c:v>-6.2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{9D8B033C-654B-4930-B57D-7E319034A4F3}</c15:txfldGUID>
                      <c15:f>Daten_Diagramme!$D$16</c15:f>
                      <c15:dlblFieldTableCache>
                        <c:ptCount val="1"/>
                        <c:pt idx="0">
                          <c:v>-6.2</c:v>
                        </c:pt>
                      </c15:dlblFieldTableCache>
                    </c15:dlblFTEntry>
                  </c15:dlblFieldTable>
                  <c15:showDataLabelsRange val="0"/>
                </c:ext>
                <c:ext xmlns:c16="http://schemas.microsoft.com/office/drawing/2014/chart" uri="{C3380CC4-5D6E-409C-BE32-E72D297353CC}">
                  <c16:uniqueId val="{00000002-79A4-47B9-B3F1-91DEB8F9EFD6}"/>
                </c:ext>
              </c:extLst>
            </c:dLbl>
            <c:dLbl>
              <c:idx val="3"/>
              <c:tx>
                <c:strRef>
                  <c:f>Daten_Diagramme!$D$17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{F7474A4B-3C55-48E7-A090-79E73A718C8F}</c15:txfldGUID>
                      <c15:f>Daten_Diagramme!$D$17</c15:f>
                      <c15:dlblFieldTableCache>
                        <c:ptCount val="1"/>
                        <c:pt idx="0">
                          <c:v>-1.3</c:v>
                        </c:pt>
                      </c15:dlblFieldTableCache>
                    </c15:dlblFTEntry>
                  </c15:dlblFieldTable>
                  <c15:showDataLabelsRange val="0"/>
                </c:ext>
                <c:ext xmlns:c16="http://schemas.microsoft.com/office/drawing/2014/chart" uri="{C3380CC4-5D6E-409C-BE32-E72D297353CC}">
                  <c16:uniqueId val="{00000003-79A4-47B9-B3F1-91DEB8F9EFD6}"/>
                </c:ext>
              </c:extLst>
            </c:dLbl>
            <c:dLbl>
              <c:idx val="4"/>
              <c:tx>
                <c:strRef>
                  <c:f>Daten_Diagramme!$D$18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{CE47C7D5-8EB2-4839-A91B-EF9F95D8B8DA}</c15:txfldGUID>
                      <c15:f>Daten_Diagramme!$D$18</c15:f>
                      <c15:dlblFieldTableCache>
                        <c:ptCount val="1"/>
                        <c:pt idx="0">
                          <c:v>-1.0</c:v>
                        </c:pt>
                      </c15:dlblFieldTableCache>
                    </c15:dlblFTEntry>
                  </c15:dlblFieldTable>
                  <c15:showDataLabelsRange val="0"/>
                </c:ext>
                <c:ext xmlns:c16="http://schemas.microsoft.com/office/drawing/2014/chart" uri="{C3380CC4-5D6E-409C-BE32-E72D297353CC}">
                  <c16:uniqueId val="{00000004-79A4-47B9-B3F1-91DEB8F9EFD6}"/>
                </c:ext>
              </c:extLst>
            </c:dLbl>
            <c:dLbl>
              <c:idx val="5"/>
              <c:tx>
                <c:strRef>
                  <c:f>Daten_Diagramme!$D$19</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{B7D6241E-0F2B-4365-9ABC-C4BE6F919E15}</c15:txfldGUID>
                      <c15:f>Daten_Diagramme!$D$19</c15:f>
                      <c15:dlblFieldTableCache>
                        <c:ptCount val="1"/>
                        <c:pt idx="0">
                          <c:v>-0.9</c:v>
                        </c:pt>
                      </c15:dlblFieldTableCache>
                    </c15:dlblFTEntry>
                  </c15:dlblFieldTable>
                  <c15:showDataLabelsRange val="0"/>
                </c:ext>
                <c:ext xmlns:c16="http://schemas.microsoft.com/office/drawing/2014/chart" uri="{C3380CC4-5D6E-409C-BE32-E72D297353CC}">
                  <c16:uniqueId val="{00000005-79A4-47B9-B3F1-91DEB8F9EFD6}"/>
                </c:ext>
              </c:extLst>
            </c:dLbl>
            <c:dLbl>
              <c:idx val="6"/>
              <c:tx>
                <c:strRef>
                  <c:f>Daten_Diagramme!$D$20</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{8C747F18-2D87-45C5-B900-6CB83044CAD5}</c15:txfldGUID>
                      <c15:f>Daten_Diagramme!$D$20</c15:f>
                      <c15:dlblFieldTableCache>
                        <c:ptCount val="1"/>
                        <c:pt idx="0">
                          <c:v>-2.7</c:v>
                        </c:pt>
                      </c15:dlblFieldTableCache>
                    </c15:dlblFTEntry>
                  </c15:dlblFieldTable>
                  <c15:showDataLabelsRange val="0"/>
                </c:ext>
                <c:ext xmlns:c16="http://schemas.microsoft.com/office/drawing/2014/chart" uri="{C3380CC4-5D6E-409C-BE32-E72D297353CC}">
                  <c16:uniqueId val="{00000006-79A4-47B9-B3F1-91DEB8F9EFD6}"/>
                </c:ext>
              </c:extLst>
            </c:dLbl>
            <c:dLbl>
              <c:idx val="7"/>
              <c:tx>
                <c:strRef>
                  <c:f>Daten_Diagramme!$D$21</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{5190EC5B-7DCB-42E1-A595-6C0FD05FE371}</c15:txfldGUID>
                      <c15:f>Daten_Diagramme!$D$21</c15:f>
                      <c15:dlblFieldTableCache>
                        <c:ptCount val="1"/>
                        <c:pt idx="0">
                          <c:v>4.4</c:v>
                        </c:pt>
                      </c15:dlblFieldTableCache>
                    </c15:dlblFTEntry>
                  </c15:dlblFieldTable>
                  <c15:showDataLabelsRange val="0"/>
                </c:ext>
                <c:ext xmlns:c16="http://schemas.microsoft.com/office/drawing/2014/chart" uri="{C3380CC4-5D6E-409C-BE32-E72D297353CC}">
                  <c16:uniqueId val="{00000007-79A4-47B9-B3F1-91DEB8F9EFD6}"/>
                </c:ext>
              </c:extLst>
            </c:dLbl>
            <c:dLbl>
              <c:idx val="8"/>
              <c:tx>
                <c:strRef>
                  <c:f>Daten_Diagramme!$D$22</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{A342E022-7F72-43A8-8FE1-393905557556}</c15:txfldGUID>
                      <c15:f>Daten_Diagramme!$D$22</c15:f>
                      <c15:dlblFieldTableCache>
                        <c:ptCount val="1"/>
                        <c:pt idx="0">
                          <c:v>1.9</c:v>
                        </c:pt>
                      </c15:dlblFieldTableCache>
                    </c15:dlblFTEntry>
                  </c15:dlblFieldTable>
                  <c15:showDataLabelsRange val="0"/>
                </c:ext>
                <c:ext xmlns:c16="http://schemas.microsoft.com/office/drawing/2014/chart" uri="{C3380CC4-5D6E-409C-BE32-E72D297353CC}">
                  <c16:uniqueId val="{00000008-79A4-47B9-B3F1-91DEB8F9EFD6}"/>
                </c:ext>
              </c:extLst>
            </c:dLbl>
            <c:dLbl>
              <c:idx val="9"/>
              <c:tx>
                <c:strRef>
                  <c:f>Daten_Diagramme!$D$23</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{47652583-9657-40FA-A65D-D90CA2301644}</c15:txfldGUID>
                      <c15:f>Daten_Diagramme!$D$23</c15:f>
                      <c15:dlblFieldTableCache>
                        <c:ptCount val="1"/>
                        <c:pt idx="0">
                          <c:v>1.8</c:v>
                        </c:pt>
                      </c15:dlblFieldTableCache>
                    </c15:dlblFTEntry>
                  </c15:dlblFieldTable>
                  <c15:showDataLabelsRange val="0"/>
                </c:ext>
                <c:ext xmlns:c16="http://schemas.microsoft.com/office/drawing/2014/chart" uri="{C3380CC4-5D6E-409C-BE32-E72D297353CC}">
                  <c16:uniqueId val="{00000009-79A4-47B9-B3F1-91DEB8F9EFD6}"/>
                </c:ext>
              </c:extLst>
            </c:dLbl>
            <c:dLbl>
              <c:idx val="10"/>
              <c:tx>
                <c:strRef>
                  <c:f>Daten_Diagramme!$D$24</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{885C0D36-B71F-4FEE-864C-E475910256EB}</c15:txfldGUID>
                      <c15:f>Daten_Diagramme!$D$24</c15:f>
                      <c15:dlblFieldTableCache>
                        <c:ptCount val="1"/>
                        <c:pt idx="0">
                          <c:v>4.0</c:v>
                        </c:pt>
                      </c15:dlblFieldTableCache>
                    </c15:dlblFTEntry>
                  </c15:dlblFieldTable>
                  <c15:showDataLabelsRange val="0"/>
                </c:ext>
                <c:ext xmlns:c16="http://schemas.microsoft.com/office/drawing/2014/chart" uri="{C3380CC4-5D6E-409C-BE32-E72D297353CC}">
                  <c16:uniqueId val="{0000000A-79A4-47B9-B3F1-91DEB8F9EFD6}"/>
                </c:ext>
              </c:extLst>
            </c:dLbl>
            <c:dLbl>
              <c:idx val="11"/>
              <c:tx>
                <c:strRef>
                  <c:f>Daten_Diagramme!$D$25</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{A2A45BCD-6406-4D3E-8E03-46E7994CBD37}</c15:txfldGUID>
                      <c15:f>Daten_Diagramme!$D$25</c15:f>
                      <c15:dlblFieldTableCache>
                        <c:ptCount val="1"/>
                        <c:pt idx="0">
                          <c:v>4.6</c:v>
                        </c:pt>
                      </c15:dlblFieldTableCache>
                    </c15:dlblFTEntry>
                  </c15:dlblFieldTable>
                  <c15:showDataLabelsRange val="0"/>
                </c:ext>
                <c:ext xmlns:c16="http://schemas.microsoft.com/office/drawing/2014/chart" uri="{C3380CC4-5D6E-409C-BE32-E72D297353CC}">
                  <c16:uniqueId val="{0000000B-79A4-47B9-B3F1-91DEB8F9EFD6}"/>
                </c:ext>
              </c:extLst>
            </c:dLbl>
            <c:dLbl>
              <c:idx val="12"/>
              <c:tx>
                <c:strRef>
                  <c:f>Daten_Diagramme!$D$26</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{50BF733C-CF84-4270-AB7C-D4405FCC6718}</c15:txfldGUID>
                      <c15:f>Daten_Diagramme!$D$26</c15:f>
                      <c15:dlblFieldTableCache>
                        <c:ptCount val="1"/>
                        <c:pt idx="0">
                          <c:v>0.7</c:v>
                        </c:pt>
                      </c15:dlblFieldTableCache>
                    </c15:dlblFTEntry>
                  </c15:dlblFieldTable>
                  <c15:showDataLabelsRange val="0"/>
                </c:ext>
                <c:ext xmlns:c16="http://schemas.microsoft.com/office/drawing/2014/chart" uri="{C3380CC4-5D6E-409C-BE32-E72D297353CC}">
                  <c16:uniqueId val="{0000000C-79A4-47B9-B3F1-91DEB8F9EFD6}"/>
                </c:ext>
              </c:extLst>
            </c:dLbl>
            <c:dLbl>
              <c:idx val="13"/>
              <c:tx>
                <c:strRef>
                  <c:f>Daten_Diagramme!$D$27</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{D36C1487-D934-496C-9875-0A27684BCE1F}</c15:txfldGUID>
                      <c15:f>Daten_Diagramme!$D$27</c15:f>
                      <c15:dlblFieldTableCache>
                        <c:ptCount val="1"/>
                        <c:pt idx="0">
                          <c:v>1.8</c:v>
                        </c:pt>
                      </c15:dlblFieldTableCache>
                    </c15:dlblFTEntry>
                  </c15:dlblFieldTable>
                  <c15:showDataLabelsRange val="0"/>
                </c:ext>
                <c:ext xmlns:c16="http://schemas.microsoft.com/office/drawing/2014/chart" uri="{C3380CC4-5D6E-409C-BE32-E72D297353CC}">
                  <c16:uniqueId val="{0000000D-79A4-47B9-B3F1-91DEB8F9EFD6}"/>
                </c:ext>
              </c:extLst>
            </c:dLbl>
            <c:dLbl>
              <c:idx val="14"/>
              <c:tx>
                <c:strRef>
                  <c:f>Daten_Diagramme!$D$28</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{8E0633FA-0638-4217-B393-2C94977DF07C}</c15:txfldGUID>
                      <c15:f>Daten_Diagramme!$D$28</c15:f>
                      <c15:dlblFieldTableCache>
                        <c:ptCount val="1"/>
                        <c:pt idx="0">
                          <c:v>4.6</c:v>
                        </c:pt>
                      </c15:dlblFieldTableCache>
                    </c15:dlblFTEntry>
                  </c15:dlblFieldTable>
                  <c15:showDataLabelsRange val="0"/>
                </c:ext>
                <c:ext xmlns:c16="http://schemas.microsoft.com/office/drawing/2014/chart" uri="{C3380CC4-5D6E-409C-BE32-E72D297353CC}">
                  <c16:uniqueId val="{0000000E-79A4-47B9-B3F1-91DEB8F9EFD6}"/>
                </c:ext>
              </c:extLst>
            </c:dLbl>
            <c:dLbl>
              <c:idx val="15"/>
              <c:tx>
                <c:strRef>
                  <c:f>Daten_Diagramme!$D$29</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{73551394-1A7D-450A-8D91-90BCD1F4331B}</c15:txfldGUID>
                      <c15:f>Daten_Diagramme!$D$29</c15:f>
                      <c15:dlblFieldTableCache>
                        <c:ptCount val="1"/>
                        <c:pt idx="0">
                          <c:v>-4.7</c:v>
                        </c:pt>
                      </c15:dlblFieldTableCache>
                    </c15:dlblFTEntry>
                  </c15:dlblFieldTable>
                  <c15:showDataLabelsRange val="0"/>
                </c:ext>
                <c:ext xmlns:c16="http://schemas.microsoft.com/office/drawing/2014/chart" uri="{C3380CC4-5D6E-409C-BE32-E72D297353CC}">
                  <c16:uniqueId val="{0000000F-79A4-47B9-B3F1-91DEB8F9EFD6}"/>
                </c:ext>
              </c:extLst>
            </c:dLbl>
            <c:dLbl>
              <c:idx val="16"/>
              <c:tx>
                <c:strRef>
                  <c:f>Daten_Diagramme!$D$30</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{E1DD0D18-C815-4907-9193-04F814E9BEDE}</c15:txfldGUID>
                      <c15:f>Daten_Diagramme!$D$30</c15:f>
                      <c15:dlblFieldTableCache>
                        <c:ptCount val="1"/>
                        <c:pt idx="0">
                          <c:v>3.8</c:v>
                        </c:pt>
                      </c15:dlblFieldTableCache>
                    </c15:dlblFTEntry>
                  </c15:dlblFieldTable>
                  <c15:showDataLabelsRange val="0"/>
                </c:ext>
                <c:ext xmlns:c16="http://schemas.microsoft.com/office/drawing/2014/chart" uri="{C3380CC4-5D6E-409C-BE32-E72D297353CC}">
                  <c16:uniqueId val="{00000010-79A4-47B9-B3F1-91DEB8F9EFD6}"/>
                </c:ext>
              </c:extLst>
            </c:dLbl>
            <c:dLbl>
              <c:idx val="17"/>
              <c:tx>
                <c:strRef>
                  <c:f>Daten_Diagramme!$D$31</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{1848CF5F-B5D4-4117-A051-473CCB34C0F3}</c15:txfldGUID>
                      <c15:f>Daten_Diagramme!$D$31</c15:f>
                      <c15:dlblFieldTableCache>
                        <c:ptCount val="1"/>
                        <c:pt idx="0">
                          <c:v>3.4</c:v>
                        </c:pt>
                      </c15:dlblFieldTableCache>
                    </c15:dlblFTEntry>
                  </c15:dlblFieldTable>
                  <c15:showDataLabelsRange val="0"/>
                </c:ext>
                <c:ext xmlns:c16="http://schemas.microsoft.com/office/drawing/2014/chart" uri="{C3380CC4-5D6E-409C-BE32-E72D297353CC}">
                  <c16:uniqueId val="{00000011-79A4-47B9-B3F1-91DEB8F9EFD6}"/>
                </c:ext>
              </c:extLst>
            </c:dLbl>
            <c:dLbl>
              <c:idx val="18"/>
              <c:tx>
                <c:strRef>
                  <c:f>Daten_Diagramme!$D$32</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{6B4B608A-2363-4066-9FCA-6EEA2A2CC516}</c15:txfldGUID>
                      <c15:f>Daten_Diagramme!$D$32</c15:f>
                      <c15:dlblFieldTableCache>
                        <c:ptCount val="1"/>
                        <c:pt idx="0">
                          <c:v>3.6</c:v>
                        </c:pt>
                      </c15:dlblFieldTableCache>
                    </c15:dlblFTEntry>
                  </c15:dlblFieldTable>
                  <c15:showDataLabelsRange val="0"/>
                </c:ext>
                <c:ext xmlns:c16="http://schemas.microsoft.com/office/drawing/2014/chart" uri="{C3380CC4-5D6E-409C-BE32-E72D297353CC}">
                  <c16:uniqueId val="{00000012-79A4-47B9-B3F1-91DEB8F9EFD6}"/>
                </c:ext>
              </c:extLst>
            </c:dLbl>
            <c:dLbl>
              <c:idx val="19"/>
              <c:tx>
                <c:strRef>
                  <c:f>Daten_Diagramme!$D$33</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{30D75EBC-0483-4F16-B911-4294C61AA28B}</c15:txfldGUID>
                      <c15:f>Daten_Diagramme!$D$33</c15:f>
                      <c15:dlblFieldTableCache>
                        <c:ptCount val="1"/>
                        <c:pt idx="0">
                          <c:v>3.2</c:v>
                        </c:pt>
                      </c15:dlblFieldTableCache>
                    </c15:dlblFTEntry>
                  </c15:dlblFieldTable>
                  <c15:showDataLabelsRange val="0"/>
                </c:ext>
                <c:ext xmlns:c16="http://schemas.microsoft.com/office/drawing/2014/chart" uri="{C3380CC4-5D6E-409C-BE32-E72D297353CC}">
                  <c16:uniqueId val="{00000013-79A4-47B9-B3F1-91DEB8F9EFD6}"/>
                </c:ext>
              </c:extLst>
            </c:dLbl>
            <c:dLbl>
              <c:idx val="20"/>
              <c:tx>
                <c:strRef>
                  <c:f>Daten_Diagramme!$D$34</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{ECAC3BB2-917B-41BC-B01D-50B656D7F018}</c15:txfldGUID>
                      <c15:f>Daten_Diagramme!$D$34</c15:f>
                      <c15:dlblFieldTableCache>
                        <c:ptCount val="1"/>
                        <c:pt idx="0">
                          <c:v>4.5</c:v>
                        </c:pt>
                      </c15:dlblFieldTableCache>
                    </c15:dlblFTEntry>
                  </c15:dlblFieldTable>
                  <c15:showDataLabelsRange val="0"/>
                </c:ext>
                <c:ext xmlns:c16="http://schemas.microsoft.com/office/drawing/2014/chart" uri="{C3380CC4-5D6E-409C-BE32-E72D297353CC}">
                  <c16:uniqueId val="{00000014-79A4-47B9-B3F1-91DEB8F9EFD6}"/>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{31BB846B-D42E-424F-896C-968AFBDF3F6A}</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79A4-47B9-B3F1-91DEB8F9EFD6}"/>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{EAC061D3-B316-4D9F-8F9B-9CDFFCD7F375}</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79A4-47B9-B3F1-91DEB8F9EFD6}"/>
                </c:ext>
              </c:extLst>
            </c:dLbl>
            <c:dLbl>
              <c:idx val="23"/>
              <c:tx>
                <c:strRef>
                  <c:f>Daten_Diagramme!$D$37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{08850F95-8258-426F-9890-AA509F88BD6F}</c15:txfldGUID>
                      <c15:f>Daten_Diagramme!$D$37</c15:f>
                      <c15:dlblFieldTableCache>
                        <c:ptCount val="1"/>
                        <c:pt idx="0">
                          <c:v>1.3</c:v>
                        </c:pt>
                      </c15:dlblFieldTableCache>
                    </c15:dlblFTEntry>
                  </c15:dlblFieldTable>
                  <c15:showDataLabelsRange val="0"/>
                </c:ext>
                <c:ext xmlns:c16="http://schemas.microsoft.com/office/drawing/2014/chart" uri="{C3380CC4-5D6E-409C-BE32-E72D297353CC}">
                  <c16:uniqueId val="{00000017-79A4-47B9-B3F1-91DEB8F9EFD6}"/>
                </c:ext>
              </c:extLst>
            </c:dLbl>
            <c:dLbl>
              <c:idx val="24"/>
              <c:layout>
                <c:manualLayout>
                  <c:x val="4.7769028871392123E-3"/>
                  <c:y val="-4.6876052205785108E-5"/>
                </c:manualLayout>
              </c:layout>
              <c:tx>
                <c:strRef>
                  <c:f>Daten_Diagramme!$D$38</c:f>
                  <c:strCache>
                    <c:ptCount val="1"/>
                    <c:pt idx="0">
                      <c:v>-0.3</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{991F8F58-DB40-4633-ACBB-F73C3F2CD884}</c15:txfldGUID>
                      <c15:f>Daten_Diagramme!$D$38</c15:f>
                      <c15:dlblFieldTableCache>
                        <c:ptCount val="1"/>
                        <c:pt idx="0">
                          <c:v>-0.3</c:v>
                        </c:pt>
                      </c15:dlblFieldTableCache>
                    </c15:dlblFTEntry>
                  </c15:dlblFieldTable>
                  <c15:showDataLabelsRange val="0"/>
                </c:ext>
                <c:ext xmlns:c16="http://schemas.microsoft.com/office/drawing/2014/chart" uri="{C3380CC4-5D6E-409C-BE32-E72D297353CC}">
                  <c16:uniqueId val="{00000018-79A4-47B9-B3F1-91DEB8F9EFD6}"/>
                </c:ext>
              </c:extLst>
            </c:dLbl>
            <c:dLbl>
              <c:idx val="25"/>
              <c:tx>
                <c:strRef>
                  <c:f>Daten_Diagramme!$D$39</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{204F26CA-C92A-4A5F-91FD-EB6C8D332243}</c15:txfldGUID>
                      <c15:f>Daten_Diagramme!$D$39</c15:f>
                      <c15:dlblFieldTableCache>
                        <c:ptCount val="1"/>
                        <c:pt idx="0">
                          <c:v>2.6</c:v>
                        </c:pt>
                      </c15:dlblFieldTableCache>
                    </c15:dlblFTEntry>
                  </c15:dlblFieldTable>
                  <c15:showDataLabelsRange val="0"/>
                </c:ext>
                <c:ext xmlns:c16="http://schemas.microsoft.com/office/drawing/2014/chart" uri="{C3380CC4-5D6E-409C-BE32-E72D297353CC}">
                  <c16:uniqueId val="{00000019-79A4-47B9-B3F1-91DEB8F9EFD6}"/>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{30694FAD-7104-4AF6-8DA5-00F7C4D6124F}</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79A4-47B9-B3F1-91DEB8F9EFD6}"/>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{9A44A479-653C-4951-813A-C174CAA9E4E0}</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79A4-47B9-B3F1-91DEB8F9EFD6}"/>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{4766B686-E794-4BA2-932B-BDFD42625498}</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79A4-47B9-B3F1-91DEB8F9EFD6}"/>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{460E20C2-BD40-4904-9B7B-4F706C1F52EB}</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79A4-47B9-B3F1-91DEB8F9EFD6}"/>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{5E48B0E7-C3F6-43F8-804A-3D9DC2DB70D5}</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79A4-47B9-B3F1-91DEB8F9EFD6}"/>
                </c:ext>
              </c:extLst>
            </c:dLbl>
            <c:dLbl>
              <c:idx val="31"/>
              <c:tx>
                <c:strRef>
                  <c:f>Daten_Diagramme!$D$45</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{3CAAAFF8-614B-4DC8-98F8-44B601B408BC}</c15:txfldGUID>
                      <c15:f>Daten_Diagramme!$D$45</c15:f>
                      <c15:dlblFieldTableCache>
                        <c:ptCount val="1"/>
                        <c:pt idx="0">
                          <c:v>2.6</c:v>
                        </c:pt>
                      </c15:dlblFieldTableCache>
                    </c15:dlblFTEntry>
                  </c15:dlblFieldTable>
                  <c15:showDataLabelsRange val="0"/>
                </c:ext>
                <c:ext xmlns:c16="http://schemas.microsoft.com/office/drawing/2014/chart" uri="{C3380CC4-5D6E-409C-BE32-E72D297353CC}">
                  <c16:uniqueId val="{0000001F-79A4-47B9-B3F1-91DEB8F9EFD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1.5775575928827905</c:v>
                </c:pt>
                <c:pt idx="1">
                  <c:v>1.3333333333333333</c:v>
                </c:pt>
                <c:pt idx="2">
                  <c:v>-6.2315789473684209</c:v>
                </c:pt>
                <c:pt idx="3">
                  <c:v>-1.3196662457599841</c:v>
                </c:pt>
                <c:pt idx="4">
                  <c:v>-1.0144306329475639</c:v>
                </c:pt>
                <c:pt idx="5">
                  <c:v>-0.90914161414468175</c:v>
                </c:pt>
                <c:pt idx="6">
                  <c:v>-2.6943984873552353</c:v>
                </c:pt>
                <c:pt idx="7">
                  <c:v>4.4013623264343726</c:v>
                </c:pt>
                <c:pt idx="8">
                  <c:v>1.880136600743048</c:v>
                </c:pt>
                <c:pt idx="9">
                  <c:v>1.7735026677688435</c:v>
                </c:pt>
                <c:pt idx="10">
                  <c:v>4.04833836858006</c:v>
                </c:pt>
                <c:pt idx="11">
                  <c:v>4.6242774566473992</c:v>
                </c:pt>
                <c:pt idx="12">
                  <c:v>0.73382254836557703</c:v>
                </c:pt>
                <c:pt idx="13">
                  <c:v>1.7920691408235891</c:v>
                </c:pt>
                <c:pt idx="14">
                  <c:v>4.6466602129719261</c:v>
                </c:pt>
                <c:pt idx="15">
                  <c:v>-4.6746683512318379</c:v>
                </c:pt>
                <c:pt idx="16">
                  <c:v>3.7832479762101436</c:v>
                </c:pt>
                <c:pt idx="17">
                  <c:v>3.4287940775375025</c:v>
                </c:pt>
                <c:pt idx="18">
                  <c:v>3.5757575757575757</c:v>
                </c:pt>
                <c:pt idx="19">
                  <c:v>3.2231347919111051</c:v>
                </c:pt>
                <c:pt idx="20">
                  <c:v>4.5491803278688527</c:v>
                </c:pt>
                <c:pt idx="21">
                  <c:v>0</c:v>
                </c:pt>
                <c:pt idx="23">
                  <c:v>1.3333333333333333</c:v>
                </c:pt>
                <c:pt idx="24">
                  <c:v>-0.32647791201696946</c:v>
                </c:pt>
                <c:pt idx="25">
                  <c:v>2.5523067660118914</c:v>
                </c:pt>
              </c:numCache>
            </c:numRef>
          </c:val>
          <c:extLst>
            <c:ext xmlns:c16="http://schemas.microsoft.com/office/drawing/2014/chart" uri="{C3380CC4-5D6E-409C-BE32-E72D297353CC}">
              <c16:uniqueId val="{00000020-79A4-47B9-B3F1-91DEB8F9EFD6}"/>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{CC9987C2-86F7-4104-A4DB-293F975EB0EC}</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79A4-47B9-B3F1-91DEB8F9EFD6}"/>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{B8D5533F-0A4E-44A9-A021-46AA91F80721}</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79A4-47B9-B3F1-91DEB8F9EFD6}"/>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{E80C4B15-CDAC-4C59-971F-DCBDE88A28CF}</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79A4-47B9-B3F1-91DEB8F9EFD6}"/>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{39193922-82DB-48D9-9B1E-ED36745C861C}</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79A4-47B9-B3F1-91DEB8F9EFD6}"/>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{45159460-3DCF-4C55-AE93-ED1CF5DD53EC}</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79A4-47B9-B3F1-91DEB8F9EFD6}"/>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{FC5FD9FB-1AD1-46C1-9437-D78858142427}</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79A4-47B9-B3F1-91DEB8F9EFD6}"/>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{EFEE9DCF-AFA8-4230-B8F4-FF542FEFC0F1}</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79A4-47B9-B3F1-91DEB8F9EFD6}"/>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{940978A4-102E-40C2-AA50-C8B0685710C9}</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79A4-47B9-B3F1-91DEB8F9EFD6}"/>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{F7FFFADF-24D8-478F-8052-5CDCF03AF1DC}</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79A4-47B9-B3F1-91DEB8F9EFD6}"/>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{B9195A69-C41D-4A3B-B987-A0B13A86A263}</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79A4-47B9-B3F1-91DEB8F9EFD6}"/>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{23AE8D8B-8E7F-417C-A185-E499EE02CC39}</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79A4-47B9-B3F1-91DEB8F9EFD6}"/>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{DAC25A24-A2ED-4902-BDEE-E39B42CB12D9}</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79A4-47B9-B3F1-91DEB8F9EFD6}"/>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{4DFEE2DA-DC3E-4F32-88F2-832E2809F887}</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79A4-47B9-B3F1-91DEB8F9EFD6}"/>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{A6EE7A20-37F9-4AF7-89B3-AF5D6EAF7CED}</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79A4-47B9-B3F1-91DEB8F9EFD6}"/>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{69895628-218A-4588-A19D-0181D235C2DB}</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79A4-47B9-B3F1-91DEB8F9EFD6}"/>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{CAA9A9A9-6B50-4E2D-802C-9C00231EC966}</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79A4-47B9-B3F1-91DEB8F9EFD6}"/>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{ED54AE6A-28F6-4667-AA17-1E6E111ADE88}</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79A4-47B9-B3F1-91DEB8F9EFD6}"/>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{4B3D87FE-42F9-47A6-8453-58217C06AA22}</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79A4-47B9-B3F1-91DEB8F9EFD6}"/>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{B41C133B-FDF3-42B6-8F7A-FDF51AC8F9CF}</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79A4-47B9-B3F1-91DEB8F9EFD6}"/>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{CE7BC905-0D48-4B51-9AEE-E56D15C266C6}</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79A4-47B9-B3F1-91DEB8F9EFD6}"/>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{B7093C23-61E9-44D6-B32C-1B3D668D8A54}</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79A4-47B9-B3F1-91DEB8F9EFD6}"/>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{01558CB6-5F58-4142-8DDB-619C904F88DF}</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79A4-47B9-B3F1-91DEB8F9EFD6}"/>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{781E9039-2E76-49E7-B52C-CC9073F59C40}</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79A4-47B9-B3F1-91DEB8F9EFD6}"/>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{896697C9-463B-40F0-B970-F73D70043127}</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79A4-47B9-B3F1-91DEB8F9EFD6}"/>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{5413A21D-CD07-4B35-8A81-812711D78BFB}</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79A4-47B9-B3F1-91DEB8F9EFD6}"/>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{34C28D40-BAA8-4DD0-98E3-A27316B61DE2}</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79A4-47B9-B3F1-91DEB8F9EFD6}"/>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{41D53755-EBF1-45CB-8F39-FB39B5C740F4}</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79A4-47B9-B3F1-91DEB8F9EFD6}"/>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{F2805609-3331-46F3-BBF9-9E80101EB86F}</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79A4-47B9-B3F1-91DEB8F9EFD6}"/>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{846654B0-AC5A-4F10-831F-F8FF44DE16AF}</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79A4-47B9-B3F1-91DEB8F9EFD6}"/>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{0928BC0E-E316-4ECB-BAD8-623A9CCC281D}</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79A4-47B9-B3F1-91DEB8F9EFD6}"/>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{959C09BD-5D39-4AD5-89FE-43A13F5972E1}</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79A4-47B9-B3F1-91DEB8F9EFD6}"/>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{47253B61-A487-4012-99E0-A7E8B3DB0F52}</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79A4-47B9-B3F1-91DEB8F9EFD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79A4-47B9-B3F1-91DEB8F9EFD6}"/>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79A4-47B9-B3F1-91DEB8F9EFD6}"/>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{6F7A69ED-C876-4C12-9C87-22BB75672CE3}</c15:txfldGUID>
                      <c15:f>Daten_Diagramme!$E$14</c15:f>
                      <c15:dlblFieldTableCache>
                        <c:ptCount val="1"/>
                        <c:pt idx="0">
                          <c:v>-3.3</c:v>
                        </c:pt>
                      </c15:dlblFieldTableCache>
                    </c15:dlblFTEntry>
                  </c15:dlblFieldTable>
                  <c15:showDataLabelsRange val="0"/>
                </c:ext>
                <c:ext xmlns:c16="http://schemas.microsoft.com/office/drawing/2014/chart" uri="{C3380CC4-5D6E-409C-BE32-E72D297353CC}">
                  <c16:uniqueId val="{00000000-9978-45E3-9ADB-95131593074E}"/>
                </c:ext>
              </c:extLst>
            </c:dLbl>
            <c:dLbl>
              <c:idx val="1"/>
              <c:tx>
                <c:strRef>
                  <c:f>Daten_Diagramme!$E$15</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{8BD459B8-E576-4197-9A9D-CF1C133E5FA8}</c15:txfldGUID>
                      <c15:f>Daten_Diagramme!$E$15</c15:f>
                      <c15:dlblFieldTableCache>
                        <c:ptCount val="1"/>
                        <c:pt idx="0">
                          <c:v>3.7</c:v>
                        </c:pt>
                      </c15:dlblFieldTableCache>
                    </c15:dlblFTEntry>
                  </c15:dlblFieldTable>
                  <c15:showDataLabelsRange val="0"/>
                </c:ext>
                <c:ext xmlns:c16="http://schemas.microsoft.com/office/drawing/2014/chart" uri="{C3380CC4-5D6E-409C-BE32-E72D297353CC}">
                  <c16:uniqueId val="{00000001-9978-45E3-9ADB-95131593074E}"/>
                </c:ext>
              </c:extLst>
            </c:dLbl>
            <c:dLbl>
              <c:idx val="2"/>
              <c:tx>
                <c:strRef>
                  <c:f>Daten_Diagramme!$E$16</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{CABF9E6C-C244-4658-81D3-ED7586387E5A}</c15:txfldGUID>
                      <c15:f>Daten_Diagramme!$E$16</c15:f>
                      <c15:dlblFieldTableCache>
                        <c:ptCount val="1"/>
                        <c:pt idx="0">
                          <c:v>3.4</c:v>
                        </c:pt>
                      </c15:dlblFieldTableCache>
                    </c15:dlblFTEntry>
                  </c15:dlblFieldTable>
                  <c15:showDataLabelsRange val="0"/>
                </c:ext>
                <c:ext xmlns:c16="http://schemas.microsoft.com/office/drawing/2014/chart" uri="{C3380CC4-5D6E-409C-BE32-E72D297353CC}">
                  <c16:uniqueId val="{00000002-9978-45E3-9ADB-95131593074E}"/>
                </c:ext>
              </c:extLst>
            </c:dLbl>
            <c:dLbl>
              <c:idx val="3"/>
              <c:tx>
                <c:strRef>
                  <c:f>Daten_Diagramme!$E$17</c:f>
                  <c:strCache>
                    <c:ptCount val="1"/>
                    <c:pt idx="0">
                      <c:v>-9.7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{B91E562F-24EE-4259-8AB5-7CE3D21C2205}</c15:txfldGUID>
                      <c15:f>Daten_Diagramme!$E$17</c15:f>
                      <c15:dlblFieldTableCache>
                        <c:ptCount val="1"/>
                        <c:pt idx="0">
                          <c:v>-9.7</c:v>
                        </c:pt>
                      </c15:dlblFieldTableCache>
                    </c15:dlblFTEntry>
                  </c15:dlblFieldTable>
                  <c15:showDataLabelsRange val="0"/>
                </c:ext>
                <c:ext xmlns:c16="http://schemas.microsoft.com/office/drawing/2014/chart" uri="{C3380CC4-5D6E-409C-BE32-E72D297353CC}">
                  <c16:uniqueId val="{00000003-9978-45E3-9ADB-95131593074E}"/>
                </c:ext>
              </c:extLst>
            </c:dLbl>
            <c:dLbl>
              <c:idx val="4"/>
              <c:tx>
                <c:strRef>
                  <c:f>Daten_Diagramme!$E$18</c:f>
                  <c:strCache>
                    <c:ptCount val="1"/>
                    <c:pt idx="0">
                      <c:v>-13.0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{542AD36A-D89A-41FB-B284-3F2FE1A2E45E}</c15:txfldGUID>
                      <c15:f>Daten_Diagramme!$E$18</c15:f>
                      <c15:dlblFieldTableCache>
                        <c:ptCount val="1"/>
                        <c:pt idx="0">
                          <c:v>-13.0</c:v>
                        </c:pt>
                      </c15:dlblFieldTableCache>
                    </c15:dlblFTEntry>
                  </c15:dlblFieldTable>
                  <c15:showDataLabelsRange val="0"/>
                </c:ext>
                <c:ext xmlns:c16="http://schemas.microsoft.com/office/drawing/2014/chart" uri="{C3380CC4-5D6E-409C-BE32-E72D297353CC}">
                  <c16:uniqueId val="{00000004-9978-45E3-9ADB-95131593074E}"/>
                </c:ext>
              </c:extLst>
            </c:dLbl>
            <c:dLbl>
              <c:idx val="5"/>
              <c:tx>
                <c:strRef>
                  <c:f>Daten_Diagramme!$E$19</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{43F88871-A0D6-4654-9FCD-EB3FDBDB39AB}</c15:txfldGUID>
                      <c15:f>Daten_Diagramme!$E$19</c15:f>
                      <c15:dlblFieldTableCache>
                        <c:ptCount val="1"/>
                        <c:pt idx="0">
                          <c:v>-4.1</c:v>
                        </c:pt>
                      </c15:dlblFieldTableCache>
                    </c15:dlblFTEntry>
                  </c15:dlblFieldTable>
                  <c15:showDataLabelsRange val="0"/>
                </c:ext>
                <c:ext xmlns:c16="http://schemas.microsoft.com/office/drawing/2014/chart" uri="{C3380CC4-5D6E-409C-BE32-E72D297353CC}">
                  <c16:uniqueId val="{00000005-9978-45E3-9ADB-95131593074E}"/>
                </c:ext>
              </c:extLst>
            </c:dLbl>
            <c:dLbl>
              <c:idx val="6"/>
              <c:tx>
                <c:strRef>
                  <c:f>Daten_Diagramme!$E$20</c:f>
                  <c:strCache>
                    <c:ptCount val="1"/>
                    <c:pt idx="0">
                      <c:v>-13.9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{6CCA775D-91D8-4B59-98C3-2B24F8401CCE}</c15:txfldGUID>
                      <c15:f>Daten_Diagramme!$E$20</c15:f>
                      <c15:dlblFieldTableCache>
                        <c:ptCount val="1"/>
                        <c:pt idx="0">
                          <c:v>-13.9</c:v>
                        </c:pt>
                      </c15:dlblFieldTableCache>
                    </c15:dlblFTEntry>
                  </c15:dlblFieldTable>
                  <c15:showDataLabelsRange val="0"/>
                </c:ext>
                <c:ext xmlns:c16="http://schemas.microsoft.com/office/drawing/2014/chart" uri="{C3380CC4-5D6E-409C-BE32-E72D297353CC}">
                  <c16:uniqueId val="{00000006-9978-45E3-9ADB-95131593074E}"/>
                </c:ext>
              </c:extLst>
            </c:dLbl>
            <c:dLbl>
              <c:idx val="7"/>
              <c:tx>
                <c:strRef>
                  <c:f>Daten_Diagramme!$E$21</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{2A0F0EB6-F8EB-4472-8C41-A4E0A77D03B8}</c15:txfldGUID>
                      <c15:f>Daten_Diagramme!$E$21</c15:f>
                      <c15:dlblFieldTableCache>
                        <c:ptCount val="1"/>
                        <c:pt idx="0">
                          <c:v>0.0</c:v>
                        </c:pt>
                      </c15:dlblFieldTableCache>
                    </c15:dlblFTEntry>
                  </c15:dlblFieldTable>
                  <c15:showDataLabelsRange val="0"/>
                </c:ext>
                <c:ext xmlns:c16="http://schemas.microsoft.com/office/drawing/2014/chart" uri="{C3380CC4-5D6E-409C-BE32-E72D297353CC}">
                  <c16:uniqueId val="{00000007-9978-45E3-9ADB-95131593074E}"/>
                </c:ext>
              </c:extLst>
            </c:dLbl>
            <c:dLbl>
              <c:idx val="8"/>
              <c:tx>
                <c:strRef>
                  <c:f>Daten_Diagramme!$E$22</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{25199B0F-7B56-4DFD-801D-B88259963563}</c15:txfldGUID>
                      <c15:f>Daten_Diagramme!$E$22</c15:f>
                      <c15:dlblFieldTableCache>
                        <c:ptCount val="1"/>
                        <c:pt idx="0">
                          <c:v>-3.0</c:v>
                        </c:pt>
                      </c15:dlblFieldTableCache>
                    </c15:dlblFTEntry>
                  </c15:dlblFieldTable>
                  <c15:showDataLabelsRange val="0"/>
                </c:ext>
                <c:ext xmlns:c16="http://schemas.microsoft.com/office/drawing/2014/chart" uri="{C3380CC4-5D6E-409C-BE32-E72D297353CC}">
                  <c16:uniqueId val="{00000008-9978-45E3-9ADB-95131593074E}"/>
                </c:ext>
              </c:extLst>
            </c:dLbl>
            <c:dLbl>
              <c:idx val="9"/>
              <c:tx>
                <c:strRef>
                  <c:f>Daten_Diagramme!$E$23</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{DC938F9C-43ED-4F1E-BB49-8875F0033BEE}</c15:txfldGUID>
                      <c15:f>Daten_Diagramme!$E$23</c15:f>
                      <c15:dlblFieldTableCache>
                        <c:ptCount val="1"/>
                        <c:pt idx="0">
                          <c:v>4.4</c:v>
                        </c:pt>
                      </c15:dlblFieldTableCache>
                    </c15:dlblFTEntry>
                  </c15:dlblFieldTable>
                  <c15:showDataLabelsRange val="0"/>
                </c:ext>
                <c:ext xmlns:c16="http://schemas.microsoft.com/office/drawing/2014/chart" uri="{C3380CC4-5D6E-409C-BE32-E72D297353CC}">
                  <c16:uniqueId val="{00000009-9978-45E3-9ADB-95131593074E}"/>
                </c:ext>
              </c:extLst>
            </c:dLbl>
            <c:dLbl>
              <c:idx val="10"/>
              <c:tx>
                <c:strRef>
                  <c:f>Daten_Diagramme!$E$24</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{E396B088-A047-44C1-A56B-A1755F33A7E7}</c15:txfldGUID>
                      <c15:f>Daten_Diagramme!$E$24</c15:f>
                      <c15:dlblFieldTableCache>
                        <c:ptCount val="1"/>
                        <c:pt idx="0">
                          <c:v>-5.6</c:v>
                        </c:pt>
                      </c15:dlblFieldTableCache>
                    </c15:dlblFTEntry>
                  </c15:dlblFieldTable>
                  <c15:showDataLabelsRange val="0"/>
                </c:ext>
                <c:ext xmlns:c16="http://schemas.microsoft.com/office/drawing/2014/chart" uri="{C3380CC4-5D6E-409C-BE32-E72D297353CC}">
                  <c16:uniqueId val="{0000000A-9978-45E3-9ADB-95131593074E}"/>
                </c:ext>
              </c:extLst>
            </c:dLbl>
            <c:dLbl>
              <c:idx val="11"/>
              <c:tx>
                <c:strRef>
                  <c:f>Daten_Diagramme!$E$25</c:f>
                  <c:strCache>
                    <c:ptCount val="1"/>
                    <c:pt idx="0">
                      <c:v>-32.8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{6411EF28-58E7-4772-B83E-7D2848BC443F}</c15:txfldGUID>
                      <c15:f>Daten_Diagramme!$E$25</c15:f>
                      <c15:dlblFieldTableCache>
                        <c:ptCount val="1"/>
                        <c:pt idx="0">
                          <c:v>-32.8</c:v>
                        </c:pt>
                      </c15:dlblFieldTableCache>
                    </c15:dlblFTEntry>
                  </c15:dlblFieldTable>
                  <c15:showDataLabelsRange val="0"/>
                </c:ext>
                <c:ext xmlns:c16="http://schemas.microsoft.com/office/drawing/2014/chart" uri="{C3380CC4-5D6E-409C-BE32-E72D297353CC}">
                  <c16:uniqueId val="{0000000B-9978-45E3-9ADB-95131593074E}"/>
                </c:ext>
              </c:extLst>
            </c:dLbl>
            <c:dLbl>
              <c:idx val="12"/>
              <c:tx>
                <c:strRef>
                  <c:f>Daten_Diagramme!$E$26</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{76C87C98-5EC5-4589-91D9-CF1B6FD6722B}</c15:txfldGUID>
                      <c15:f>Daten_Diagramme!$E$26</c15:f>
                      <c15:dlblFieldTableCache>
                        <c:ptCount val="1"/>
                        <c:pt idx="0">
                          <c:v>2.5</c:v>
                        </c:pt>
                      </c15:dlblFieldTableCache>
                    </c15:dlblFTEntry>
                  </c15:dlblFieldTable>
                  <c15:showDataLabelsRange val="0"/>
                </c:ext>
                <c:ext xmlns:c16="http://schemas.microsoft.com/office/drawing/2014/chart" uri="{C3380CC4-5D6E-409C-BE32-E72D297353CC}">
                  <c16:uniqueId val="{0000000C-9978-45E3-9ADB-95131593074E}"/>
                </c:ext>
              </c:extLst>
            </c:dLbl>
            <c:dLbl>
              <c:idx val="13"/>
              <c:tx>
                <c:strRef>
                  <c:f>Daten_Diagramme!$E$27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{881EF0EE-4924-4388-B066-7C4D88EA1990}</c15:txfldGUID>
                      <c15:f>Daten_Diagramme!$E$27</c15:f>
                      <c15:dlblFieldTableCache>
                        <c:ptCount val="1"/>
                        <c:pt idx="0">
                          <c:v>-0.8</c:v>
                        </c:pt>
                      </c15:dlblFieldTableCache>
                    </c15:dlblFTEntry>
                  </c15:dlblFieldTable>
                  <c15:showDataLabelsRange val="0"/>
                </c:ext>
                <c:ext xmlns:c16="http://schemas.microsoft.com/office/drawing/2014/chart" uri="{C3380CC4-5D6E-409C-BE32-E72D297353CC}">
                  <c16:uniqueId val="{0000000D-9978-45E3-9ADB-95131593074E}"/>
                </c:ext>
              </c:extLst>
            </c:dLbl>
            <c:dLbl>
              <c:idx val="14"/>
              <c:tx>
                <c:strRef>
                  <c:f>Daten_Diagramme!$E$28</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{E7CE8FCA-0E36-408C-8A82-04A33438DE54}</c15:txfldGUID>
                      <c15:f>Daten_Diagramme!$E$28</c15:f>
                      <c15:dlblFieldTableCache>
                        <c:ptCount val="1"/>
                        <c:pt idx="0">
                          <c:v>-4.6</c:v>
                        </c:pt>
                      </c15:dlblFieldTableCache>
                    </c15:dlblFTEntry>
                  </c15:dlblFieldTable>
                  <c15:showDataLabelsRange val="0"/>
                </c:ext>
                <c:ext xmlns:c16="http://schemas.microsoft.com/office/drawing/2014/chart" uri="{C3380CC4-5D6E-409C-BE32-E72D297353CC}">
                  <c16:uniqueId val="{0000000E-9978-45E3-9ADB-95131593074E}"/>
                </c:ext>
              </c:extLst>
            </c:dLbl>
            <c:dLbl>
              <c:idx val="15"/>
              <c:tx>
                <c:strRef>
                  <c:f>Daten_Diagramme!$E$29</c:f>
                  <c:strCache>
                    <c:ptCount val="1"/>
                    <c:pt idx="0">
                      <c:v>-12.1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{B55507D9-4DAC-4B60-9AA7-BD8D9FE05EB0}</c15:txfldGUID>
                      <c15:f>Daten_Diagramme!$E$29</c15:f>
                      <c15:dlblFieldTableCache>
                        <c:ptCount val="1"/>
                        <c:pt idx="0">
                          <c:v>-12.1</c:v>
                        </c:pt>
                      </c15:dlblFieldTableCache>
                    </c15:dlblFTEntry>
                  </c15:dlblFieldTable>
                  <c15:showDataLabelsRange val="0"/>
                </c:ext>
                <c:ext xmlns:c16="http://schemas.microsoft.com/office/drawing/2014/chart" uri="{C3380CC4-5D6E-409C-BE32-E72D297353CC}">
                  <c16:uniqueId val="{0000000F-9978-45E3-9ADB-95131593074E}"/>
                </c:ext>
              </c:extLst>
            </c:dLbl>
            <c:dLbl>
              <c:idx val="16"/>
              <c:tx>
                <c:strRef>
                  <c:f>Daten_Diagramme!$E$30</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{BE106377-9392-4BB5-BBF3-FEBB7A547B2E}</c15:txfldGUID>
                      <c15:f>Daten_Diagramme!$E$30</c15:f>
                      <c15:dlblFieldTableCache>
                        <c:ptCount val="1"/>
                        <c:pt idx="0">
                          <c:v>5.4</c:v>
                        </c:pt>
                      </c15:dlblFieldTableCache>
                    </c15:dlblFTEntry>
                  </c15:dlblFieldTable>
                  <c15:showDataLabelsRange val="0"/>
                </c:ext>
                <c:ext xmlns:c16="http://schemas.microsoft.com/office/drawing/2014/chart" uri="{C3380CC4-5D6E-409C-BE32-E72D297353CC}">
                  <c16:uniqueId val="{00000010-9978-45E3-9ADB-95131593074E}"/>
                </c:ext>
              </c:extLst>
            </c:dLbl>
            <c:dLbl>
              <c:idx val="17"/>
              <c:tx>
                <c:strRef>
                  <c:f>Daten_Diagramme!$E$31</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{EE50704F-4780-48DF-8AF6-B9B083877FAE}</c15:txfldGUID>
                      <c15:f>Daten_Diagramme!$E$31</c15:f>
                      <c15:dlblFieldTableCache>
                        <c:ptCount val="1"/>
                        <c:pt idx="0">
                          <c:v>1.1</c:v>
                        </c:pt>
                      </c15:dlblFieldTableCache>
                    </c15:dlblFTEntry>
                  </c15:dlblFieldTable>
                  <c15:showDataLabelsRange val="0"/>
                </c:ext>
                <c:ext xmlns:c16="http://schemas.microsoft.com/office/drawing/2014/chart" uri="{C3380CC4-5D6E-409C-BE32-E72D297353CC}">
                  <c16:uniqueId val="{00000011-9978-45E3-9ADB-95131593074E}"/>
                </c:ext>
              </c:extLst>
            </c:dLbl>
            <c:dLbl>
              <c:idx val="18"/>
              <c:tx>
                <c:strRef>
                  <c:f>Daten_Diagramme!$E$32</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{1DBC9873-61A8-483B-BD00-CA79513821B8}</c15:txfldGUID>
                      <c15:f>Daten_Diagramme!$E$32</c15:f>
                      <c15:dlblFieldTableCache>
                        <c:ptCount val="1"/>
                        <c:pt idx="0">
                          <c:v>-1.8</c:v>
                        </c:pt>
                      </c15:dlblFieldTableCache>
                    </c15:dlblFTEntry>
                  </c15:dlblFieldTable>
                  <c15:showDataLabelsRange val="0"/>
                </c:ext>
                <c:ext xmlns:c16="http://schemas.microsoft.com/office/drawing/2014/chart" uri="{C3380CC4-5D6E-409C-BE32-E72D297353CC}">
                  <c16:uniqueId val="{00000012-9978-45E3-9ADB-95131593074E}"/>
                </c:ext>
              </c:extLst>
            </c:dLbl>
            <c:dLbl>
              <c:idx val="19"/>
              <c:tx>
                <c:strRef>
                  <c:f>Daten_Diagramme!$E$33</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{BA9EE770-F802-46C7-BF7B-A9049171BA72}</c15:txfldGUID>
                      <c15:f>Daten_Diagramme!$E$33</c15:f>
                      <c15:dlblFieldTableCache>
                        <c:ptCount val="1"/>
                        <c:pt idx="0">
                          <c:v>0.7</c:v>
                        </c:pt>
                      </c15:dlblFieldTableCache>
                    </c15:dlblFTEntry>
                  </c15:dlblFieldTable>
                  <c15:showDataLabelsRange val="0"/>
                </c:ext>
                <c:ext xmlns:c16="http://schemas.microsoft.com/office/drawing/2014/chart" uri="{C3380CC4-5D6E-409C-BE32-E72D297353CC}">
                  <c16:uniqueId val="{00000013-9978-45E3-9ADB-95131593074E}"/>
                </c:ext>
              </c:extLst>
            </c:dLbl>
            <c:dLbl>
              <c:idx val="20"/>
              <c:tx>
                <c:strRef>
                  <c:f>Daten_Diagramme!$E$34</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{1940CDF9-48C4-4B62-8729-BC1008B1597B}</c15:txfldGUID>
                      <c15:f>Daten_Diagramme!$E$34</c15:f>
                      <c15:dlblFieldTableCache>
                        <c:ptCount val="1"/>
                        <c:pt idx="0">
                          <c:v>-3.4</c:v>
                        </c:pt>
                      </c15:dlblFieldTableCache>
                    </c15:dlblFTEntry>
                  </c15:dlblFieldTable>
                  <c15:showDataLabelsRange val="0"/>
                </c:ext>
                <c:ext xmlns:c16="http://schemas.microsoft.com/office/drawing/2014/chart" uri="{C3380CC4-5D6E-409C-BE32-E72D297353CC}">
                  <c16:uniqueId val="{00000014-9978-45E3-9ADB-95131593074E}"/>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{C8918953-5594-46FB-A107-C6DC89BDE1BD}</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9978-45E3-9ADB-95131593074E}"/>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{5D8B5A2D-128B-4983-B897-CC5635DDA5D4}</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9978-45E3-9ADB-95131593074E}"/>
                </c:ext>
              </c:extLst>
            </c:dLbl>
            <c:dLbl>
              <c:idx val="23"/>
              <c:tx>
                <c:strRef>
                  <c:f>Daten_Diagramme!$E$37</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{A99102BF-AB7F-4969-90A3-CBE3E16C549A}</c15:txfldGUID>
                      <c15:f>Daten_Diagramme!$E$37</c15:f>
                      <c15:dlblFieldTableCache>
                        <c:ptCount val="1"/>
                        <c:pt idx="0">
                          <c:v>3.7</c:v>
                        </c:pt>
                      </c15:dlblFieldTableCache>
                    </c15:dlblFTEntry>
                  </c15:dlblFieldTable>
                  <c15:showDataLabelsRange val="0"/>
                </c:ext>
                <c:ext xmlns:c16="http://schemas.microsoft.com/office/drawing/2014/chart" uri="{C3380CC4-5D6E-409C-BE32-E72D297353CC}">
                  <c16:uniqueId val="{00000017-9978-45E3-9ADB-95131593074E}"/>
                </c:ext>
              </c:extLst>
            </c:dLbl>
            <c:dLbl>
              <c:idx val="24"/>
              <c:tx>
                <c:strRef>
                  <c:f>Daten_Diagramme!$E$38</c:f>
                  <c:strCache>
                    <c:ptCount val="1"/>
                    <c:pt idx="0">
                      <c:v>-6.2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{E718AA98-79B0-4446-B3CF-6DED6CAF1BA4}</c15:txfldGUID>
                      <c15:f>Daten_Diagramme!$E$38</c15:f>
                      <c15:dlblFieldTableCache>
                        <c:ptCount val="1"/>
                        <c:pt idx="0">
                          <c:v>-6.2</c:v>
                        </c:pt>
                      </c15:dlblFieldTableCache>
                    </c15:dlblFTEntry>
                  </c15:dlblFieldTable>
                  <c15:showDataLabelsRange val="0"/>
                </c:ext>
                <c:ext xmlns:c16="http://schemas.microsoft.com/office/drawing/2014/chart" uri="{C3380CC4-5D6E-409C-BE32-E72D297353CC}">
                  <c16:uniqueId val="{00000018-9978-45E3-9ADB-95131593074E}"/>
                </c:ext>
              </c:extLst>
            </c:dLbl>
            <c:dLbl>
              <c:idx val="25"/>
              <c:tx>
                <c:strRef>
                  <c:f>Daten_Diagramme!$E$39</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{3CD7D1A4-448B-439B-88C6-AD8BC58D7A34}</c15:txfldGUID>
                      <c15:f>Daten_Diagramme!$E$39</c15:f>
                      <c15:dlblFieldTableCache>
                        <c:ptCount val="1"/>
                        <c:pt idx="0">
                          <c:v>-3.0</c:v>
                        </c:pt>
                      </c15:dlblFieldTableCache>
                    </c15:dlblFTEntry>
                  </c15:dlblFieldTable>
                  <c15:showDataLabelsRange val="0"/>
                </c:ext>
                <c:ext xmlns:c16="http://schemas.microsoft.com/office/drawing/2014/chart" uri="{C3380CC4-5D6E-409C-BE32-E72D297353CC}">
                  <c16:uniqueId val="{00000019-9978-45E3-9ADB-95131593074E}"/>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{671DF550-5379-407E-AE12-0AC22C27CC15}</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9978-45E3-9ADB-95131593074E}"/>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{AD2A952E-93F1-44EC-B934-2AC8B4465AFC}</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9978-45E3-9ADB-95131593074E}"/>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{251E5570-F289-4584-A8FE-FA464F669895}</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9978-45E3-9ADB-95131593074E}"/>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{98FDF742-AAFB-4526-8EBE-27FE4DCC4244}</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9978-45E3-9ADB-95131593074E}"/>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{F568E722-5C93-4895-9BAC-8953C1F6C17D}</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9978-45E3-9ADB-95131593074E}"/>
                </c:ext>
              </c:extLst>
            </c:dLbl>
            <c:dLbl>
              <c:idx val="31"/>
              <c:tx>
                <c:strRef>
                  <c:f>Daten_Diagramme!$E$45</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{EFF794A5-1B9F-45F4-93C6-D9808475270E}</c15:txfldGUID>
                      <c15:f>Daten_Diagramme!$E$45</c15:f>
                      <c15:dlblFieldTableCache>
                        <c:ptCount val="1"/>
                        <c:pt idx="0">
                          <c:v>-3.0</c:v>
                        </c:pt>
                      </c15:dlblFieldTableCache>
                    </c15:dlblFTEntry>
                  </c15:dlblFieldTable>
                  <c15:showDataLabelsRange val="0"/>
                </c:ext>
                <c:ext xmlns:c16="http://schemas.microsoft.com/office/drawing/2014/chart" uri="{C3380CC4-5D6E-409C-BE32-E72D297353CC}">
                  <c16:uniqueId val="{0000001F-9978-45E3-9ADB-95131593074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-3.2515938205727761</c:v>
                </c:pt>
                <c:pt idx="1">
                  <c:v>3.6982248520710059</c:v>
                </c:pt>
                <c:pt idx="2">
                  <c:v>3.3846153846153846</c:v>
                </c:pt>
                <c:pt idx="3">
                  <c:v>-9.7384040448450211</c:v>
                </c:pt>
                <c:pt idx="4">
                  <c:v>-13</c:v>
                </c:pt>
                <c:pt idx="5">
                  <c:v>-4.1450777202072535</c:v>
                </c:pt>
                <c:pt idx="6">
                  <c:v>-13.888888888888889</c:v>
                </c:pt>
                <c:pt idx="7">
                  <c:v>0</c:v>
                </c:pt>
                <c:pt idx="8">
                  <c:v>-2.9606237047271291</c:v>
                </c:pt>
                <c:pt idx="9">
                  <c:v>4.3579044969865555</c:v>
                </c:pt>
                <c:pt idx="10">
                  <c:v>-5.6414542415378186</c:v>
                </c:pt>
                <c:pt idx="11">
                  <c:v>-32.8125</c:v>
                </c:pt>
                <c:pt idx="12">
                  <c:v>2.512562814070352</c:v>
                </c:pt>
                <c:pt idx="13">
                  <c:v>-0.76080340839926963</c:v>
                </c:pt>
                <c:pt idx="14">
                  <c:v>-4.6075085324232079</c:v>
                </c:pt>
                <c:pt idx="15">
                  <c:v>-12.068965517241379</c:v>
                </c:pt>
                <c:pt idx="16">
                  <c:v>5.384615384615385</c:v>
                </c:pt>
                <c:pt idx="17">
                  <c:v>1.0515247108307044</c:v>
                </c:pt>
                <c:pt idx="18">
                  <c:v>-1.8234562784915043</c:v>
                </c:pt>
                <c:pt idx="19">
                  <c:v>0.65970313358988453</c:v>
                </c:pt>
                <c:pt idx="20">
                  <c:v>-3.4209134191500619</c:v>
                </c:pt>
                <c:pt idx="21">
                  <c:v>0</c:v>
                </c:pt>
                <c:pt idx="23">
                  <c:v>3.6982248520710059</c:v>
                </c:pt>
                <c:pt idx="24">
                  <c:v>-6.2131454048612111</c:v>
                </c:pt>
                <c:pt idx="25">
                  <c:v>-2.9833221508674397</c:v>
                </c:pt>
              </c:numCache>
            </c:numRef>
          </c:val>
          <c:extLst>
            <c:ext xmlns:c16="http://schemas.microsoft.com/office/drawing/2014/chart" uri="{C3380CC4-5D6E-409C-BE32-E72D297353CC}">
              <c16:uniqueId val="{00000020-9978-45E3-9ADB-95131593074E}"/>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{8C86B52E-69C5-4A58-AB5D-CED2230B1714}</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9978-45E3-9ADB-95131593074E}"/>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{68F6FB18-BDF6-4EC2-9455-AB9A5546C2C7}</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9978-45E3-9ADB-95131593074E}"/>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{A3D91CE5-4F0B-4453-BE0E-AA3663DD1BFB}</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9978-45E3-9ADB-95131593074E}"/>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{481815BF-254D-4865-B26D-A95E64332999}</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9978-45E3-9ADB-95131593074E}"/>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{E3151921-D5C9-4F4F-909C-2DE8DD7C3A41}</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9978-45E3-9ADB-95131593074E}"/>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{0E70AF8B-349B-484F-9187-407B6027D17C}</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9978-45E3-9ADB-95131593074E}"/>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{7A850C92-4DB6-43E2-AAAE-B55D110EF965}</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9978-45E3-9ADB-95131593074E}"/>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{A9E6FCCC-BD13-4828-9B63-BA7DC573286F}</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9978-45E3-9ADB-95131593074E}"/>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{6775911C-4A14-4797-BCC5-D9C58EAF1E4B}</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9978-45E3-9ADB-95131593074E}"/>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{DCB1E82A-C666-49E5-88E9-659712BFFE8E}</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9978-45E3-9ADB-95131593074E}"/>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{E529F388-D3CF-4040-AFC6-442931E67BDA}</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9978-45E3-9ADB-95131593074E}"/>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{275481C9-62F6-4F2C-8AF7-A9CCB168F70C}</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9978-45E3-9ADB-95131593074E}"/>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{8962A9A5-6785-44A1-A36B-01950765147A}</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9978-45E3-9ADB-95131593074E}"/>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{428E6926-8744-4659-819B-CB011D807F73}</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9978-45E3-9ADB-95131593074E}"/>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{C1CD4F39-F49F-4174-8ADF-0506AC02E9A0}</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9978-45E3-9ADB-95131593074E}"/>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{B89C3DD8-CA74-4B0C-BBB3-453FA7DEE02E}</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9978-45E3-9ADB-95131593074E}"/>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{573C55C7-D771-40BE-886F-BD78E1DFFBC3}</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9978-45E3-9ADB-95131593074E}"/>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{C70FCF03-B062-4200-A32B-047648D1396B}</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9978-45E3-9ADB-95131593074E}"/>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{0994CE35-967F-462D-807E-E0A435AFF24E}</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9978-45E3-9ADB-95131593074E}"/>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{40C5D09A-3351-4D0C-9D36-7647C681EEF8}</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9978-45E3-9ADB-95131593074E}"/>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{F920C361-F8B7-4117-8DF9-654C82B47289}</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9978-45E3-9ADB-95131593074E}"/>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{B5FAD358-4DBD-4548-AB4E-4C40E86A9A7E}</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9978-45E3-9ADB-95131593074E}"/>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{06D512AF-1BC2-4E0A-9A26-613AABAD4219}</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9978-45E3-9ADB-95131593074E}"/>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{7EA342BE-0E12-47DF-AB75-34A04BB79B09}</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9978-45E3-9ADB-95131593074E}"/>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{89536978-6985-4B26-92E5-BF1F99E143C2}</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9978-45E3-9ADB-95131593074E}"/>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{1AB8F8E2-12D2-4A0A-835F-5CE7583089DF}</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9978-45E3-9ADB-95131593074E}"/>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{7D8D9A04-B9C4-4393-AF72-E3A892FAF1AF}</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9978-45E3-9ADB-95131593074E}"/>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{728787A1-0B65-4DC7-A567-6D4250E6C14F}</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9978-45E3-9ADB-95131593074E}"/>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{F34729A4-8A1C-44C3-A221-C22B45EF318A}</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9978-45E3-9ADB-95131593074E}"/>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{87AAE7F2-7717-470D-8A21-ABB6529B6ABE}</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9978-45E3-9ADB-95131593074E}"/>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{6A9BCC31-FDC6-4D68-9479-8D8AA5728F2C}</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9978-45E3-9ADB-95131593074E}"/>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{A42E9391-2545-46F6-952F-A43975E81919}</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9978-45E3-9ADB-95131593074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9978-45E3-9ADB-95131593074E}"/>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9978-45E3-9ADB-95131593074E}"/>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{FF938E36-120F-4BCC-A735-AAC220561ACF}</c15:txfldGUID>
                      <c15:f>Diagramm!$I$46</c15:f>
                      <c15:dlblFieldTableCache>
                        <c:ptCount val="1"/>
                      </c15:dlblFieldTableCache>
                    </c15:dlblFTEntry>
                  </c15:dlblFieldTable>
                  <c15:showDataLabelsRange val="0"/>
                </c:ext>
                <c:ext xmlns:c16="http://schemas.microsoft.com/office/drawing/2014/chart" uri="{C3380CC4-5D6E-409C-BE32-E72D297353CC}">
                  <c16:uniqueId val="{00000000-6ABA-4985-90C0-4C2BE3AA52BB}"/>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{9248439C-4635-41DD-AB34-34769582C983}</c15:txfldGUID>
                      <c15:f>Diagramm!$I$47</c15:f>
                      <c15:dlblFieldTableCache>
                        <c:ptCount val="1"/>
                      </c15:dlblFieldTableCache>
                    </c15:dlblFTEntry>
                  </c15:dlblFieldTable>
                  <c15:showDataLabelsRange val="0"/>
                </c:ext>
                <c:ext xmlns:c16="http://schemas.microsoft.com/office/drawing/2014/chart" uri="{C3380CC4-5D6E-409C-BE32-E72D297353CC}">
                  <c16:uniqueId val="{00000001-6ABA-4985-90C0-4C2BE3AA52BB}"/>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{5FA9F80C-8E0A-4394-9BF2-50C77482F691}</c15:txfldGUID>
                      <c15:f>Diagramm!$I$48</c15:f>
                      <c15:dlblFieldTableCache>
                        <c:ptCount val="1"/>
                      </c15:dlblFieldTableCache>
                    </c15:dlblFTEntry>
                  </c15:dlblFieldTable>
                  <c15:showDataLabelsRange val="0"/>
                </c:ext>
                <c:ext xmlns:c16="http://schemas.microsoft.com/office/drawing/2014/chart" uri="{C3380CC4-5D6E-409C-BE32-E72D297353CC}">
                  <c16:uniqueId val="{00000002-6ABA-4985-90C0-4C2BE3AA52BB}"/>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{303E0BE9-6F07-4D6D-8BDB-A8E11F32D5AA}</c15:txfldGUID>
                      <c15:f>Diagramm!$I$49</c15:f>
                      <c15:dlblFieldTableCache>
                        <c:ptCount val="1"/>
                      </c15:dlblFieldTableCache>
                    </c15:dlblFTEntry>
                  </c15:dlblFieldTable>
                  <c15:showDataLabelsRange val="0"/>
                </c:ext>
                <c:ext xmlns:c16="http://schemas.microsoft.com/office/drawing/2014/chart" uri="{C3380CC4-5D6E-409C-BE32-E72D297353CC}">
                  <c16:uniqueId val="{00000003-6ABA-4985-90C0-4C2BE3AA52BB}"/>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{645EF49A-5417-42AD-81E6-E21C8E300115}</c15:txfldGUID>
                      <c15:f>Diagramm!$I$50</c15:f>
                      <c15:dlblFieldTableCache>
                        <c:ptCount val="1"/>
                      </c15:dlblFieldTableCache>
                    </c15:dlblFTEntry>
                  </c15:dlblFieldTable>
                  <c15:showDataLabelsRange val="0"/>
                </c:ext>
                <c:ext xmlns:c16="http://schemas.microsoft.com/office/drawing/2014/chart" uri="{C3380CC4-5D6E-409C-BE32-E72D297353CC}">
                  <c16:uniqueId val="{00000004-6ABA-4985-90C0-4C2BE3AA52BB}"/>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{FDDC5E79-8A78-4F29-937C-2E7C2A1A2810}</c15:txfldGUID>
                      <c15:f>Diagramm!$I$51</c15:f>
                      <c15:dlblFieldTableCache>
                        <c:ptCount val="1"/>
                      </c15:dlblFieldTableCache>
                    </c15:dlblFTEntry>
                  </c15:dlblFieldTable>
                  <c15:showDataLabelsRange val="0"/>
                </c:ext>
                <c:ext xmlns:c16="http://schemas.microsoft.com/office/drawing/2014/chart" uri="{C3380CC4-5D6E-409C-BE32-E72D297353CC}">
                  <c16:uniqueId val="{00000005-6ABA-4985-90C0-4C2BE3AA52BB}"/>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{A5D87610-A495-42A7-860B-DB3A9FDF0E17}</c15:txfldGUID>
                      <c15:f>Diagramm!$I$52</c15:f>
                      <c15:dlblFieldTableCache>
                        <c:ptCount val="1"/>
                      </c15:dlblFieldTableCache>
                    </c15:dlblFTEntry>
                  </c15:dlblFieldTable>
                  <c15:showDataLabelsRange val="0"/>
                </c:ext>
                <c:ext xmlns:c16="http://schemas.microsoft.com/office/drawing/2014/chart" uri="{C3380CC4-5D6E-409C-BE32-E72D297353CC}">
                  <c16:uniqueId val="{00000006-6ABA-4985-90C0-4C2BE3AA52BB}"/>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{B09ED118-6993-4623-A177-3BA8CF0533FE}</c15:txfldGUID>
                      <c15:f>Diagramm!$I$53</c15:f>
                      <c15:dlblFieldTableCache>
                        <c:ptCount val="1"/>
                      </c15:dlblFieldTableCache>
                    </c15:dlblFTEntry>
                  </c15:dlblFieldTable>
                  <c15:showDataLabelsRange val="0"/>
                </c:ext>
                <c:ext xmlns:c16="http://schemas.microsoft.com/office/drawing/2014/chart" uri="{C3380CC4-5D6E-409C-BE32-E72D297353CC}">
                  <c16:uniqueId val="{00000007-6ABA-4985-90C0-4C2BE3AA52BB}"/>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{E5F76390-981E-4758-BD8F-CDC97E82A4C4}</c15:txfldGUID>
                      <c15:f>Diagramm!$I$54</c15:f>
                      <c15:dlblFieldTableCache>
                        <c:ptCount val="1"/>
                      </c15:dlblFieldTableCache>
                    </c15:dlblFTEntry>
                  </c15:dlblFieldTable>
                  <c15:showDataLabelsRange val="0"/>
                </c:ext>
                <c:ext xmlns:c16="http://schemas.microsoft.com/office/drawing/2014/chart" uri="{C3380CC4-5D6E-409C-BE32-E72D297353CC}">
                  <c16:uniqueId val="{00000008-6ABA-4985-90C0-4C2BE3AA52BB}"/>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{96317128-93D6-4D60-B5E5-541E89E66E5A}</c15:txfldGUID>
                      <c15:f>Diagramm!$I$55</c15:f>
                      <c15:dlblFieldTableCache>
                        <c:ptCount val="1"/>
                      </c15:dlblFieldTableCache>
                    </c15:dlblFTEntry>
                  </c15:dlblFieldTable>
                  <c15:showDataLabelsRange val="0"/>
                </c:ext>
                <c:ext xmlns:c16="http://schemas.microsoft.com/office/drawing/2014/chart" uri="{C3380CC4-5D6E-409C-BE32-E72D297353CC}">
                  <c16:uniqueId val="{00000009-6ABA-4985-90C0-4C2BE3AA52BB}"/>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{F8F5FBA8-831B-438D-968B-F28266469DDA}</c15:txfldGUID>
                      <c15:f>Diagramm!$I$56</c15:f>
                      <c15:dlblFieldTableCache>
                        <c:ptCount val="1"/>
                      </c15:dlblFieldTableCache>
                    </c15:dlblFTEntry>
                  </c15:dlblFieldTable>
                  <c15:showDataLabelsRange val="0"/>
                </c:ext>
                <c:ext xmlns:c16="http://schemas.microsoft.com/office/drawing/2014/chart" uri="{C3380CC4-5D6E-409C-BE32-E72D297353CC}">
                  <c16:uniqueId val="{0000000A-6ABA-4985-90C0-4C2BE3AA52BB}"/>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{695257F9-D0BE-4AB9-921D-71A4B3318270}</c15:txfldGUID>
                      <c15:f>Diagramm!$I$57</c15:f>
                      <c15:dlblFieldTableCache>
                        <c:ptCount val="1"/>
                      </c15:dlblFieldTableCache>
                    </c15:dlblFTEntry>
                  </c15:dlblFieldTable>
                  <c15:showDataLabelsRange val="0"/>
                </c:ext>
                <c:ext xmlns:c16="http://schemas.microsoft.com/office/drawing/2014/chart" uri="{C3380CC4-5D6E-409C-BE32-E72D297353CC}">
                  <c16:uniqueId val="{0000000B-6ABA-4985-90C0-4C2BE3AA52BB}"/>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{B928579C-D9F1-4005-92BB-2E73FE01DD57}</c15:txfldGUID>
                      <c15:f>Diagramm!$I$58</c15:f>
                      <c15:dlblFieldTableCache>
                        <c:ptCount val="1"/>
                      </c15:dlblFieldTableCache>
                    </c15:dlblFTEntry>
                  </c15:dlblFieldTable>
                  <c15:showDataLabelsRange val="0"/>
                </c:ext>
                <c:ext xmlns:c16="http://schemas.microsoft.com/office/drawing/2014/chart" uri="{C3380CC4-5D6E-409C-BE32-E72D297353CC}">
                  <c16:uniqueId val="{0000000C-6ABA-4985-90C0-4C2BE3AA52BB}"/>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{CB5C62F0-2428-4903-871A-0700699B8A02}</c15:txfldGUID>
                      <c15:f>Diagramm!$I$59</c15:f>
                      <c15:dlblFieldTableCache>
                        <c:ptCount val="1"/>
                      </c15:dlblFieldTableCache>
                    </c15:dlblFTEntry>
                  </c15:dlblFieldTable>
                  <c15:showDataLabelsRange val="0"/>
                </c:ext>
                <c:ext xmlns:c16="http://schemas.microsoft.com/office/drawing/2014/chart" uri="{C3380CC4-5D6E-409C-BE32-E72D297353CC}">
                  <c16:uniqueId val="{0000000D-6ABA-4985-90C0-4C2BE3AA52BB}"/>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{654EE0FF-C410-4583-8AEA-77902CAD933C}</c15:txfldGUID>
                      <c15:f>Diagramm!$I$60</c15:f>
                      <c15:dlblFieldTableCache>
                        <c:ptCount val="1"/>
                      </c15:dlblFieldTableCache>
                    </c15:dlblFTEntry>
                  </c15:dlblFieldTable>
                  <c15:showDataLabelsRange val="0"/>
                </c:ext>
                <c:ext xmlns:c16="http://schemas.microsoft.com/office/drawing/2014/chart" uri="{C3380CC4-5D6E-409C-BE32-E72D297353CC}">
                  <c16:uniqueId val="{0000000E-6ABA-4985-90C0-4C2BE3AA52BB}"/>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{6FA7FA84-1E62-4D17-815F-F70004EF5180}</c15:txfldGUID>
                      <c15:f>Diagramm!$I$61</c15:f>
                      <c15:dlblFieldTableCache>
                        <c:ptCount val="1"/>
                      </c15:dlblFieldTableCache>
                    </c15:dlblFTEntry>
                  </c15:dlblFieldTable>
                  <c15:showDataLabelsRange val="0"/>
                </c:ext>
                <c:ext xmlns:c16="http://schemas.microsoft.com/office/drawing/2014/chart" uri="{C3380CC4-5D6E-409C-BE32-E72D297353CC}">
                  <c16:uniqueId val="{0000000F-6ABA-4985-90C0-4C2BE3AA52BB}"/>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{F954E7A0-4A18-4BD5-A622-AD438CA4E53C}</c15:txfldGUID>
                      <c15:f>Diagramm!$I$62</c15:f>
                      <c15:dlblFieldTableCache>
                        <c:ptCount val="1"/>
                      </c15:dlblFieldTableCache>
                    </c15:dlblFTEntry>
                  </c15:dlblFieldTable>
                  <c15:showDataLabelsRange val="0"/>
                </c:ext>
                <c:ext xmlns:c16="http://schemas.microsoft.com/office/drawing/2014/chart" uri="{C3380CC4-5D6E-409C-BE32-E72D297353CC}">
                  <c16:uniqueId val="{00000010-6ABA-4985-90C0-4C2BE3AA52BB}"/>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{AE775FAB-6BE4-4768-BC57-C94CD6A9F3E6}</c15:txfldGUID>
                      <c15:f>Diagramm!$I$63</c15:f>
                      <c15:dlblFieldTableCache>
                        <c:ptCount val="1"/>
                      </c15:dlblFieldTableCache>
                    </c15:dlblFTEntry>
                  </c15:dlblFieldTable>
                  <c15:showDataLabelsRange val="0"/>
                </c:ext>
                <c:ext xmlns:c16="http://schemas.microsoft.com/office/drawing/2014/chart" uri="{C3380CC4-5D6E-409C-BE32-E72D297353CC}">
                  <c16:uniqueId val="{00000011-6ABA-4985-90C0-4C2BE3AA52BB}"/>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{7B260095-58F5-49B1-B738-AFF8A57AC30D}</c15:txfldGUID>
                      <c15:f>Diagramm!$I$64</c15:f>
                      <c15:dlblFieldTableCache>
                        <c:ptCount val="1"/>
                      </c15:dlblFieldTableCache>
                    </c15:dlblFTEntry>
                  </c15:dlblFieldTable>
                  <c15:showDataLabelsRange val="0"/>
                </c:ext>
                <c:ext xmlns:c16="http://schemas.microsoft.com/office/drawing/2014/chart" uri="{C3380CC4-5D6E-409C-BE32-E72D297353CC}">
                  <c16:uniqueId val="{00000012-6ABA-4985-90C0-4C2BE3AA52BB}"/>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{DDA1FD34-EF4D-4A19-92E1-04E14B92AB20}</c15:txfldGUID>
                      <c15:f>Diagramm!$I$65</c15:f>
                      <c15:dlblFieldTableCache>
                        <c:ptCount val="1"/>
                      </c15:dlblFieldTableCache>
                    </c15:dlblFTEntry>
                  </c15:dlblFieldTable>
                  <c15:showDataLabelsRange val="0"/>
                </c:ext>
                <c:ext xmlns:c16="http://schemas.microsoft.com/office/drawing/2014/chart" uri="{C3380CC4-5D6E-409C-BE32-E72D297353CC}">
                  <c16:uniqueId val="{00000013-6ABA-4985-90C0-4C2BE3AA52BB}"/>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{064ECC40-2CAC-4FFA-B583-25E420E39782}</c15:txfldGUID>
                      <c15:f>Diagramm!$I$66</c15:f>
                      <c15:dlblFieldTableCache>
                        <c:ptCount val="1"/>
                      </c15:dlblFieldTableCache>
                    </c15:dlblFTEntry>
                  </c15:dlblFieldTable>
                  <c15:showDataLabelsRange val="0"/>
                </c:ext>
                <c:ext xmlns:c16="http://schemas.microsoft.com/office/drawing/2014/chart" uri="{C3380CC4-5D6E-409C-BE32-E72D297353CC}">
                  <c16:uniqueId val="{00000014-6ABA-4985-90C0-4C2BE3AA52BB}"/>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{E6F7FE93-E0DD-4D27-8E14-267AAB208AC8}</c15:txfldGUID>
                      <c15:f>Diagramm!$I$67</c15:f>
                      <c15:dlblFieldTableCache>
                        <c:ptCount val="1"/>
                      </c15:dlblFieldTableCache>
                    </c15:dlblFTEntry>
                  </c15:dlblFieldTable>
                  <c15:showDataLabelsRange val="0"/>
                </c:ext>
                <c:ext xmlns:c16="http://schemas.microsoft.com/office/drawing/2014/chart" uri="{C3380CC4-5D6E-409C-BE32-E72D297353CC}">
                  <c16:uniqueId val="{00000015-6ABA-4985-90C0-4C2BE3AA52B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6ABA-4985-90C0-4C2BE3AA52BB}"/>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{B90234F9-6308-4156-82B7-9052C8334292}</c15:txfldGUID>
                      <c15:f>Diagramm!$K$46</c15:f>
                      <c15:dlblFieldTableCache>
                        <c:ptCount val="1"/>
                      </c15:dlblFieldTableCache>
                    </c15:dlblFTEntry>
                  </c15:dlblFieldTable>
                  <c15:showDataLabelsRange val="0"/>
                </c:ext>
                <c:ext xmlns:c16="http://schemas.microsoft.com/office/drawing/2014/chart" uri="{C3380CC4-5D6E-409C-BE32-E72D297353CC}">
                  <c16:uniqueId val="{00000017-6ABA-4985-90C0-4C2BE3AA52BB}"/>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{044CBC43-F9F1-447C-964E-714437918A0D}</c15:txfldGUID>
                      <c15:f>Diagramm!$K$47</c15:f>
                      <c15:dlblFieldTableCache>
                        <c:ptCount val="1"/>
                      </c15:dlblFieldTableCache>
                    </c15:dlblFTEntry>
                  </c15:dlblFieldTable>
                  <c15:showDataLabelsRange val="0"/>
                </c:ext>
                <c:ext xmlns:c16="http://schemas.microsoft.com/office/drawing/2014/chart" uri="{C3380CC4-5D6E-409C-BE32-E72D297353CC}">
                  <c16:uniqueId val="{00000018-6ABA-4985-90C0-4C2BE3AA52BB}"/>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{F8F1E46B-61F8-4CC7-8DEE-F28072CB3B08}</c15:txfldGUID>
                      <c15:f>Diagramm!$K$48</c15:f>
                      <c15:dlblFieldTableCache>
                        <c:ptCount val="1"/>
                      </c15:dlblFieldTableCache>
                    </c15:dlblFTEntry>
                  </c15:dlblFieldTable>
                  <c15:showDataLabelsRange val="0"/>
                </c:ext>
                <c:ext xmlns:c16="http://schemas.microsoft.com/office/drawing/2014/chart" uri="{C3380CC4-5D6E-409C-BE32-E72D297353CC}">
                  <c16:uniqueId val="{00000019-6ABA-4985-90C0-4C2BE3AA52BB}"/>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{783D7DC2-1116-4AC6-A565-EE8B1CDF0A0F}</c15:txfldGUID>
                      <c15:f>Diagramm!$K$49</c15:f>
                      <c15:dlblFieldTableCache>
                        <c:ptCount val="1"/>
                      </c15:dlblFieldTableCache>
                    </c15:dlblFTEntry>
                  </c15:dlblFieldTable>
                  <c15:showDataLabelsRange val="0"/>
                </c:ext>
                <c:ext xmlns:c16="http://schemas.microsoft.com/office/drawing/2014/chart" uri="{C3380CC4-5D6E-409C-BE32-E72D297353CC}">
                  <c16:uniqueId val="{0000001A-6ABA-4985-90C0-4C2BE3AA52BB}"/>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{222F72E4-FBFA-4AB8-B499-7622CB27EB26}</c15:txfldGUID>
                      <c15:f>Diagramm!$K$50</c15:f>
                      <c15:dlblFieldTableCache>
                        <c:ptCount val="1"/>
                      </c15:dlblFieldTableCache>
                    </c15:dlblFTEntry>
                  </c15:dlblFieldTable>
                  <c15:showDataLabelsRange val="0"/>
                </c:ext>
                <c:ext xmlns:c16="http://schemas.microsoft.com/office/drawing/2014/chart" uri="{C3380CC4-5D6E-409C-BE32-E72D297353CC}">
                  <c16:uniqueId val="{0000001B-6ABA-4985-90C0-4C2BE3AA52BB}"/>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{5EE1BC41-052F-431E-B907-057ABD533817}</c15:txfldGUID>
                      <c15:f>Diagramm!$K$51</c15:f>
                      <c15:dlblFieldTableCache>
                        <c:ptCount val="1"/>
                      </c15:dlblFieldTableCache>
                    </c15:dlblFTEntry>
                  </c15:dlblFieldTable>
                  <c15:showDataLabelsRange val="0"/>
                </c:ext>
                <c:ext xmlns:c16="http://schemas.microsoft.com/office/drawing/2014/chart" uri="{C3380CC4-5D6E-409C-BE32-E72D297353CC}">
                  <c16:uniqueId val="{0000001C-6ABA-4985-90C0-4C2BE3AA52BB}"/>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{A3F1649F-C808-449D-969B-54973C345DB6}</c15:txfldGUID>
                      <c15:f>Diagramm!$K$52</c15:f>
                      <c15:dlblFieldTableCache>
                        <c:ptCount val="1"/>
                      </c15:dlblFieldTableCache>
                    </c15:dlblFTEntry>
                  </c15:dlblFieldTable>
                  <c15:showDataLabelsRange val="0"/>
                </c:ext>
                <c:ext xmlns:c16="http://schemas.microsoft.com/office/drawing/2014/chart" uri="{C3380CC4-5D6E-409C-BE32-E72D297353CC}">
                  <c16:uniqueId val="{0000001D-6ABA-4985-90C0-4C2BE3AA52BB}"/>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{C834A4EB-2049-40F9-92D3-2C0AB676552E}</c15:txfldGUID>
                      <c15:f>Diagramm!$K$53</c15:f>
                      <c15:dlblFieldTableCache>
                        <c:ptCount val="1"/>
                      </c15:dlblFieldTableCache>
                    </c15:dlblFTEntry>
                  </c15:dlblFieldTable>
                  <c15:showDataLabelsRange val="0"/>
                </c:ext>
                <c:ext xmlns:c16="http://schemas.microsoft.com/office/drawing/2014/chart" uri="{C3380CC4-5D6E-409C-BE32-E72D297353CC}">
                  <c16:uniqueId val="{0000001E-6ABA-4985-90C0-4C2BE3AA52BB}"/>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{1F8C3022-DC26-4D97-9901-BC6904D5CFDC}</c15:txfldGUID>
                      <c15:f>Diagramm!$K$54</c15:f>
                      <c15:dlblFieldTableCache>
                        <c:ptCount val="1"/>
                      </c15:dlblFieldTableCache>
                    </c15:dlblFTEntry>
                  </c15:dlblFieldTable>
                  <c15:showDataLabelsRange val="0"/>
                </c:ext>
                <c:ext xmlns:c16="http://schemas.microsoft.com/office/drawing/2014/chart" uri="{C3380CC4-5D6E-409C-BE32-E72D297353CC}">
                  <c16:uniqueId val="{0000001F-6ABA-4985-90C0-4C2BE3AA52BB}"/>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{9573780F-A827-4623-9FB8-6DD110490A00}</c15:txfldGUID>
                      <c15:f>Diagramm!$K$55</c15:f>
                      <c15:dlblFieldTableCache>
                        <c:ptCount val="1"/>
                      </c15:dlblFieldTableCache>
                    </c15:dlblFTEntry>
                  </c15:dlblFieldTable>
                  <c15:showDataLabelsRange val="0"/>
                </c:ext>
                <c:ext xmlns:c16="http://schemas.microsoft.com/office/drawing/2014/chart" uri="{C3380CC4-5D6E-409C-BE32-E72D297353CC}">
                  <c16:uniqueId val="{00000020-6ABA-4985-90C0-4C2BE3AA52BB}"/>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{5FFB0BE1-AFA8-466C-98B5-F814779A76CF}</c15:txfldGUID>
                      <c15:f>Diagramm!$K$56</c15:f>
                      <c15:dlblFieldTableCache>
                        <c:ptCount val="1"/>
                      </c15:dlblFieldTableCache>
                    </c15:dlblFTEntry>
                  </c15:dlblFieldTable>
                  <c15:showDataLabelsRange val="0"/>
                </c:ext>
                <c:ext xmlns:c16="http://schemas.microsoft.com/office/drawing/2014/chart" uri="{C3380CC4-5D6E-409C-BE32-E72D297353CC}">
                  <c16:uniqueId val="{00000021-6ABA-4985-90C0-4C2BE3AA52BB}"/>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{56814982-680F-4BD9-95F6-749E53295396}</c15:txfldGUID>
                      <c15:f>Diagramm!$K$57</c15:f>
                      <c15:dlblFieldTableCache>
                        <c:ptCount val="1"/>
                      </c15:dlblFieldTableCache>
                    </c15:dlblFTEntry>
                  </c15:dlblFieldTable>
                  <c15:showDataLabelsRange val="0"/>
                </c:ext>
                <c:ext xmlns:c16="http://schemas.microsoft.com/office/drawing/2014/chart" uri="{C3380CC4-5D6E-409C-BE32-E72D297353CC}">
                  <c16:uniqueId val="{00000022-6ABA-4985-90C0-4C2BE3AA52BB}"/>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{99895ECB-6C1B-4DEA-828C-09B38D5F1A42}</c15:txfldGUID>
                      <c15:f>Diagramm!$K$58</c15:f>
                      <c15:dlblFieldTableCache>
                        <c:ptCount val="1"/>
                      </c15:dlblFieldTableCache>
                    </c15:dlblFTEntry>
                  </c15:dlblFieldTable>
                  <c15:showDataLabelsRange val="0"/>
                </c:ext>
                <c:ext xmlns:c16="http://schemas.microsoft.com/office/drawing/2014/chart" uri="{C3380CC4-5D6E-409C-BE32-E72D297353CC}">
                  <c16:uniqueId val="{00000023-6ABA-4985-90C0-4C2BE3AA52BB}"/>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{ABFA4CF6-91B5-4DE7-820D-577734CBD180}</c15:txfldGUID>
                      <c15:f>Diagramm!$K$59</c15:f>
                      <c15:dlblFieldTableCache>
                        <c:ptCount val="1"/>
                      </c15:dlblFieldTableCache>
                    </c15:dlblFTEntry>
                  </c15:dlblFieldTable>
                  <c15:showDataLabelsRange val="0"/>
                </c:ext>
                <c:ext xmlns:c16="http://schemas.microsoft.com/office/drawing/2014/chart" uri="{C3380CC4-5D6E-409C-BE32-E72D297353CC}">
                  <c16:uniqueId val="{00000024-6ABA-4985-90C0-4C2BE3AA52BB}"/>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{34A96BDF-E1D3-4D09-B2A8-905DB6FECF75}</c15:txfldGUID>
                      <c15:f>Diagramm!$K$60</c15:f>
                      <c15:dlblFieldTableCache>
                        <c:ptCount val="1"/>
                      </c15:dlblFieldTableCache>
                    </c15:dlblFTEntry>
                  </c15:dlblFieldTable>
                  <c15:showDataLabelsRange val="0"/>
                </c:ext>
                <c:ext xmlns:c16="http://schemas.microsoft.com/office/drawing/2014/chart" uri="{C3380CC4-5D6E-409C-BE32-E72D297353CC}">
                  <c16:uniqueId val="{00000025-6ABA-4985-90C0-4C2BE3AA52BB}"/>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{B390AA77-36FD-4A70-BB92-84AB4D9D4ECC}</c15:txfldGUID>
                      <c15:f>Diagramm!$K$61</c15:f>
                      <c15:dlblFieldTableCache>
                        <c:ptCount val="1"/>
                      </c15:dlblFieldTableCache>
                    </c15:dlblFTEntry>
                  </c15:dlblFieldTable>
                  <c15:showDataLabelsRange val="0"/>
                </c:ext>
                <c:ext xmlns:c16="http://schemas.microsoft.com/office/drawing/2014/chart" uri="{C3380CC4-5D6E-409C-BE32-E72D297353CC}">
                  <c16:uniqueId val="{00000026-6ABA-4985-90C0-4C2BE3AA52BB}"/>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{09821753-2A88-421B-B381-2D12A362310F}</c15:txfldGUID>
                      <c15:f>Diagramm!$K$62</c15:f>
                      <c15:dlblFieldTableCache>
                        <c:ptCount val="1"/>
                      </c15:dlblFieldTableCache>
                    </c15:dlblFTEntry>
                  </c15:dlblFieldTable>
                  <c15:showDataLabelsRange val="0"/>
                </c:ext>
                <c:ext xmlns:c16="http://schemas.microsoft.com/office/drawing/2014/chart" uri="{C3380CC4-5D6E-409C-BE32-E72D297353CC}">
                  <c16:uniqueId val="{00000027-6ABA-4985-90C0-4C2BE3AA52BB}"/>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{40D6533C-3950-48E5-BCC1-4C5A5FFBDD05}</c15:txfldGUID>
                      <c15:f>Diagramm!$K$63</c15:f>
                      <c15:dlblFieldTableCache>
                        <c:ptCount val="1"/>
                      </c15:dlblFieldTableCache>
                    </c15:dlblFTEntry>
                  </c15:dlblFieldTable>
                  <c15:showDataLabelsRange val="0"/>
                </c:ext>
                <c:ext xmlns:c16="http://schemas.microsoft.com/office/drawing/2014/chart" uri="{C3380CC4-5D6E-409C-BE32-E72D297353CC}">
                  <c16:uniqueId val="{00000028-6ABA-4985-90C0-4C2BE3AA52BB}"/>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{83202A50-F291-4CB9-B54B-0682BFD6FFDF}</c15:txfldGUID>
                      <c15:f>Diagramm!$K$64</c15:f>
                      <c15:dlblFieldTableCache>
                        <c:ptCount val="1"/>
                      </c15:dlblFieldTableCache>
                    </c15:dlblFTEntry>
                  </c15:dlblFieldTable>
                  <c15:showDataLabelsRange val="0"/>
                </c:ext>
                <c:ext xmlns:c16="http://schemas.microsoft.com/office/drawing/2014/chart" uri="{C3380CC4-5D6E-409C-BE32-E72D297353CC}">
                  <c16:uniqueId val="{00000029-6ABA-4985-90C0-4C2BE3AA52BB}"/>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{9C9CE446-BCEA-4879-A300-8B7E626DFD67}</c15:txfldGUID>
                      <c15:f>Diagramm!$K$65</c15:f>
                      <c15:dlblFieldTableCache>
                        <c:ptCount val="1"/>
                      </c15:dlblFieldTableCache>
                    </c15:dlblFTEntry>
                  </c15:dlblFieldTable>
                  <c15:showDataLabelsRange val="0"/>
                </c:ext>
                <c:ext xmlns:c16="http://schemas.microsoft.com/office/drawing/2014/chart" uri="{C3380CC4-5D6E-409C-BE32-E72D297353CC}">
                  <c16:uniqueId val="{0000002A-6ABA-4985-90C0-4C2BE3AA52BB}"/>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{65510F91-9D7A-4FDC-BD2B-FF6BBCFBC5AA}</c15:txfldGUID>
                      <c15:f>Diagramm!$K$66</c15:f>
                      <c15:dlblFieldTableCache>
                        <c:ptCount val="1"/>
                      </c15:dlblFieldTableCache>
                    </c15:dlblFTEntry>
                  </c15:dlblFieldTable>
                  <c15:showDataLabelsRange val="0"/>
                </c:ext>
                <c:ext xmlns:c16="http://schemas.microsoft.com/office/drawing/2014/chart" uri="{C3380CC4-5D6E-409C-BE32-E72D297353CC}">
                  <c16:uniqueId val="{0000002B-6ABA-4985-90C0-4C2BE3AA52BB}"/>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{6C94025B-FFDE-475D-BFFE-72A6A00D5135}</c15:txfldGUID>
                      <c15:f>Diagramm!$K$67</c15:f>
                      <c15:dlblFieldTableCache>
                        <c:ptCount val="1"/>
                      </c15:dlblFieldTableCache>
                    </c15:dlblFTEntry>
                  </c15:dlblFieldTable>
                  <c15:showDataLabelsRange val="0"/>
                </c:ext>
                <c:ext xmlns:c16="http://schemas.microsoft.com/office/drawing/2014/chart" uri="{C3380CC4-5D6E-409C-BE32-E72D297353CC}">
                  <c16:uniqueId val="{0000002C-6ABA-4985-90C0-4C2BE3AA52BB}"/>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6ABA-4985-90C0-4C2BE3AA52BB}"/>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{DEFDD179-F2F6-4B7A-9692-3129FF6D71BA}</c15:txfldGUID>
                      <c15:f>Diagramm!$J$46</c15:f>
                      <c15:dlblFieldTableCache>
                        <c:ptCount val="1"/>
                      </c15:dlblFieldTableCache>
                    </c15:dlblFTEntry>
                  </c15:dlblFieldTable>
                  <c15:showDataLabelsRange val="0"/>
                </c:ext>
                <c:ext xmlns:c16="http://schemas.microsoft.com/office/drawing/2014/chart" uri="{C3380CC4-5D6E-409C-BE32-E72D297353CC}">
                  <c16:uniqueId val="{0000002E-6ABA-4985-90C0-4C2BE3AA52BB}"/>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{8D221E7D-E185-49A0-ACF6-15E9E54AB7FD}</c15:txfldGUID>
                      <c15:f>Diagramm!$J$47</c15:f>
                      <c15:dlblFieldTableCache>
                        <c:ptCount val="1"/>
                      </c15:dlblFieldTableCache>
                    </c15:dlblFTEntry>
                  </c15:dlblFieldTable>
                  <c15:showDataLabelsRange val="0"/>
                </c:ext>
                <c:ext xmlns:c16="http://schemas.microsoft.com/office/drawing/2014/chart" uri="{C3380CC4-5D6E-409C-BE32-E72D297353CC}">
                  <c16:uniqueId val="{0000002F-6ABA-4985-90C0-4C2BE3AA52BB}"/>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{E9702624-B7E7-485F-BA17-0A9EE5C3ADE2}</c15:txfldGUID>
                      <c15:f>Diagramm!$J$48</c15:f>
                      <c15:dlblFieldTableCache>
                        <c:ptCount val="1"/>
                      </c15:dlblFieldTableCache>
                    </c15:dlblFTEntry>
                  </c15:dlblFieldTable>
                  <c15:showDataLabelsRange val="0"/>
                </c:ext>
                <c:ext xmlns:c16="http://schemas.microsoft.com/office/drawing/2014/chart" uri="{C3380CC4-5D6E-409C-BE32-E72D297353CC}">
                  <c16:uniqueId val="{00000030-6ABA-4985-90C0-4C2BE3AA52BB}"/>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{51E35C70-4F28-4028-AC90-658AB1B0BF8A}</c15:txfldGUID>
                      <c15:f>Diagramm!$J$49</c15:f>
                      <c15:dlblFieldTableCache>
                        <c:ptCount val="1"/>
                      </c15:dlblFieldTableCache>
                    </c15:dlblFTEntry>
                  </c15:dlblFieldTable>
                  <c15:showDataLabelsRange val="0"/>
                </c:ext>
                <c:ext xmlns:c16="http://schemas.microsoft.com/office/drawing/2014/chart" uri="{C3380CC4-5D6E-409C-BE32-E72D297353CC}">
                  <c16:uniqueId val="{00000031-6ABA-4985-90C0-4C2BE3AA52BB}"/>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{00BD5DE8-5495-40A7-B546-AA1AA5023A9A}</c15:txfldGUID>
                      <c15:f>Diagramm!$J$50</c15:f>
                      <c15:dlblFieldTableCache>
                        <c:ptCount val="1"/>
                      </c15:dlblFieldTableCache>
                    </c15:dlblFTEntry>
                  </c15:dlblFieldTable>
                  <c15:showDataLabelsRange val="0"/>
                </c:ext>
                <c:ext xmlns:c16="http://schemas.microsoft.com/office/drawing/2014/chart" uri="{C3380CC4-5D6E-409C-BE32-E72D297353CC}">
                  <c16:uniqueId val="{00000032-6ABA-4985-90C0-4C2BE3AA52BB}"/>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{E178C44B-AAE5-4A00-BD91-0C0FDAE91CFB}</c15:txfldGUID>
                      <c15:f>Diagramm!$J$51</c15:f>
                      <c15:dlblFieldTableCache>
                        <c:ptCount val="1"/>
                      </c15:dlblFieldTableCache>
                    </c15:dlblFTEntry>
                  </c15:dlblFieldTable>
                  <c15:showDataLabelsRange val="0"/>
                </c:ext>
                <c:ext xmlns:c16="http://schemas.microsoft.com/office/drawing/2014/chart" uri="{C3380CC4-5D6E-409C-BE32-E72D297353CC}">
                  <c16:uniqueId val="{00000033-6ABA-4985-90C0-4C2BE3AA52BB}"/>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{0FDED57D-639A-41F2-AD53-1945F4FD2883}</c15:txfldGUID>
                      <c15:f>Diagramm!$J$52</c15:f>
                      <c15:dlblFieldTableCache>
                        <c:ptCount val="1"/>
                      </c15:dlblFieldTableCache>
                    </c15:dlblFTEntry>
                  </c15:dlblFieldTable>
                  <c15:showDataLabelsRange val="0"/>
                </c:ext>
                <c:ext xmlns:c16="http://schemas.microsoft.com/office/drawing/2014/chart" uri="{C3380CC4-5D6E-409C-BE32-E72D297353CC}">
                  <c16:uniqueId val="{00000034-6ABA-4985-90C0-4C2BE3AA52BB}"/>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{5C47B063-8442-4883-B8E4-DB4742E47927}</c15:txfldGUID>
                      <c15:f>Diagramm!$J$53</c15:f>
                      <c15:dlblFieldTableCache>
                        <c:ptCount val="1"/>
                      </c15:dlblFieldTableCache>
                    </c15:dlblFTEntry>
                  </c15:dlblFieldTable>
                  <c15:showDataLabelsRange val="0"/>
                </c:ext>
                <c:ext xmlns:c16="http://schemas.microsoft.com/office/drawing/2014/chart" uri="{C3380CC4-5D6E-409C-BE32-E72D297353CC}">
                  <c16:uniqueId val="{00000035-6ABA-4985-90C0-4C2BE3AA52BB}"/>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{2496458A-B363-4526-8E44-F8F280A5285F}</c15:txfldGUID>
                      <c15:f>Diagramm!$J$54</c15:f>
                      <c15:dlblFieldTableCache>
                        <c:ptCount val="1"/>
                      </c15:dlblFieldTableCache>
                    </c15:dlblFTEntry>
                  </c15:dlblFieldTable>
                  <c15:showDataLabelsRange val="0"/>
                </c:ext>
                <c:ext xmlns:c16="http://schemas.microsoft.com/office/drawing/2014/chart" uri="{C3380CC4-5D6E-409C-BE32-E72D297353CC}">
                  <c16:uniqueId val="{00000036-6ABA-4985-90C0-4C2BE3AA52BB}"/>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{36101B4D-B758-442E-8B90-5D90D6EB3F4E}</c15:txfldGUID>
                      <c15:f>Diagramm!$J$55</c15:f>
                      <c15:dlblFieldTableCache>
                        <c:ptCount val="1"/>
                      </c15:dlblFieldTableCache>
                    </c15:dlblFTEntry>
                  </c15:dlblFieldTable>
                  <c15:showDataLabelsRange val="0"/>
                </c:ext>
                <c:ext xmlns:c16="http://schemas.microsoft.com/office/drawing/2014/chart" uri="{C3380CC4-5D6E-409C-BE32-E72D297353CC}">
                  <c16:uniqueId val="{00000037-6ABA-4985-90C0-4C2BE3AA52BB}"/>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{F21F2526-5CEE-4E01-9E5A-7DC06949A1A0}</c15:txfldGUID>
                      <c15:f>Diagramm!$J$56</c15:f>
                      <c15:dlblFieldTableCache>
                        <c:ptCount val="1"/>
                      </c15:dlblFieldTableCache>
                    </c15:dlblFTEntry>
                  </c15:dlblFieldTable>
                  <c15:showDataLabelsRange val="0"/>
                </c:ext>
                <c:ext xmlns:c16="http://schemas.microsoft.com/office/drawing/2014/chart" uri="{C3380CC4-5D6E-409C-BE32-E72D297353CC}">
                  <c16:uniqueId val="{00000038-6ABA-4985-90C0-4C2BE3AA52BB}"/>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{58E71C02-A255-4D92-A64C-DB6986D2AEF5}</c15:txfldGUID>
                      <c15:f>Diagramm!$J$57</c15:f>
                      <c15:dlblFieldTableCache>
                        <c:ptCount val="1"/>
                      </c15:dlblFieldTableCache>
                    </c15:dlblFTEntry>
                  </c15:dlblFieldTable>
                  <c15:showDataLabelsRange val="0"/>
                </c:ext>
                <c:ext xmlns:c16="http://schemas.microsoft.com/office/drawing/2014/chart" uri="{C3380CC4-5D6E-409C-BE32-E72D297353CC}">
                  <c16:uniqueId val="{00000039-6ABA-4985-90C0-4C2BE3AA52BB}"/>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{1E56AFD1-FD91-49F1-838A-6539D68F22E0}</c15:txfldGUID>
                      <c15:f>Diagramm!$J$58</c15:f>
                      <c15:dlblFieldTableCache>
                        <c:ptCount val="1"/>
                      </c15:dlblFieldTableCache>
                    </c15:dlblFTEntry>
                  </c15:dlblFieldTable>
                  <c15:showDataLabelsRange val="0"/>
                </c:ext>
                <c:ext xmlns:c16="http://schemas.microsoft.com/office/drawing/2014/chart" uri="{C3380CC4-5D6E-409C-BE32-E72D297353CC}">
                  <c16:uniqueId val="{0000003A-6ABA-4985-90C0-4C2BE3AA52BB}"/>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{FDBCAA94-D472-4E04-AFBA-AACCE5A56AC0}</c15:txfldGUID>
                      <c15:f>Diagramm!$J$59</c15:f>
                      <c15:dlblFieldTableCache>
                        <c:ptCount val="1"/>
                      </c15:dlblFieldTableCache>
                    </c15:dlblFTEntry>
                  </c15:dlblFieldTable>
                  <c15:showDataLabelsRange val="0"/>
                </c:ext>
                <c:ext xmlns:c16="http://schemas.microsoft.com/office/drawing/2014/chart" uri="{C3380CC4-5D6E-409C-BE32-E72D297353CC}">
                  <c16:uniqueId val="{0000003B-6ABA-4985-90C0-4C2BE3AA52BB}"/>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{2E9F5A79-7254-47A1-9E67-8C48591F8355}</c15:txfldGUID>
                      <c15:f>Diagramm!$J$60</c15:f>
                      <c15:dlblFieldTableCache>
                        <c:ptCount val="1"/>
                      </c15:dlblFieldTableCache>
                    </c15:dlblFTEntry>
                  </c15:dlblFieldTable>
                  <c15:showDataLabelsRange val="0"/>
                </c:ext>
                <c:ext xmlns:c16="http://schemas.microsoft.com/office/drawing/2014/chart" uri="{C3380CC4-5D6E-409C-BE32-E72D297353CC}">
                  <c16:uniqueId val="{0000003C-6ABA-4985-90C0-4C2BE3AA52BB}"/>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{57D6451C-E0EA-4839-AF13-6971F265708A}</c15:txfldGUID>
                      <c15:f>Diagramm!$J$61</c15:f>
                      <c15:dlblFieldTableCache>
                        <c:ptCount val="1"/>
                      </c15:dlblFieldTableCache>
                    </c15:dlblFTEntry>
                  </c15:dlblFieldTable>
                  <c15:showDataLabelsRange val="0"/>
                </c:ext>
                <c:ext xmlns:c16="http://schemas.microsoft.com/office/drawing/2014/chart" uri="{C3380CC4-5D6E-409C-BE32-E72D297353CC}">
                  <c16:uniqueId val="{0000003D-6ABA-4985-90C0-4C2BE3AA52BB}"/>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{E0E442A7-E763-4F58-914B-27BD5B7A7151}</c15:txfldGUID>
                      <c15:f>Diagramm!$J$62</c15:f>
                      <c15:dlblFieldTableCache>
                        <c:ptCount val="1"/>
                      </c15:dlblFieldTableCache>
                    </c15:dlblFTEntry>
                  </c15:dlblFieldTable>
                  <c15:showDataLabelsRange val="0"/>
                </c:ext>
                <c:ext xmlns:c16="http://schemas.microsoft.com/office/drawing/2014/chart" uri="{C3380CC4-5D6E-409C-BE32-E72D297353CC}">
                  <c16:uniqueId val="{0000003E-6ABA-4985-90C0-4C2BE3AA52BB}"/>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{200B3E7B-2D19-4181-AF9E-FAC4A469EFDA}</c15:txfldGUID>
                      <c15:f>Diagramm!$J$63</c15:f>
                      <c15:dlblFieldTableCache>
                        <c:ptCount val="1"/>
                      </c15:dlblFieldTableCache>
                    </c15:dlblFTEntry>
                  </c15:dlblFieldTable>
                  <c15:showDataLabelsRange val="0"/>
                </c:ext>
                <c:ext xmlns:c16="http://schemas.microsoft.com/office/drawing/2014/chart" uri="{C3380CC4-5D6E-409C-BE32-E72D297353CC}">
                  <c16:uniqueId val="{0000003F-6ABA-4985-90C0-4C2BE3AA52BB}"/>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{5E7D9D90-108B-4F61-8D71-F834B236B3CB}</c15:txfldGUID>
                      <c15:f>Diagramm!$J$64</c15:f>
                      <c15:dlblFieldTableCache>
                        <c:ptCount val="1"/>
                      </c15:dlblFieldTableCache>
                    </c15:dlblFTEntry>
                  </c15:dlblFieldTable>
                  <c15:showDataLabelsRange val="0"/>
                </c:ext>
                <c:ext xmlns:c16="http://schemas.microsoft.com/office/drawing/2014/chart" uri="{C3380CC4-5D6E-409C-BE32-E72D297353CC}">
                  <c16:uniqueId val="{00000040-6ABA-4985-90C0-4C2BE3AA52BB}"/>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{807F8019-82E5-479A-B8AF-A07B54CBFFC1}</c15:txfldGUID>
                      <c15:f>Diagramm!$J$65</c15:f>
                      <c15:dlblFieldTableCache>
                        <c:ptCount val="1"/>
                      </c15:dlblFieldTableCache>
                    </c15:dlblFTEntry>
                  </c15:dlblFieldTable>
                  <c15:showDataLabelsRange val="0"/>
                </c:ext>
                <c:ext xmlns:c16="http://schemas.microsoft.com/office/drawing/2014/chart" uri="{C3380CC4-5D6E-409C-BE32-E72D297353CC}">
                  <c16:uniqueId val="{00000041-6ABA-4985-90C0-4C2BE3AA52BB}"/>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{1769097B-4393-4B95-96D8-385BC2857764}</c15:txfldGUID>
                      <c15:f>Diagramm!$J$66</c15:f>
                      <c15:dlblFieldTableCache>
                        <c:ptCount val="1"/>
                      </c15:dlblFieldTableCache>
                    </c15:dlblFTEntry>
                  </c15:dlblFieldTable>
                  <c15:showDataLabelsRange val="0"/>
                </c:ext>
                <c:ext xmlns:c16="http://schemas.microsoft.com/office/drawing/2014/chart" uri="{C3380CC4-5D6E-409C-BE32-E72D297353CC}">
                  <c16:uniqueId val="{00000042-6ABA-4985-90C0-4C2BE3AA52BB}"/>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{BAD2211D-293A-48C2-8E52-93A08E79F988}</c15:txfldGUID>
                      <c15:f>Diagramm!$J$67</c15:f>
                      <c15:dlblFieldTableCache>
                        <c:ptCount val="1"/>
                      </c15:dlblFieldTableCache>
                    </c15:dlblFTEntry>
                  </c15:dlblFieldTable>
                  <c15:showDataLabelsRange val="0"/>
                </c:ext>
                <c:ext xmlns:c16="http://schemas.microsoft.com/office/drawing/2014/chart" uri="{C3380CC4-5D6E-409C-BE32-E72D297353CC}">
                  <c16:uniqueId val="{00000043-6ABA-4985-90C0-4C2BE3AA52B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6ABA-4985-90C0-4C2BE3AA52BB}"/>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E99-4BDA-BDA3-72DDF6AFCAA9}"/>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E99-4BDA-BDA3-72DDF6AFCAA9}"/>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E99-4BDA-BDA3-72DDF6AFCAA9}"/>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E99-4BDA-BDA3-72DDF6AFCAA9}"/>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E99-4BDA-BDA3-72DDF6AFCAA9}"/>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E99-4BDA-BDA3-72DDF6AFCAA9}"/>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E99-4BDA-BDA3-72DDF6AFCAA9}"/>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E99-4BDA-BDA3-72DDF6AFCAA9}"/>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E99-4BDA-BDA3-72DDF6AFCAA9}"/>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E99-4BDA-BDA3-72DDF6AFCAA9}"/>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E99-4BDA-BDA3-72DDF6AFCAA9}"/>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E99-4BDA-BDA3-72DDF6AFCAA9}"/>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7E99-4BDA-BDA3-72DDF6AFCAA9}"/>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7E99-4BDA-BDA3-72DDF6AFCAA9}"/>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7E99-4BDA-BDA3-72DDF6AFCAA9}"/>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7E99-4BDA-BDA3-72DDF6AFCAA9}"/>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7E99-4BDA-BDA3-72DDF6AFCAA9}"/>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7E99-4BDA-BDA3-72DDF6AFCAA9}"/>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7E99-4BDA-BDA3-72DDF6AFCAA9}"/>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7E99-4BDA-BDA3-72DDF6AFCAA9}"/>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7E99-4BDA-BDA3-72DDF6AFCAA9}"/>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7E99-4BDA-BDA3-72DDF6AFCAA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7E99-4BDA-BDA3-72DDF6AFCAA9}"/>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7E99-4BDA-BDA3-72DDF6AFCAA9}"/>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7E99-4BDA-BDA3-72DDF6AFCAA9}"/>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7E99-4BDA-BDA3-72DDF6AFCAA9}"/>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7E99-4BDA-BDA3-72DDF6AFCAA9}"/>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7E99-4BDA-BDA3-72DDF6AFCAA9}"/>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7E99-4BDA-BDA3-72DDF6AFCAA9}"/>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7E99-4BDA-BDA3-72DDF6AFCAA9}"/>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7E99-4BDA-BDA3-72DDF6AFCAA9}"/>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7E99-4BDA-BDA3-72DDF6AFCAA9}"/>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7E99-4BDA-BDA3-72DDF6AFCAA9}"/>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7E99-4BDA-BDA3-72DDF6AFCAA9}"/>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7E99-4BDA-BDA3-72DDF6AFCAA9}"/>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7E99-4BDA-BDA3-72DDF6AFCAA9}"/>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7E99-4BDA-BDA3-72DDF6AFCAA9}"/>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7E99-4BDA-BDA3-72DDF6AFCAA9}"/>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7E99-4BDA-BDA3-72DDF6AFCAA9}"/>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7E99-4BDA-BDA3-72DDF6AFCAA9}"/>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7E99-4BDA-BDA3-72DDF6AFCAA9}"/>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7E99-4BDA-BDA3-72DDF6AFCAA9}"/>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7E99-4BDA-BDA3-72DDF6AFCAA9}"/>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7E99-4BDA-BDA3-72DDF6AFCAA9}"/>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7E99-4BDA-BDA3-72DDF6AFCAA9}"/>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7E99-4BDA-BDA3-72DDF6AFCAA9}"/>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7E99-4BDA-BDA3-72DDF6AFCAA9}"/>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7E99-4BDA-BDA3-72DDF6AFCAA9}"/>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7E99-4BDA-BDA3-72DDF6AFCAA9}"/>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7E99-4BDA-BDA3-72DDF6AFCAA9}"/>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7E99-4BDA-BDA3-72DDF6AFCAA9}"/>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7E99-4BDA-BDA3-72DDF6AFCAA9}"/>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7E99-4BDA-BDA3-72DDF6AFCAA9}"/>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7E99-4BDA-BDA3-72DDF6AFCAA9}"/>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7E99-4BDA-BDA3-72DDF6AFCAA9}"/>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7E99-4BDA-BDA3-72DDF6AFCAA9}"/>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7E99-4BDA-BDA3-72DDF6AFCAA9}"/>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7E99-4BDA-BDA3-72DDF6AFCAA9}"/>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7E99-4BDA-BDA3-72DDF6AFCAA9}"/>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7E99-4BDA-BDA3-72DDF6AFCAA9}"/>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7E99-4BDA-BDA3-72DDF6AFCAA9}"/>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7E99-4BDA-BDA3-72DDF6AFCAA9}"/>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7E99-4BDA-BDA3-72DDF6AFCAA9}"/>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7E99-4BDA-BDA3-72DDF6AFCAA9}"/>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7E99-4BDA-BDA3-72DDF6AFCAA9}"/>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7E99-4BDA-BDA3-72DDF6AFCAA9}"/>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7E99-4BDA-BDA3-72DDF6AFCAA9}"/>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7E99-4BDA-BDA3-72DDF6AFCAA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7E99-4BDA-BDA3-72DDF6AFCAA9}"/>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100.43582034907872</c:v>
                </c:pt>
                <c:pt idx="2">
                  <c:v>102.19107096338122</c:v>
                </c:pt>
                <c:pt idx="3">
                  <c:v>101.5053051798551</c:v>
                </c:pt>
                <c:pt idx="4">
                  <c:v>102.47481183685252</c:v>
                </c:pt>
                <c:pt idx="5">
                  <c:v>102.99864114172259</c:v>
                </c:pt>
                <c:pt idx="6">
                  <c:v>105.46359597552646</c:v>
                </c:pt>
                <c:pt idx="7">
                  <c:v>105.09325428955651</c:v>
                </c:pt>
                <c:pt idx="8">
                  <c:v>105.61356323619491</c:v>
                </c:pt>
                <c:pt idx="9">
                  <c:v>106.26975801057516</c:v>
                </c:pt>
                <c:pt idx="10">
                  <c:v>108.57840893889362</c:v>
                </c:pt>
                <c:pt idx="11">
                  <c:v>108.41717653188387</c:v>
                </c:pt>
                <c:pt idx="12">
                  <c:v>108.67697896937993</c:v>
                </c:pt>
                <c:pt idx="13">
                  <c:v>109.29304165991931</c:v>
                </c:pt>
                <c:pt idx="14">
                  <c:v>112.14241961261978</c:v>
                </c:pt>
                <c:pt idx="15">
                  <c:v>111.52776506537305</c:v>
                </c:pt>
                <c:pt idx="16">
                  <c:v>111.82277108518564</c:v>
                </c:pt>
                <c:pt idx="17">
                  <c:v>112.3860284022502</c:v>
                </c:pt>
                <c:pt idx="18">
                  <c:v>114.38347966289048</c:v>
                </c:pt>
                <c:pt idx="19">
                  <c:v>113.97230182143335</c:v>
                </c:pt>
                <c:pt idx="20">
                  <c:v>114.12015686716279</c:v>
                </c:pt>
                <c:pt idx="21">
                  <c:v>113.91879237631221</c:v>
                </c:pt>
                <c:pt idx="22">
                  <c:v>116.78084361864663</c:v>
                </c:pt>
                <c:pt idx="23">
                  <c:v>116.24786138237427</c:v>
                </c:pt>
                <c:pt idx="24">
                  <c:v>115.92046806683047</c:v>
                </c:pt>
              </c:numCache>
            </c:numRef>
          </c:val>
          <c:smooth val="0"/>
          <c:extLst>
            <c:ext xmlns:c16="http://schemas.microsoft.com/office/drawing/2014/chart" uri="{C3380CC4-5D6E-409C-BE32-E72D297353CC}">
              <c16:uniqueId val="{00000000-1B1B-42F8-9A2C-5C4CC9913A92}"/>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102.23038215694274</c:v>
                </c:pt>
                <c:pt idx="2">
                  <c:v>106.36474908200735</c:v>
                </c:pt>
                <c:pt idx="3">
                  <c:v>104.87556099551203</c:v>
                </c:pt>
                <c:pt idx="4">
                  <c:v>103.0735754113967</c:v>
                </c:pt>
                <c:pt idx="5">
                  <c:v>105.20875832993335</c:v>
                </c:pt>
                <c:pt idx="6">
                  <c:v>109.47232422140623</c:v>
                </c:pt>
                <c:pt idx="7">
                  <c:v>108.12593499252006</c:v>
                </c:pt>
                <c:pt idx="8">
                  <c:v>107.44594043247655</c:v>
                </c:pt>
                <c:pt idx="9">
                  <c:v>109.58792329661362</c:v>
                </c:pt>
                <c:pt idx="10">
                  <c:v>113.50469196246431</c:v>
                </c:pt>
                <c:pt idx="11">
                  <c:v>112.90629674962599</c:v>
                </c:pt>
                <c:pt idx="12">
                  <c:v>111.55310757513941</c:v>
                </c:pt>
                <c:pt idx="13">
                  <c:v>114.26628586971303</c:v>
                </c:pt>
                <c:pt idx="14">
                  <c:v>119.42064463484292</c:v>
                </c:pt>
                <c:pt idx="15">
                  <c:v>118.77464980280156</c:v>
                </c:pt>
                <c:pt idx="16">
                  <c:v>118.57745138038895</c:v>
                </c:pt>
                <c:pt idx="17">
                  <c:v>121.7734258125935</c:v>
                </c:pt>
                <c:pt idx="18">
                  <c:v>125.73779409764722</c:v>
                </c:pt>
                <c:pt idx="19">
                  <c:v>123.84060927512579</c:v>
                </c:pt>
                <c:pt idx="20">
                  <c:v>123.1266149870801</c:v>
                </c:pt>
                <c:pt idx="21">
                  <c:v>124.70420236638107</c:v>
                </c:pt>
                <c:pt idx="22">
                  <c:v>128.71617027063783</c:v>
                </c:pt>
                <c:pt idx="23">
                  <c:v>128.17217462260302</c:v>
                </c:pt>
                <c:pt idx="24">
                  <c:v>123.13341493268052</c:v>
                </c:pt>
              </c:numCache>
            </c:numRef>
          </c:val>
          <c:smooth val="0"/>
          <c:extLst>
            <c:ext xmlns:c16="http://schemas.microsoft.com/office/drawing/2014/chart" uri="{C3380CC4-5D6E-409C-BE32-E72D297353CC}">
              <c16:uniqueId val="{00000001-1B1B-42F8-9A2C-5C4CC9913A92}"/>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102.61934817535001</c:v>
                </c:pt>
                <c:pt idx="2">
                  <c:v>100.67133348634381</c:v>
                </c:pt>
                <c:pt idx="3">
                  <c:v>100.39017672710582</c:v>
                </c:pt>
                <c:pt idx="4">
                  <c:v>98.338879963277478</c:v>
                </c:pt>
                <c:pt idx="5">
                  <c:v>100.35574936883177</c:v>
                </c:pt>
                <c:pt idx="6">
                  <c:v>98.548313059444567</c:v>
                </c:pt>
                <c:pt idx="7">
                  <c:v>98.59995409685564</c:v>
                </c:pt>
                <c:pt idx="8">
                  <c:v>97.727794353913239</c:v>
                </c:pt>
                <c:pt idx="9">
                  <c:v>99.761877438604543</c:v>
                </c:pt>
                <c:pt idx="10">
                  <c:v>97.779435391324313</c:v>
                </c:pt>
                <c:pt idx="11">
                  <c:v>97.917144824420475</c:v>
                </c:pt>
                <c:pt idx="12">
                  <c:v>95.742483360110171</c:v>
                </c:pt>
                <c:pt idx="13">
                  <c:v>97.245811338076663</c:v>
                </c:pt>
                <c:pt idx="14">
                  <c:v>95.160087215974301</c:v>
                </c:pt>
                <c:pt idx="15">
                  <c:v>94.867454670644932</c:v>
                </c:pt>
                <c:pt idx="16">
                  <c:v>94.009639660316736</c:v>
                </c:pt>
                <c:pt idx="17">
                  <c:v>95.621987606151023</c:v>
                </c:pt>
                <c:pt idx="18">
                  <c:v>92.649759008492083</c:v>
                </c:pt>
                <c:pt idx="19">
                  <c:v>92.549345880192789</c:v>
                </c:pt>
                <c:pt idx="20">
                  <c:v>91.605462474179475</c:v>
                </c:pt>
                <c:pt idx="21">
                  <c:v>92.560821666284141</c:v>
                </c:pt>
                <c:pt idx="22">
                  <c:v>89.795157218269452</c:v>
                </c:pt>
                <c:pt idx="23">
                  <c:v>89.559903603396833</c:v>
                </c:pt>
                <c:pt idx="24">
                  <c:v>86.934817535001159</c:v>
                </c:pt>
              </c:numCache>
            </c:numRef>
          </c:val>
          <c:smooth val="0"/>
          <c:extLst>
            <c:ext xmlns:c16="http://schemas.microsoft.com/office/drawing/2014/chart" uri="{C3380CC4-5D6E-409C-BE32-E72D297353CC}">
              <c16:uniqueId val="{00000002-1B1B-42F8-9A2C-5C4CC9913A92}"/>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1B1B-42F8-9A2C-5C4CC9913A92}"/>
                </c:ext>
              </c:extLst>
            </c:dLbl>
            <c:dLbl>
              <c:idx val="1"/>
              <c:delete val="1"/>
              <c:extLst>
                <c:ext xmlns:c15="http://schemas.microsoft.com/office/drawing/2012/chart" uri="{CE6537A1-D6FC-4f65-9D91-7224C49458BB}"/>
                <c:ext xmlns:c16="http://schemas.microsoft.com/office/drawing/2014/chart" uri="{C3380CC4-5D6E-409C-BE32-E72D297353CC}">
                  <c16:uniqueId val="{00000004-1B1B-42F8-9A2C-5C4CC9913A92}"/>
                </c:ext>
              </c:extLst>
            </c:dLbl>
            <c:dLbl>
              <c:idx val="2"/>
              <c:delete val="1"/>
              <c:extLst>
                <c:ext xmlns:c15="http://schemas.microsoft.com/office/drawing/2012/chart" uri="{CE6537A1-D6FC-4f65-9D91-7224C49458BB}"/>
                <c:ext xmlns:c16="http://schemas.microsoft.com/office/drawing/2014/chart" uri="{C3380CC4-5D6E-409C-BE32-E72D297353CC}">
                  <c16:uniqueId val="{00000005-1B1B-42F8-9A2C-5C4CC9913A92}"/>
                </c:ext>
              </c:extLst>
            </c:dLbl>
            <c:dLbl>
              <c:idx val="3"/>
              <c:delete val="1"/>
              <c:extLst>
                <c:ext xmlns:c15="http://schemas.microsoft.com/office/drawing/2012/chart" uri="{CE6537A1-D6FC-4f65-9D91-7224C49458BB}"/>
                <c:ext xmlns:c16="http://schemas.microsoft.com/office/drawing/2014/chart" uri="{C3380CC4-5D6E-409C-BE32-E72D297353CC}">
                  <c16:uniqueId val="{00000006-1B1B-42F8-9A2C-5C4CC9913A92}"/>
                </c:ext>
              </c:extLst>
            </c:dLbl>
            <c:dLbl>
              <c:idx val="4"/>
              <c:delete val="1"/>
              <c:extLst>
                <c:ext xmlns:c15="http://schemas.microsoft.com/office/drawing/2012/chart" uri="{CE6537A1-D6FC-4f65-9D91-7224C49458BB}"/>
                <c:ext xmlns:c16="http://schemas.microsoft.com/office/drawing/2014/chart" uri="{C3380CC4-5D6E-409C-BE32-E72D297353CC}">
                  <c16:uniqueId val="{00000007-1B1B-42F8-9A2C-5C4CC9913A92}"/>
                </c:ext>
              </c:extLst>
            </c:dLbl>
            <c:dLbl>
              <c:idx val="5"/>
              <c:delete val="1"/>
              <c:extLst>
                <c:ext xmlns:c15="http://schemas.microsoft.com/office/drawing/2012/chart" uri="{CE6537A1-D6FC-4f65-9D91-7224C49458BB}"/>
                <c:ext xmlns:c16="http://schemas.microsoft.com/office/drawing/2014/chart" uri="{C3380CC4-5D6E-409C-BE32-E72D297353CC}">
                  <c16:uniqueId val="{00000008-1B1B-42F8-9A2C-5C4CC9913A92}"/>
                </c:ext>
              </c:extLst>
            </c:dLbl>
            <c:dLbl>
              <c:idx val="6"/>
              <c:delete val="1"/>
              <c:extLst>
                <c:ext xmlns:c15="http://schemas.microsoft.com/office/drawing/2012/chart" uri="{CE6537A1-D6FC-4f65-9D91-7224C49458BB}"/>
                <c:ext xmlns:c16="http://schemas.microsoft.com/office/drawing/2014/chart" uri="{C3380CC4-5D6E-409C-BE32-E72D297353CC}">
                  <c16:uniqueId val="{00000009-1B1B-42F8-9A2C-5C4CC9913A92}"/>
                </c:ext>
              </c:extLst>
            </c:dLbl>
            <c:dLbl>
              <c:idx val="7"/>
              <c:delete val="1"/>
              <c:extLst>
                <c:ext xmlns:c15="http://schemas.microsoft.com/office/drawing/2012/chart" uri="{CE6537A1-D6FC-4f65-9D91-7224C49458BB}"/>
                <c:ext xmlns:c16="http://schemas.microsoft.com/office/drawing/2014/chart" uri="{C3380CC4-5D6E-409C-BE32-E72D297353CC}">
                  <c16:uniqueId val="{0000000A-1B1B-42F8-9A2C-5C4CC9913A92}"/>
                </c:ext>
              </c:extLst>
            </c:dLbl>
            <c:dLbl>
              <c:idx val="8"/>
              <c:delete val="1"/>
              <c:extLst>
                <c:ext xmlns:c15="http://schemas.microsoft.com/office/drawing/2012/chart" uri="{CE6537A1-D6FC-4f65-9D91-7224C49458BB}"/>
                <c:ext xmlns:c16="http://schemas.microsoft.com/office/drawing/2014/chart" uri="{C3380CC4-5D6E-409C-BE32-E72D297353CC}">
                  <c16:uniqueId val="{0000000B-1B1B-42F8-9A2C-5C4CC9913A92}"/>
                </c:ext>
              </c:extLst>
            </c:dLbl>
            <c:dLbl>
              <c:idx val="9"/>
              <c:delete val="1"/>
              <c:extLst>
                <c:ext xmlns:c15="http://schemas.microsoft.com/office/drawing/2012/chart" uri="{CE6537A1-D6FC-4f65-9D91-7224C49458BB}"/>
                <c:ext xmlns:c16="http://schemas.microsoft.com/office/drawing/2014/chart" uri="{C3380CC4-5D6E-409C-BE32-E72D297353CC}">
                  <c16:uniqueId val="{0000000C-1B1B-42F8-9A2C-5C4CC9913A92}"/>
                </c:ext>
              </c:extLst>
            </c:dLbl>
            <c:dLbl>
              <c:idx val="10"/>
              <c:delete val="1"/>
              <c:extLst>
                <c:ext xmlns:c15="http://schemas.microsoft.com/office/drawing/2012/chart" uri="{CE6537A1-D6FC-4f65-9D91-7224C49458BB}"/>
                <c:ext xmlns:c16="http://schemas.microsoft.com/office/drawing/2014/chart" uri="{C3380CC4-5D6E-409C-BE32-E72D297353CC}">
                  <c16:uniqueId val="{0000000D-1B1B-42F8-9A2C-5C4CC9913A92}"/>
                </c:ext>
              </c:extLst>
            </c:dLbl>
            <c:dLbl>
              <c:idx val="11"/>
              <c:delete val="1"/>
              <c:extLst>
                <c:ext xmlns:c15="http://schemas.microsoft.com/office/drawing/2012/chart" uri="{CE6537A1-D6FC-4f65-9D91-7224C49458BB}"/>
                <c:ext xmlns:c16="http://schemas.microsoft.com/office/drawing/2014/chart" uri="{C3380CC4-5D6E-409C-BE32-E72D297353CC}">
                  <c16:uniqueId val="{0000000E-1B1B-42F8-9A2C-5C4CC9913A92}"/>
                </c:ext>
              </c:extLst>
            </c:dLbl>
            <c:dLbl>
              <c:idx val="12"/>
              <c:delete val="1"/>
              <c:extLst>
                <c:ext xmlns:c15="http://schemas.microsoft.com/office/drawing/2012/chart" uri="{CE6537A1-D6FC-4f65-9D91-7224C49458BB}"/>
                <c:ext xmlns:c16="http://schemas.microsoft.com/office/drawing/2014/chart" uri="{C3380CC4-5D6E-409C-BE32-E72D297353CC}">
                  <c16:uniqueId val="{0000000F-1B1B-42F8-9A2C-5C4CC9913A92}"/>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B1B-42F8-9A2C-5C4CC9913A92}"/>
                </c:ext>
              </c:extLst>
            </c:dLbl>
            <c:dLbl>
              <c:idx val="14"/>
              <c:delete val="1"/>
              <c:extLst>
                <c:ext xmlns:c15="http://schemas.microsoft.com/office/drawing/2012/chart" uri="{CE6537A1-D6FC-4f65-9D91-7224C49458BB}"/>
                <c:ext xmlns:c16="http://schemas.microsoft.com/office/drawing/2014/chart" uri="{C3380CC4-5D6E-409C-BE32-E72D297353CC}">
                  <c16:uniqueId val="{00000011-1B1B-42F8-9A2C-5C4CC9913A92}"/>
                </c:ext>
              </c:extLst>
            </c:dLbl>
            <c:dLbl>
              <c:idx val="15"/>
              <c:delete val="1"/>
              <c:extLst>
                <c:ext xmlns:c15="http://schemas.microsoft.com/office/drawing/2012/chart" uri="{CE6537A1-D6FC-4f65-9D91-7224C49458BB}"/>
                <c:ext xmlns:c16="http://schemas.microsoft.com/office/drawing/2014/chart" uri="{C3380CC4-5D6E-409C-BE32-E72D297353CC}">
                  <c16:uniqueId val="{00000012-1B1B-42F8-9A2C-5C4CC9913A92}"/>
                </c:ext>
              </c:extLst>
            </c:dLbl>
            <c:dLbl>
              <c:idx val="16"/>
              <c:delete val="1"/>
              <c:extLst>
                <c:ext xmlns:c15="http://schemas.microsoft.com/office/drawing/2012/chart" uri="{CE6537A1-D6FC-4f65-9D91-7224C49458BB}"/>
                <c:ext xmlns:c16="http://schemas.microsoft.com/office/drawing/2014/chart" uri="{C3380CC4-5D6E-409C-BE32-E72D297353CC}">
                  <c16:uniqueId val="{00000013-1B1B-42F8-9A2C-5C4CC9913A92}"/>
                </c:ext>
              </c:extLst>
            </c:dLbl>
            <c:dLbl>
              <c:idx val="17"/>
              <c:delete val="1"/>
              <c:extLst>
                <c:ext xmlns:c15="http://schemas.microsoft.com/office/drawing/2012/chart" uri="{CE6537A1-D6FC-4f65-9D91-7224C49458BB}"/>
                <c:ext xmlns:c16="http://schemas.microsoft.com/office/drawing/2014/chart" uri="{C3380CC4-5D6E-409C-BE32-E72D297353CC}">
                  <c16:uniqueId val="{00000014-1B1B-42F8-9A2C-5C4CC9913A92}"/>
                </c:ext>
              </c:extLst>
            </c:dLbl>
            <c:dLbl>
              <c:idx val="18"/>
              <c:delete val="1"/>
              <c:extLst>
                <c:ext xmlns:c15="http://schemas.microsoft.com/office/drawing/2012/chart" uri="{CE6537A1-D6FC-4f65-9D91-7224C49458BB}"/>
                <c:ext xmlns:c16="http://schemas.microsoft.com/office/drawing/2014/chart" uri="{C3380CC4-5D6E-409C-BE32-E72D297353CC}">
                  <c16:uniqueId val="{00000015-1B1B-42F8-9A2C-5C4CC9913A92}"/>
                </c:ext>
              </c:extLst>
            </c:dLbl>
            <c:dLbl>
              <c:idx val="19"/>
              <c:delete val="1"/>
              <c:extLst>
                <c:ext xmlns:c15="http://schemas.microsoft.com/office/drawing/2012/chart" uri="{CE6537A1-D6FC-4f65-9D91-7224C49458BB}"/>
                <c:ext xmlns:c16="http://schemas.microsoft.com/office/drawing/2014/chart" uri="{C3380CC4-5D6E-409C-BE32-E72D297353CC}">
                  <c16:uniqueId val="{00000016-1B1B-42F8-9A2C-5C4CC9913A92}"/>
                </c:ext>
              </c:extLst>
            </c:dLbl>
            <c:dLbl>
              <c:idx val="20"/>
              <c:delete val="1"/>
              <c:extLst>
                <c:ext xmlns:c15="http://schemas.microsoft.com/office/drawing/2012/chart" uri="{CE6537A1-D6FC-4f65-9D91-7224C49458BB}"/>
                <c:ext xmlns:c16="http://schemas.microsoft.com/office/drawing/2014/chart" uri="{C3380CC4-5D6E-409C-BE32-E72D297353CC}">
                  <c16:uniqueId val="{00000017-1B1B-42F8-9A2C-5C4CC9913A92}"/>
                </c:ext>
              </c:extLst>
            </c:dLbl>
            <c:dLbl>
              <c:idx val="21"/>
              <c:delete val="1"/>
              <c:extLst>
                <c:ext xmlns:c15="http://schemas.microsoft.com/office/drawing/2012/chart" uri="{CE6537A1-D6FC-4f65-9D91-7224C49458BB}"/>
                <c:ext xmlns:c16="http://schemas.microsoft.com/office/drawing/2014/chart" uri="{C3380CC4-5D6E-409C-BE32-E72D297353CC}">
                  <c16:uniqueId val="{00000018-1B1B-42F8-9A2C-5C4CC9913A92}"/>
                </c:ext>
              </c:extLst>
            </c:dLbl>
            <c:dLbl>
              <c:idx val="22"/>
              <c:delete val="1"/>
              <c:extLst>
                <c:ext xmlns:c15="http://schemas.microsoft.com/office/drawing/2012/chart" uri="{CE6537A1-D6FC-4f65-9D91-7224C49458BB}"/>
                <c:ext xmlns:c16="http://schemas.microsoft.com/office/drawing/2014/chart" uri="{C3380CC4-5D6E-409C-BE32-E72D297353CC}">
                  <c16:uniqueId val="{00000019-1B1B-42F8-9A2C-5C4CC9913A92}"/>
                </c:ext>
              </c:extLst>
            </c:dLbl>
            <c:dLbl>
              <c:idx val="23"/>
              <c:delete val="1"/>
              <c:extLst>
                <c:ext xmlns:c15="http://schemas.microsoft.com/office/drawing/2012/chart" uri="{CE6537A1-D6FC-4f65-9D91-7224C49458BB}"/>
                <c:ext xmlns:c16="http://schemas.microsoft.com/office/drawing/2014/chart" uri="{C3380CC4-5D6E-409C-BE32-E72D297353CC}">
                  <c16:uniqueId val="{0000001A-1B1B-42F8-9A2C-5C4CC9913A92}"/>
                </c:ext>
              </c:extLst>
            </c:dLbl>
            <c:dLbl>
              <c:idx val="24"/>
              <c:delete val="1"/>
              <c:extLst>
                <c:ext xmlns:c15="http://schemas.microsoft.com/office/drawing/2012/chart" uri="{CE6537A1-D6FC-4f65-9D91-7224C49458BB}"/>
                <c:ext xmlns:c16="http://schemas.microsoft.com/office/drawing/2014/chart" uri="{C3380CC4-5D6E-409C-BE32-E72D297353CC}">
                  <c16:uniqueId val="{0000001B-1B1B-42F8-9A2C-5C4CC9913A92}"/>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1B1B-42F8-9A2C-5C4CC9913A92}"/>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Steinfurt (05566)</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164643</v>
      </c>
      <c r="F11" s="238">
        <v>165108</v>
      </c>
      <c r="G11" s="238">
        <v>165865</v>
      </c>
      <c r="H11" s="238">
        <v>161800</v>
      </c>
      <c r="I11" s="265">
        <v>162086</v>
      </c>
      <c r="J11" s="263">
        <v>2557</v>
      </c>
      <c r="K11" s="266">
        <v>1.5775575928827905</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17.70315166754736</v>
      </c>
      <c r="E13" s="115">
        <v>29147</v>
      </c>
      <c r="F13" s="114">
        <v>28896</v>
      </c>
      <c r="G13" s="114">
        <v>29099</v>
      </c>
      <c r="H13" s="114">
        <v>28689</v>
      </c>
      <c r="I13" s="140">
        <v>28400</v>
      </c>
      <c r="J13" s="115">
        <v>747</v>
      </c>
      <c r="K13" s="116">
        <v>2.630281690140845</v>
      </c>
    </row>
    <row r="14" spans="1:255" ht="14.1" customHeight="1" x14ac:dyDescent="0.2">
      <c r="A14" s="306" t="s">
        <v>230</v>
      </c>
      <c r="B14" s="307"/>
      <c r="C14" s="308"/>
      <c r="D14" s="113">
        <v>62.7448479437328</v>
      </c>
      <c r="E14" s="115">
        <v>103305</v>
      </c>
      <c r="F14" s="114">
        <v>103970</v>
      </c>
      <c r="G14" s="114">
        <v>104657</v>
      </c>
      <c r="H14" s="114">
        <v>101414</v>
      </c>
      <c r="I14" s="140">
        <v>102140</v>
      </c>
      <c r="J14" s="115">
        <v>1165</v>
      </c>
      <c r="K14" s="116">
        <v>1.1405913452124534</v>
      </c>
    </row>
    <row r="15" spans="1:255" ht="14.1" customHeight="1" x14ac:dyDescent="0.2">
      <c r="A15" s="306" t="s">
        <v>231</v>
      </c>
      <c r="B15" s="307"/>
      <c r="C15" s="308"/>
      <c r="D15" s="113">
        <v>9.8042431199625852</v>
      </c>
      <c r="E15" s="115">
        <v>16142</v>
      </c>
      <c r="F15" s="114">
        <v>16218</v>
      </c>
      <c r="G15" s="114">
        <v>16173</v>
      </c>
      <c r="H15" s="114">
        <v>15913</v>
      </c>
      <c r="I15" s="140">
        <v>15841</v>
      </c>
      <c r="J15" s="115">
        <v>301</v>
      </c>
      <c r="K15" s="116">
        <v>1.9001325673884224</v>
      </c>
    </row>
    <row r="16" spans="1:255" ht="14.1" customHeight="1" x14ac:dyDescent="0.2">
      <c r="A16" s="306" t="s">
        <v>232</v>
      </c>
      <c r="B16" s="307"/>
      <c r="C16" s="308"/>
      <c r="D16" s="113">
        <v>9.0389509423419163</v>
      </c>
      <c r="E16" s="115">
        <v>14882</v>
      </c>
      <c r="F16" s="114">
        <v>14841</v>
      </c>
      <c r="G16" s="114">
        <v>14746</v>
      </c>
      <c r="H16" s="114">
        <v>14622</v>
      </c>
      <c r="I16" s="140">
        <v>14534</v>
      </c>
      <c r="J16" s="115">
        <v>348</v>
      </c>
      <c r="K16" s="116">
        <v>2.3943855786431816</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0.75618155645851937</v>
      </c>
      <c r="E18" s="115">
        <v>1245</v>
      </c>
      <c r="F18" s="114">
        <v>1195</v>
      </c>
      <c r="G18" s="114">
        <v>1255</v>
      </c>
      <c r="H18" s="114">
        <v>1249</v>
      </c>
      <c r="I18" s="140">
        <v>1195</v>
      </c>
      <c r="J18" s="115">
        <v>50</v>
      </c>
      <c r="K18" s="116">
        <v>4.1841004184100417</v>
      </c>
    </row>
    <row r="19" spans="1:255" ht="14.1" customHeight="1" x14ac:dyDescent="0.2">
      <c r="A19" s="306" t="s">
        <v>235</v>
      </c>
      <c r="B19" s="307" t="s">
        <v>236</v>
      </c>
      <c r="C19" s="308"/>
      <c r="D19" s="113">
        <v>0.50472841238315624</v>
      </c>
      <c r="E19" s="115">
        <v>831</v>
      </c>
      <c r="F19" s="114">
        <v>774</v>
      </c>
      <c r="G19" s="114">
        <v>830</v>
      </c>
      <c r="H19" s="114">
        <v>847</v>
      </c>
      <c r="I19" s="140">
        <v>786</v>
      </c>
      <c r="J19" s="115">
        <v>45</v>
      </c>
      <c r="K19" s="116">
        <v>5.7251908396946565</v>
      </c>
    </row>
    <row r="20" spans="1:255" ht="14.1" customHeight="1" x14ac:dyDescent="0.2">
      <c r="A20" s="306">
        <v>12</v>
      </c>
      <c r="B20" s="307" t="s">
        <v>237</v>
      </c>
      <c r="C20" s="308"/>
      <c r="D20" s="113">
        <v>1.2530140971678116</v>
      </c>
      <c r="E20" s="115">
        <v>2063</v>
      </c>
      <c r="F20" s="114">
        <v>1968</v>
      </c>
      <c r="G20" s="114">
        <v>2064</v>
      </c>
      <c r="H20" s="114">
        <v>2061</v>
      </c>
      <c r="I20" s="140">
        <v>2034</v>
      </c>
      <c r="J20" s="115">
        <v>29</v>
      </c>
      <c r="K20" s="116">
        <v>1.4257620452310718</v>
      </c>
    </row>
    <row r="21" spans="1:255" ht="14.1" customHeight="1" x14ac:dyDescent="0.2">
      <c r="A21" s="306">
        <v>21</v>
      </c>
      <c r="B21" s="307" t="s">
        <v>238</v>
      </c>
      <c r="C21" s="308"/>
      <c r="D21" s="113">
        <v>0.42516232090037231</v>
      </c>
      <c r="E21" s="115">
        <v>700</v>
      </c>
      <c r="F21" s="114">
        <v>728</v>
      </c>
      <c r="G21" s="114">
        <v>772</v>
      </c>
      <c r="H21" s="114">
        <v>818</v>
      </c>
      <c r="I21" s="140">
        <v>850</v>
      </c>
      <c r="J21" s="115">
        <v>-150</v>
      </c>
      <c r="K21" s="116">
        <v>-17.647058823529413</v>
      </c>
    </row>
    <row r="22" spans="1:255" ht="14.1" customHeight="1" x14ac:dyDescent="0.2">
      <c r="A22" s="306">
        <v>22</v>
      </c>
      <c r="B22" s="307" t="s">
        <v>239</v>
      </c>
      <c r="C22" s="308"/>
      <c r="D22" s="113">
        <v>2.688847992322783</v>
      </c>
      <c r="E22" s="115">
        <v>4427</v>
      </c>
      <c r="F22" s="114">
        <v>4481</v>
      </c>
      <c r="G22" s="114">
        <v>4586</v>
      </c>
      <c r="H22" s="114">
        <v>4445</v>
      </c>
      <c r="I22" s="140">
        <v>4460</v>
      </c>
      <c r="J22" s="115">
        <v>-33</v>
      </c>
      <c r="K22" s="116">
        <v>-0.73991031390134532</v>
      </c>
    </row>
    <row r="23" spans="1:255" ht="14.1" customHeight="1" x14ac:dyDescent="0.2">
      <c r="A23" s="306">
        <v>23</v>
      </c>
      <c r="B23" s="307" t="s">
        <v>240</v>
      </c>
      <c r="C23" s="308"/>
      <c r="D23" s="113">
        <v>0.90012937082050259</v>
      </c>
      <c r="E23" s="115">
        <v>1482</v>
      </c>
      <c r="F23" s="114">
        <v>1522</v>
      </c>
      <c r="G23" s="114">
        <v>1544</v>
      </c>
      <c r="H23" s="114">
        <v>1528</v>
      </c>
      <c r="I23" s="140">
        <v>1550</v>
      </c>
      <c r="J23" s="115">
        <v>-68</v>
      </c>
      <c r="K23" s="116">
        <v>-4.387096774193548</v>
      </c>
    </row>
    <row r="24" spans="1:255" ht="14.1" customHeight="1" x14ac:dyDescent="0.2">
      <c r="A24" s="306">
        <v>24</v>
      </c>
      <c r="B24" s="307" t="s">
        <v>241</v>
      </c>
      <c r="C24" s="308"/>
      <c r="D24" s="113">
        <v>4.0694107857607067</v>
      </c>
      <c r="E24" s="115">
        <v>6700</v>
      </c>
      <c r="F24" s="114">
        <v>6812</v>
      </c>
      <c r="G24" s="114">
        <v>7111</v>
      </c>
      <c r="H24" s="114">
        <v>6946</v>
      </c>
      <c r="I24" s="140">
        <v>6972</v>
      </c>
      <c r="J24" s="115">
        <v>-272</v>
      </c>
      <c r="K24" s="116">
        <v>-3.9013195639701665</v>
      </c>
    </row>
    <row r="25" spans="1:255" ht="14.1" customHeight="1" x14ac:dyDescent="0.2">
      <c r="A25" s="306">
        <v>25</v>
      </c>
      <c r="B25" s="307" t="s">
        <v>242</v>
      </c>
      <c r="C25" s="308"/>
      <c r="D25" s="113">
        <v>6.0403418305060042</v>
      </c>
      <c r="E25" s="115">
        <v>9945</v>
      </c>
      <c r="F25" s="114">
        <v>10044</v>
      </c>
      <c r="G25" s="114">
        <v>10138</v>
      </c>
      <c r="H25" s="114">
        <v>9931</v>
      </c>
      <c r="I25" s="140">
        <v>9925</v>
      </c>
      <c r="J25" s="115">
        <v>20</v>
      </c>
      <c r="K25" s="116">
        <v>0.20151133501259447</v>
      </c>
    </row>
    <row r="26" spans="1:255" ht="14.1" customHeight="1" x14ac:dyDescent="0.2">
      <c r="A26" s="306">
        <v>26</v>
      </c>
      <c r="B26" s="307" t="s">
        <v>243</v>
      </c>
      <c r="C26" s="308"/>
      <c r="D26" s="113">
        <v>2.7969606967803067</v>
      </c>
      <c r="E26" s="115">
        <v>4605</v>
      </c>
      <c r="F26" s="114">
        <v>4653</v>
      </c>
      <c r="G26" s="114">
        <v>4702</v>
      </c>
      <c r="H26" s="114">
        <v>4519</v>
      </c>
      <c r="I26" s="140">
        <v>4555</v>
      </c>
      <c r="J26" s="115">
        <v>50</v>
      </c>
      <c r="K26" s="116">
        <v>1.0976948408342482</v>
      </c>
    </row>
    <row r="27" spans="1:255" ht="14.1" customHeight="1" x14ac:dyDescent="0.2">
      <c r="A27" s="306">
        <v>27</v>
      </c>
      <c r="B27" s="307" t="s">
        <v>244</v>
      </c>
      <c r="C27" s="308"/>
      <c r="D27" s="113">
        <v>2.8765267882630905</v>
      </c>
      <c r="E27" s="115">
        <v>4736</v>
      </c>
      <c r="F27" s="114">
        <v>4775</v>
      </c>
      <c r="G27" s="114">
        <v>4773</v>
      </c>
      <c r="H27" s="114">
        <v>4657</v>
      </c>
      <c r="I27" s="140">
        <v>4683</v>
      </c>
      <c r="J27" s="115">
        <v>53</v>
      </c>
      <c r="K27" s="116">
        <v>1.1317531496903694</v>
      </c>
    </row>
    <row r="28" spans="1:255" ht="14.1" customHeight="1" x14ac:dyDescent="0.2">
      <c r="A28" s="306">
        <v>28</v>
      </c>
      <c r="B28" s="307" t="s">
        <v>245</v>
      </c>
      <c r="C28" s="308"/>
      <c r="D28" s="113">
        <v>1.3835996671586401</v>
      </c>
      <c r="E28" s="115">
        <v>2278</v>
      </c>
      <c r="F28" s="114">
        <v>2280</v>
      </c>
      <c r="G28" s="114">
        <v>2329</v>
      </c>
      <c r="H28" s="114">
        <v>2371</v>
      </c>
      <c r="I28" s="140">
        <v>2376</v>
      </c>
      <c r="J28" s="115">
        <v>-98</v>
      </c>
      <c r="K28" s="116">
        <v>-4.1245791245791246</v>
      </c>
    </row>
    <row r="29" spans="1:255" ht="14.1" customHeight="1" x14ac:dyDescent="0.2">
      <c r="A29" s="306">
        <v>29</v>
      </c>
      <c r="B29" s="307" t="s">
        <v>246</v>
      </c>
      <c r="C29" s="308"/>
      <c r="D29" s="113">
        <v>3.2506696306554179</v>
      </c>
      <c r="E29" s="115">
        <v>5352</v>
      </c>
      <c r="F29" s="114">
        <v>5365</v>
      </c>
      <c r="G29" s="114">
        <v>5397</v>
      </c>
      <c r="H29" s="114">
        <v>5310</v>
      </c>
      <c r="I29" s="140">
        <v>5398</v>
      </c>
      <c r="J29" s="115">
        <v>-46</v>
      </c>
      <c r="K29" s="116">
        <v>-0.85216746943312338</v>
      </c>
    </row>
    <row r="30" spans="1:255" ht="14.1" customHeight="1" x14ac:dyDescent="0.2">
      <c r="A30" s="306" t="s">
        <v>247</v>
      </c>
      <c r="B30" s="307" t="s">
        <v>248</v>
      </c>
      <c r="C30" s="308"/>
      <c r="D30" s="113">
        <v>2.3031650297917312</v>
      </c>
      <c r="E30" s="115">
        <v>3792</v>
      </c>
      <c r="F30" s="114">
        <v>3793</v>
      </c>
      <c r="G30" s="114">
        <v>3821</v>
      </c>
      <c r="H30" s="114">
        <v>3743</v>
      </c>
      <c r="I30" s="140">
        <v>3828</v>
      </c>
      <c r="J30" s="115">
        <v>-36</v>
      </c>
      <c r="K30" s="116">
        <v>-0.94043887147335425</v>
      </c>
    </row>
    <row r="31" spans="1:255" ht="14.1" customHeight="1" x14ac:dyDescent="0.2">
      <c r="A31" s="306" t="s">
        <v>249</v>
      </c>
      <c r="B31" s="307" t="s">
        <v>250</v>
      </c>
      <c r="C31" s="308"/>
      <c r="D31" s="113">
        <v>0.93171285751595878</v>
      </c>
      <c r="E31" s="115">
        <v>1534</v>
      </c>
      <c r="F31" s="114">
        <v>1545</v>
      </c>
      <c r="G31" s="114">
        <v>1547</v>
      </c>
      <c r="H31" s="114">
        <v>1538</v>
      </c>
      <c r="I31" s="140">
        <v>1539</v>
      </c>
      <c r="J31" s="115">
        <v>-5</v>
      </c>
      <c r="K31" s="116">
        <v>-0.32488628979857048</v>
      </c>
    </row>
    <row r="32" spans="1:255" ht="14.1" customHeight="1" x14ac:dyDescent="0.2">
      <c r="A32" s="306">
        <v>31</v>
      </c>
      <c r="B32" s="307" t="s">
        <v>251</v>
      </c>
      <c r="C32" s="308"/>
      <c r="D32" s="113">
        <v>0.71488007385676888</v>
      </c>
      <c r="E32" s="115">
        <v>1177</v>
      </c>
      <c r="F32" s="114">
        <v>1175</v>
      </c>
      <c r="G32" s="114">
        <v>1170</v>
      </c>
      <c r="H32" s="114">
        <v>1177</v>
      </c>
      <c r="I32" s="140">
        <v>1170</v>
      </c>
      <c r="J32" s="115">
        <v>7</v>
      </c>
      <c r="K32" s="116">
        <v>0.59829059829059827</v>
      </c>
    </row>
    <row r="33" spans="1:11" ht="14.1" customHeight="1" x14ac:dyDescent="0.2">
      <c r="A33" s="306">
        <v>32</v>
      </c>
      <c r="B33" s="307" t="s">
        <v>252</v>
      </c>
      <c r="C33" s="308"/>
      <c r="D33" s="113">
        <v>2.4288916018294127</v>
      </c>
      <c r="E33" s="115">
        <v>3999</v>
      </c>
      <c r="F33" s="114">
        <v>3951</v>
      </c>
      <c r="G33" s="114">
        <v>4030</v>
      </c>
      <c r="H33" s="114">
        <v>3908</v>
      </c>
      <c r="I33" s="140">
        <v>3829</v>
      </c>
      <c r="J33" s="115">
        <v>170</v>
      </c>
      <c r="K33" s="116">
        <v>4.4398015147558105</v>
      </c>
    </row>
    <row r="34" spans="1:11" ht="14.1" customHeight="1" x14ac:dyDescent="0.2">
      <c r="A34" s="306">
        <v>33</v>
      </c>
      <c r="B34" s="307" t="s">
        <v>253</v>
      </c>
      <c r="C34" s="308"/>
      <c r="D34" s="113">
        <v>1.4151831538540964</v>
      </c>
      <c r="E34" s="115">
        <v>2330</v>
      </c>
      <c r="F34" s="114">
        <v>2310</v>
      </c>
      <c r="G34" s="114">
        <v>2347</v>
      </c>
      <c r="H34" s="114">
        <v>2291</v>
      </c>
      <c r="I34" s="140">
        <v>2272</v>
      </c>
      <c r="J34" s="115">
        <v>58</v>
      </c>
      <c r="K34" s="116">
        <v>2.5528169014084505</v>
      </c>
    </row>
    <row r="35" spans="1:11" ht="14.1" customHeight="1" x14ac:dyDescent="0.2">
      <c r="A35" s="306">
        <v>34</v>
      </c>
      <c r="B35" s="307" t="s">
        <v>254</v>
      </c>
      <c r="C35" s="308"/>
      <c r="D35" s="113">
        <v>2.2150956918909399</v>
      </c>
      <c r="E35" s="115">
        <v>3647</v>
      </c>
      <c r="F35" s="114">
        <v>3616</v>
      </c>
      <c r="G35" s="114">
        <v>3626</v>
      </c>
      <c r="H35" s="114">
        <v>3537</v>
      </c>
      <c r="I35" s="140">
        <v>3526</v>
      </c>
      <c r="J35" s="115">
        <v>121</v>
      </c>
      <c r="K35" s="116">
        <v>3.4316505955757233</v>
      </c>
    </row>
    <row r="36" spans="1:11" ht="14.1" customHeight="1" x14ac:dyDescent="0.2">
      <c r="A36" s="306">
        <v>41</v>
      </c>
      <c r="B36" s="307" t="s">
        <v>255</v>
      </c>
      <c r="C36" s="308"/>
      <c r="D36" s="113">
        <v>0.78351341994497181</v>
      </c>
      <c r="E36" s="115">
        <v>1290</v>
      </c>
      <c r="F36" s="114">
        <v>1289</v>
      </c>
      <c r="G36" s="114">
        <v>1297</v>
      </c>
      <c r="H36" s="114">
        <v>1270</v>
      </c>
      <c r="I36" s="140">
        <v>1275</v>
      </c>
      <c r="J36" s="115">
        <v>15</v>
      </c>
      <c r="K36" s="116">
        <v>1.1764705882352942</v>
      </c>
    </row>
    <row r="37" spans="1:11" ht="14.1" customHeight="1" x14ac:dyDescent="0.2">
      <c r="A37" s="306">
        <v>42</v>
      </c>
      <c r="B37" s="307" t="s">
        <v>256</v>
      </c>
      <c r="C37" s="308"/>
      <c r="D37" s="113">
        <v>0.10993482868995341</v>
      </c>
      <c r="E37" s="115">
        <v>181</v>
      </c>
      <c r="F37" s="114">
        <v>180</v>
      </c>
      <c r="G37" s="114">
        <v>179</v>
      </c>
      <c r="H37" s="114">
        <v>176</v>
      </c>
      <c r="I37" s="140">
        <v>180</v>
      </c>
      <c r="J37" s="115">
        <v>1</v>
      </c>
      <c r="K37" s="116">
        <v>0.55555555555555558</v>
      </c>
    </row>
    <row r="38" spans="1:11" ht="14.1" customHeight="1" x14ac:dyDescent="0.2">
      <c r="A38" s="306">
        <v>43</v>
      </c>
      <c r="B38" s="307" t="s">
        <v>257</v>
      </c>
      <c r="C38" s="308"/>
      <c r="D38" s="113">
        <v>1.250584598191238</v>
      </c>
      <c r="E38" s="115">
        <v>2059</v>
      </c>
      <c r="F38" s="114">
        <v>2044</v>
      </c>
      <c r="G38" s="114">
        <v>2034</v>
      </c>
      <c r="H38" s="114">
        <v>1915</v>
      </c>
      <c r="I38" s="140">
        <v>1930</v>
      </c>
      <c r="J38" s="115">
        <v>129</v>
      </c>
      <c r="K38" s="116">
        <v>6.6839378238341967</v>
      </c>
    </row>
    <row r="39" spans="1:11" ht="14.1" customHeight="1" x14ac:dyDescent="0.2">
      <c r="A39" s="306">
        <v>51</v>
      </c>
      <c r="B39" s="307" t="s">
        <v>258</v>
      </c>
      <c r="C39" s="308"/>
      <c r="D39" s="113">
        <v>8.9818577163924367</v>
      </c>
      <c r="E39" s="115">
        <v>14788</v>
      </c>
      <c r="F39" s="114">
        <v>14893</v>
      </c>
      <c r="G39" s="114">
        <v>14917</v>
      </c>
      <c r="H39" s="114">
        <v>14481</v>
      </c>
      <c r="I39" s="140">
        <v>14423</v>
      </c>
      <c r="J39" s="115">
        <v>365</v>
      </c>
      <c r="K39" s="116">
        <v>2.5306801636275393</v>
      </c>
    </row>
    <row r="40" spans="1:11" ht="14.1" customHeight="1" x14ac:dyDescent="0.2">
      <c r="A40" s="306" t="s">
        <v>259</v>
      </c>
      <c r="B40" s="307" t="s">
        <v>260</v>
      </c>
      <c r="C40" s="308"/>
      <c r="D40" s="113">
        <v>7.7312731182011989</v>
      </c>
      <c r="E40" s="115">
        <v>12729</v>
      </c>
      <c r="F40" s="114">
        <v>12850</v>
      </c>
      <c r="G40" s="114">
        <v>12859</v>
      </c>
      <c r="H40" s="114">
        <v>12522</v>
      </c>
      <c r="I40" s="140">
        <v>12483</v>
      </c>
      <c r="J40" s="115">
        <v>246</v>
      </c>
      <c r="K40" s="116">
        <v>1.970680124969959</v>
      </c>
    </row>
    <row r="41" spans="1:11" ht="14.1" customHeight="1" x14ac:dyDescent="0.2">
      <c r="A41" s="306"/>
      <c r="B41" s="307" t="s">
        <v>261</v>
      </c>
      <c r="C41" s="308"/>
      <c r="D41" s="113">
        <v>6.438779662664067</v>
      </c>
      <c r="E41" s="115">
        <v>10601</v>
      </c>
      <c r="F41" s="114">
        <v>10699</v>
      </c>
      <c r="G41" s="114">
        <v>10729</v>
      </c>
      <c r="H41" s="114">
        <v>10540</v>
      </c>
      <c r="I41" s="140">
        <v>10493</v>
      </c>
      <c r="J41" s="115">
        <v>108</v>
      </c>
      <c r="K41" s="116">
        <v>1.0292576003049652</v>
      </c>
    </row>
    <row r="42" spans="1:11" ht="14.1" customHeight="1" x14ac:dyDescent="0.2">
      <c r="A42" s="306">
        <v>52</v>
      </c>
      <c r="B42" s="307" t="s">
        <v>262</v>
      </c>
      <c r="C42" s="308"/>
      <c r="D42" s="113">
        <v>4.8577832036588253</v>
      </c>
      <c r="E42" s="115">
        <v>7998</v>
      </c>
      <c r="F42" s="114">
        <v>7990</v>
      </c>
      <c r="G42" s="114">
        <v>8005</v>
      </c>
      <c r="H42" s="114">
        <v>7944</v>
      </c>
      <c r="I42" s="140">
        <v>8018</v>
      </c>
      <c r="J42" s="115">
        <v>-20</v>
      </c>
      <c r="K42" s="116">
        <v>-0.24943876278373658</v>
      </c>
    </row>
    <row r="43" spans="1:11" ht="14.1" customHeight="1" x14ac:dyDescent="0.2">
      <c r="A43" s="306" t="s">
        <v>263</v>
      </c>
      <c r="B43" s="307" t="s">
        <v>264</v>
      </c>
      <c r="C43" s="308"/>
      <c r="D43" s="113">
        <v>4.3645949114143932</v>
      </c>
      <c r="E43" s="115">
        <v>7186</v>
      </c>
      <c r="F43" s="114">
        <v>7197</v>
      </c>
      <c r="G43" s="114">
        <v>7219</v>
      </c>
      <c r="H43" s="114">
        <v>7190</v>
      </c>
      <c r="I43" s="140">
        <v>7268</v>
      </c>
      <c r="J43" s="115">
        <v>-82</v>
      </c>
      <c r="K43" s="116">
        <v>-1.1282333516785912</v>
      </c>
    </row>
    <row r="44" spans="1:11" ht="14.1" customHeight="1" x14ac:dyDescent="0.2">
      <c r="A44" s="306">
        <v>53</v>
      </c>
      <c r="B44" s="307" t="s">
        <v>265</v>
      </c>
      <c r="C44" s="308"/>
      <c r="D44" s="113">
        <v>0.53266765061375221</v>
      </c>
      <c r="E44" s="115">
        <v>877</v>
      </c>
      <c r="F44" s="114">
        <v>868</v>
      </c>
      <c r="G44" s="114">
        <v>852</v>
      </c>
      <c r="H44" s="114">
        <v>828</v>
      </c>
      <c r="I44" s="140">
        <v>865</v>
      </c>
      <c r="J44" s="115">
        <v>12</v>
      </c>
      <c r="K44" s="116">
        <v>1.3872832369942196</v>
      </c>
    </row>
    <row r="45" spans="1:11" ht="14.1" customHeight="1" x14ac:dyDescent="0.2">
      <c r="A45" s="306" t="s">
        <v>266</v>
      </c>
      <c r="B45" s="307" t="s">
        <v>267</v>
      </c>
      <c r="C45" s="308"/>
      <c r="D45" s="113">
        <v>0.49136616801200172</v>
      </c>
      <c r="E45" s="115">
        <v>809</v>
      </c>
      <c r="F45" s="114">
        <v>798</v>
      </c>
      <c r="G45" s="114">
        <v>786</v>
      </c>
      <c r="H45" s="114">
        <v>762</v>
      </c>
      <c r="I45" s="140">
        <v>800</v>
      </c>
      <c r="J45" s="115">
        <v>9</v>
      </c>
      <c r="K45" s="116">
        <v>1.125</v>
      </c>
    </row>
    <row r="46" spans="1:11" ht="14.1" customHeight="1" x14ac:dyDescent="0.2">
      <c r="A46" s="306">
        <v>54</v>
      </c>
      <c r="B46" s="307" t="s">
        <v>268</v>
      </c>
      <c r="C46" s="308"/>
      <c r="D46" s="113">
        <v>2.1701499608243289</v>
      </c>
      <c r="E46" s="115">
        <v>3573</v>
      </c>
      <c r="F46" s="114">
        <v>3542</v>
      </c>
      <c r="G46" s="114">
        <v>3557</v>
      </c>
      <c r="H46" s="114">
        <v>3504</v>
      </c>
      <c r="I46" s="140">
        <v>3508</v>
      </c>
      <c r="J46" s="115">
        <v>65</v>
      </c>
      <c r="K46" s="116">
        <v>1.8529076396807298</v>
      </c>
    </row>
    <row r="47" spans="1:11" ht="14.1" customHeight="1" x14ac:dyDescent="0.2">
      <c r="A47" s="306">
        <v>61</v>
      </c>
      <c r="B47" s="307" t="s">
        <v>269</v>
      </c>
      <c r="C47" s="308"/>
      <c r="D47" s="113">
        <v>3.7626865399682949</v>
      </c>
      <c r="E47" s="115">
        <v>6195</v>
      </c>
      <c r="F47" s="114">
        <v>6206</v>
      </c>
      <c r="G47" s="114">
        <v>6237</v>
      </c>
      <c r="H47" s="114">
        <v>6016</v>
      </c>
      <c r="I47" s="140">
        <v>6023</v>
      </c>
      <c r="J47" s="115">
        <v>172</v>
      </c>
      <c r="K47" s="116">
        <v>2.8557197409928605</v>
      </c>
    </row>
    <row r="48" spans="1:11" ht="14.1" customHeight="1" x14ac:dyDescent="0.2">
      <c r="A48" s="306">
        <v>62</v>
      </c>
      <c r="B48" s="307" t="s">
        <v>270</v>
      </c>
      <c r="C48" s="308"/>
      <c r="D48" s="113">
        <v>6.5365669964711524</v>
      </c>
      <c r="E48" s="115">
        <v>10762</v>
      </c>
      <c r="F48" s="114">
        <v>10849</v>
      </c>
      <c r="G48" s="114">
        <v>10899</v>
      </c>
      <c r="H48" s="114">
        <v>10668</v>
      </c>
      <c r="I48" s="140">
        <v>10698</v>
      </c>
      <c r="J48" s="115">
        <v>64</v>
      </c>
      <c r="K48" s="116">
        <v>0.59824266217984667</v>
      </c>
    </row>
    <row r="49" spans="1:11" ht="14.1" customHeight="1" x14ac:dyDescent="0.2">
      <c r="A49" s="306">
        <v>63</v>
      </c>
      <c r="B49" s="307" t="s">
        <v>271</v>
      </c>
      <c r="C49" s="308"/>
      <c r="D49" s="113">
        <v>1.2493698487029512</v>
      </c>
      <c r="E49" s="115">
        <v>2057</v>
      </c>
      <c r="F49" s="114">
        <v>2088</v>
      </c>
      <c r="G49" s="114">
        <v>2138</v>
      </c>
      <c r="H49" s="114">
        <v>2087</v>
      </c>
      <c r="I49" s="140">
        <v>2057</v>
      </c>
      <c r="J49" s="115">
        <v>0</v>
      </c>
      <c r="K49" s="116">
        <v>0</v>
      </c>
    </row>
    <row r="50" spans="1:11" ht="14.1" customHeight="1" x14ac:dyDescent="0.2">
      <c r="A50" s="306" t="s">
        <v>272</v>
      </c>
      <c r="B50" s="307" t="s">
        <v>273</v>
      </c>
      <c r="C50" s="308"/>
      <c r="D50" s="113">
        <v>0.14576993859441337</v>
      </c>
      <c r="E50" s="115">
        <v>240</v>
      </c>
      <c r="F50" s="114">
        <v>257</v>
      </c>
      <c r="G50" s="114">
        <v>274</v>
      </c>
      <c r="H50" s="114">
        <v>257</v>
      </c>
      <c r="I50" s="140">
        <v>261</v>
      </c>
      <c r="J50" s="115">
        <v>-21</v>
      </c>
      <c r="K50" s="116">
        <v>-8.0459770114942533</v>
      </c>
    </row>
    <row r="51" spans="1:11" ht="14.1" customHeight="1" x14ac:dyDescent="0.2">
      <c r="A51" s="306" t="s">
        <v>274</v>
      </c>
      <c r="B51" s="307" t="s">
        <v>275</v>
      </c>
      <c r="C51" s="308"/>
      <c r="D51" s="113">
        <v>0.8794786295196273</v>
      </c>
      <c r="E51" s="115">
        <v>1448</v>
      </c>
      <c r="F51" s="114">
        <v>1464</v>
      </c>
      <c r="G51" s="114">
        <v>1485</v>
      </c>
      <c r="H51" s="114">
        <v>1480</v>
      </c>
      <c r="I51" s="140">
        <v>1439</v>
      </c>
      <c r="J51" s="115">
        <v>9</v>
      </c>
      <c r="K51" s="116">
        <v>0.62543432939541344</v>
      </c>
    </row>
    <row r="52" spans="1:11" ht="14.1" customHeight="1" x14ac:dyDescent="0.2">
      <c r="A52" s="306">
        <v>71</v>
      </c>
      <c r="B52" s="307" t="s">
        <v>276</v>
      </c>
      <c r="C52" s="308"/>
      <c r="D52" s="113">
        <v>10.162594219007186</v>
      </c>
      <c r="E52" s="115">
        <v>16732</v>
      </c>
      <c r="F52" s="114">
        <v>16762</v>
      </c>
      <c r="G52" s="114">
        <v>16738</v>
      </c>
      <c r="H52" s="114">
        <v>16274</v>
      </c>
      <c r="I52" s="140">
        <v>16356</v>
      </c>
      <c r="J52" s="115">
        <v>376</v>
      </c>
      <c r="K52" s="116">
        <v>2.2988505747126435</v>
      </c>
    </row>
    <row r="53" spans="1:11" ht="14.1" customHeight="1" x14ac:dyDescent="0.2">
      <c r="A53" s="306" t="s">
        <v>277</v>
      </c>
      <c r="B53" s="307" t="s">
        <v>278</v>
      </c>
      <c r="C53" s="308"/>
      <c r="D53" s="113">
        <v>4.1896709851010971</v>
      </c>
      <c r="E53" s="115">
        <v>6898</v>
      </c>
      <c r="F53" s="114">
        <v>6921</v>
      </c>
      <c r="G53" s="114">
        <v>6905</v>
      </c>
      <c r="H53" s="114">
        <v>6636</v>
      </c>
      <c r="I53" s="140">
        <v>6694</v>
      </c>
      <c r="J53" s="115">
        <v>204</v>
      </c>
      <c r="K53" s="116">
        <v>3.0475052285628923</v>
      </c>
    </row>
    <row r="54" spans="1:11" ht="14.1" customHeight="1" x14ac:dyDescent="0.2">
      <c r="A54" s="306" t="s">
        <v>279</v>
      </c>
      <c r="B54" s="307" t="s">
        <v>280</v>
      </c>
      <c r="C54" s="308"/>
      <c r="D54" s="113">
        <v>4.9810802767199336</v>
      </c>
      <c r="E54" s="115">
        <v>8201</v>
      </c>
      <c r="F54" s="114">
        <v>8226</v>
      </c>
      <c r="G54" s="114">
        <v>8219</v>
      </c>
      <c r="H54" s="114">
        <v>8058</v>
      </c>
      <c r="I54" s="140">
        <v>8088</v>
      </c>
      <c r="J54" s="115">
        <v>113</v>
      </c>
      <c r="K54" s="116">
        <v>1.3971315529179031</v>
      </c>
    </row>
    <row r="55" spans="1:11" ht="14.1" customHeight="1" x14ac:dyDescent="0.2">
      <c r="A55" s="306">
        <v>72</v>
      </c>
      <c r="B55" s="307" t="s">
        <v>281</v>
      </c>
      <c r="C55" s="308"/>
      <c r="D55" s="113">
        <v>3.1370905535006042</v>
      </c>
      <c r="E55" s="115">
        <v>5165</v>
      </c>
      <c r="F55" s="114">
        <v>5192</v>
      </c>
      <c r="G55" s="114">
        <v>5195</v>
      </c>
      <c r="H55" s="114">
        <v>5061</v>
      </c>
      <c r="I55" s="140">
        <v>5090</v>
      </c>
      <c r="J55" s="115">
        <v>75</v>
      </c>
      <c r="K55" s="116">
        <v>1.4734774066797642</v>
      </c>
    </row>
    <row r="56" spans="1:11" ht="14.1" customHeight="1" x14ac:dyDescent="0.2">
      <c r="A56" s="306" t="s">
        <v>282</v>
      </c>
      <c r="B56" s="307" t="s">
        <v>283</v>
      </c>
      <c r="C56" s="308"/>
      <c r="D56" s="113">
        <v>1.5014303675224576</v>
      </c>
      <c r="E56" s="115">
        <v>2472</v>
      </c>
      <c r="F56" s="114">
        <v>2488</v>
      </c>
      <c r="G56" s="114">
        <v>2488</v>
      </c>
      <c r="H56" s="114">
        <v>2429</v>
      </c>
      <c r="I56" s="140">
        <v>2456</v>
      </c>
      <c r="J56" s="115">
        <v>16</v>
      </c>
      <c r="K56" s="116">
        <v>0.65146579804560256</v>
      </c>
    </row>
    <row r="57" spans="1:11" ht="14.1" customHeight="1" x14ac:dyDescent="0.2">
      <c r="A57" s="306" t="s">
        <v>284</v>
      </c>
      <c r="B57" s="307" t="s">
        <v>285</v>
      </c>
      <c r="C57" s="308"/>
      <c r="D57" s="113">
        <v>1.0270706923464707</v>
      </c>
      <c r="E57" s="115">
        <v>1691</v>
      </c>
      <c r="F57" s="114">
        <v>1703</v>
      </c>
      <c r="G57" s="114">
        <v>1701</v>
      </c>
      <c r="H57" s="114">
        <v>1669</v>
      </c>
      <c r="I57" s="140">
        <v>1672</v>
      </c>
      <c r="J57" s="115">
        <v>19</v>
      </c>
      <c r="K57" s="116">
        <v>1.1363636363636365</v>
      </c>
    </row>
    <row r="58" spans="1:11" ht="14.1" customHeight="1" x14ac:dyDescent="0.2">
      <c r="A58" s="306">
        <v>73</v>
      </c>
      <c r="B58" s="307" t="s">
        <v>286</v>
      </c>
      <c r="C58" s="308"/>
      <c r="D58" s="113">
        <v>2.0535340099487982</v>
      </c>
      <c r="E58" s="115">
        <v>3381</v>
      </c>
      <c r="F58" s="114">
        <v>3365</v>
      </c>
      <c r="G58" s="114">
        <v>3369</v>
      </c>
      <c r="H58" s="114">
        <v>3274</v>
      </c>
      <c r="I58" s="140">
        <v>3262</v>
      </c>
      <c r="J58" s="115">
        <v>119</v>
      </c>
      <c r="K58" s="116">
        <v>3.648068669527897</v>
      </c>
    </row>
    <row r="59" spans="1:11" ht="14.1" customHeight="1" x14ac:dyDescent="0.2">
      <c r="A59" s="306" t="s">
        <v>287</v>
      </c>
      <c r="B59" s="307" t="s">
        <v>288</v>
      </c>
      <c r="C59" s="308"/>
      <c r="D59" s="113">
        <v>1.6186536931421318</v>
      </c>
      <c r="E59" s="115">
        <v>2665</v>
      </c>
      <c r="F59" s="114">
        <v>2642</v>
      </c>
      <c r="G59" s="114">
        <v>2643</v>
      </c>
      <c r="H59" s="114">
        <v>2581</v>
      </c>
      <c r="I59" s="140">
        <v>2576</v>
      </c>
      <c r="J59" s="115">
        <v>89</v>
      </c>
      <c r="K59" s="116">
        <v>3.4549689440993787</v>
      </c>
    </row>
    <row r="60" spans="1:11" ht="14.1" customHeight="1" x14ac:dyDescent="0.2">
      <c r="A60" s="306">
        <v>81</v>
      </c>
      <c r="B60" s="307" t="s">
        <v>289</v>
      </c>
      <c r="C60" s="308"/>
      <c r="D60" s="113">
        <v>7.7318804929453426</v>
      </c>
      <c r="E60" s="115">
        <v>12730</v>
      </c>
      <c r="F60" s="114">
        <v>12701</v>
      </c>
      <c r="G60" s="114">
        <v>12582</v>
      </c>
      <c r="H60" s="114">
        <v>12265</v>
      </c>
      <c r="I60" s="140">
        <v>12348</v>
      </c>
      <c r="J60" s="115">
        <v>382</v>
      </c>
      <c r="K60" s="116">
        <v>3.0936183997408486</v>
      </c>
    </row>
    <row r="61" spans="1:11" ht="14.1" customHeight="1" x14ac:dyDescent="0.2">
      <c r="A61" s="306" t="s">
        <v>290</v>
      </c>
      <c r="B61" s="307" t="s">
        <v>291</v>
      </c>
      <c r="C61" s="308"/>
      <c r="D61" s="113">
        <v>2.413707233225828</v>
      </c>
      <c r="E61" s="115">
        <v>3974</v>
      </c>
      <c r="F61" s="114">
        <v>3951</v>
      </c>
      <c r="G61" s="114">
        <v>3960</v>
      </c>
      <c r="H61" s="114">
        <v>3805</v>
      </c>
      <c r="I61" s="140">
        <v>3884</v>
      </c>
      <c r="J61" s="115">
        <v>90</v>
      </c>
      <c r="K61" s="116">
        <v>2.3171987641606591</v>
      </c>
    </row>
    <row r="62" spans="1:11" ht="14.1" customHeight="1" x14ac:dyDescent="0.2">
      <c r="A62" s="306" t="s">
        <v>292</v>
      </c>
      <c r="B62" s="307" t="s">
        <v>293</v>
      </c>
      <c r="C62" s="308"/>
      <c r="D62" s="113">
        <v>2.8765267882630905</v>
      </c>
      <c r="E62" s="115">
        <v>4736</v>
      </c>
      <c r="F62" s="114">
        <v>4772</v>
      </c>
      <c r="G62" s="114">
        <v>4688</v>
      </c>
      <c r="H62" s="114">
        <v>4594</v>
      </c>
      <c r="I62" s="140">
        <v>4596</v>
      </c>
      <c r="J62" s="115">
        <v>140</v>
      </c>
      <c r="K62" s="116">
        <v>3.0461270670147953</v>
      </c>
    </row>
    <row r="63" spans="1:11" ht="14.1" customHeight="1" x14ac:dyDescent="0.2">
      <c r="A63" s="306"/>
      <c r="B63" s="307" t="s">
        <v>294</v>
      </c>
      <c r="C63" s="308"/>
      <c r="D63" s="113">
        <v>2.6080671513517126</v>
      </c>
      <c r="E63" s="115">
        <v>4294</v>
      </c>
      <c r="F63" s="114">
        <v>4332</v>
      </c>
      <c r="G63" s="114">
        <v>4241</v>
      </c>
      <c r="H63" s="114">
        <v>4182</v>
      </c>
      <c r="I63" s="140">
        <v>4205</v>
      </c>
      <c r="J63" s="115">
        <v>89</v>
      </c>
      <c r="K63" s="116">
        <v>2.1165279429250892</v>
      </c>
    </row>
    <row r="64" spans="1:11" ht="14.1" customHeight="1" x14ac:dyDescent="0.2">
      <c r="A64" s="306" t="s">
        <v>295</v>
      </c>
      <c r="B64" s="307" t="s">
        <v>296</v>
      </c>
      <c r="C64" s="308"/>
      <c r="D64" s="113">
        <v>0.6832965871613127</v>
      </c>
      <c r="E64" s="115">
        <v>1125</v>
      </c>
      <c r="F64" s="114">
        <v>1114</v>
      </c>
      <c r="G64" s="114">
        <v>1109</v>
      </c>
      <c r="H64" s="114">
        <v>1094</v>
      </c>
      <c r="I64" s="140">
        <v>1081</v>
      </c>
      <c r="J64" s="115">
        <v>44</v>
      </c>
      <c r="K64" s="116">
        <v>4.0703052728954674</v>
      </c>
    </row>
    <row r="65" spans="1:11" ht="14.1" customHeight="1" x14ac:dyDescent="0.2">
      <c r="A65" s="306" t="s">
        <v>297</v>
      </c>
      <c r="B65" s="307" t="s">
        <v>298</v>
      </c>
      <c r="C65" s="308"/>
      <c r="D65" s="113">
        <v>0.8357476479413033</v>
      </c>
      <c r="E65" s="115">
        <v>1376</v>
      </c>
      <c r="F65" s="114">
        <v>1367</v>
      </c>
      <c r="G65" s="114">
        <v>1329</v>
      </c>
      <c r="H65" s="114">
        <v>1308</v>
      </c>
      <c r="I65" s="140">
        <v>1315</v>
      </c>
      <c r="J65" s="115">
        <v>61</v>
      </c>
      <c r="K65" s="116">
        <v>4.6387832699619773</v>
      </c>
    </row>
    <row r="66" spans="1:11" ht="14.1" customHeight="1" x14ac:dyDescent="0.2">
      <c r="A66" s="306">
        <v>82</v>
      </c>
      <c r="B66" s="307" t="s">
        <v>299</v>
      </c>
      <c r="C66" s="308"/>
      <c r="D66" s="113">
        <v>3.2852899910715911</v>
      </c>
      <c r="E66" s="115">
        <v>5409</v>
      </c>
      <c r="F66" s="114">
        <v>5438</v>
      </c>
      <c r="G66" s="114">
        <v>5365</v>
      </c>
      <c r="H66" s="114">
        <v>5096</v>
      </c>
      <c r="I66" s="140">
        <v>5091</v>
      </c>
      <c r="J66" s="115">
        <v>318</v>
      </c>
      <c r="K66" s="116">
        <v>6.2463170300530351</v>
      </c>
    </row>
    <row r="67" spans="1:11" ht="14.1" customHeight="1" x14ac:dyDescent="0.2">
      <c r="A67" s="306" t="s">
        <v>300</v>
      </c>
      <c r="B67" s="307" t="s">
        <v>301</v>
      </c>
      <c r="C67" s="308"/>
      <c r="D67" s="113">
        <v>2.0863322461325415</v>
      </c>
      <c r="E67" s="115">
        <v>3435</v>
      </c>
      <c r="F67" s="114">
        <v>3443</v>
      </c>
      <c r="G67" s="114">
        <v>3392</v>
      </c>
      <c r="H67" s="114">
        <v>3253</v>
      </c>
      <c r="I67" s="140">
        <v>3242</v>
      </c>
      <c r="J67" s="115">
        <v>193</v>
      </c>
      <c r="K67" s="116">
        <v>5.9531153608883409</v>
      </c>
    </row>
    <row r="68" spans="1:11" ht="14.1" customHeight="1" x14ac:dyDescent="0.2">
      <c r="A68" s="306" t="s">
        <v>302</v>
      </c>
      <c r="B68" s="307" t="s">
        <v>303</v>
      </c>
      <c r="C68" s="308"/>
      <c r="D68" s="113">
        <v>0.61284111684067955</v>
      </c>
      <c r="E68" s="115">
        <v>1009</v>
      </c>
      <c r="F68" s="114">
        <v>1017</v>
      </c>
      <c r="G68" s="114">
        <v>1002</v>
      </c>
      <c r="H68" s="114">
        <v>952</v>
      </c>
      <c r="I68" s="140">
        <v>960</v>
      </c>
      <c r="J68" s="115">
        <v>49</v>
      </c>
      <c r="K68" s="116">
        <v>5.104166666666667</v>
      </c>
    </row>
    <row r="69" spans="1:11" ht="14.1" customHeight="1" x14ac:dyDescent="0.2">
      <c r="A69" s="306">
        <v>83</v>
      </c>
      <c r="B69" s="307" t="s">
        <v>304</v>
      </c>
      <c r="C69" s="308"/>
      <c r="D69" s="113">
        <v>7.0285405392272979</v>
      </c>
      <c r="E69" s="115">
        <v>11572</v>
      </c>
      <c r="F69" s="114">
        <v>11639</v>
      </c>
      <c r="G69" s="114">
        <v>11498</v>
      </c>
      <c r="H69" s="114">
        <v>11002</v>
      </c>
      <c r="I69" s="140">
        <v>11024</v>
      </c>
      <c r="J69" s="115">
        <v>548</v>
      </c>
      <c r="K69" s="116">
        <v>4.9709724238026123</v>
      </c>
    </row>
    <row r="70" spans="1:11" ht="14.1" customHeight="1" x14ac:dyDescent="0.2">
      <c r="A70" s="306" t="s">
        <v>305</v>
      </c>
      <c r="B70" s="307" t="s">
        <v>306</v>
      </c>
      <c r="C70" s="308"/>
      <c r="D70" s="113">
        <v>6.0020772216249707</v>
      </c>
      <c r="E70" s="115">
        <v>9882</v>
      </c>
      <c r="F70" s="114">
        <v>9913</v>
      </c>
      <c r="G70" s="114">
        <v>9782</v>
      </c>
      <c r="H70" s="114">
        <v>9338</v>
      </c>
      <c r="I70" s="140">
        <v>9364</v>
      </c>
      <c r="J70" s="115">
        <v>518</v>
      </c>
      <c r="K70" s="116">
        <v>5.531824006834686</v>
      </c>
    </row>
    <row r="71" spans="1:11" ht="14.1" customHeight="1" x14ac:dyDescent="0.2">
      <c r="A71" s="306"/>
      <c r="B71" s="307" t="s">
        <v>307</v>
      </c>
      <c r="C71" s="308"/>
      <c r="D71" s="113">
        <v>3.4741835365001852</v>
      </c>
      <c r="E71" s="115">
        <v>5720</v>
      </c>
      <c r="F71" s="114">
        <v>5761</v>
      </c>
      <c r="G71" s="114">
        <v>5691</v>
      </c>
      <c r="H71" s="114">
        <v>5373</v>
      </c>
      <c r="I71" s="140">
        <v>5375</v>
      </c>
      <c r="J71" s="115">
        <v>345</v>
      </c>
      <c r="K71" s="116">
        <v>6.4186046511627906</v>
      </c>
    </row>
    <row r="72" spans="1:11" ht="14.1" customHeight="1" x14ac:dyDescent="0.2">
      <c r="A72" s="306">
        <v>84</v>
      </c>
      <c r="B72" s="307" t="s">
        <v>308</v>
      </c>
      <c r="C72" s="308"/>
      <c r="D72" s="113">
        <v>1.2098904903336309</v>
      </c>
      <c r="E72" s="115">
        <v>1992</v>
      </c>
      <c r="F72" s="114">
        <v>1991</v>
      </c>
      <c r="G72" s="114">
        <v>1946</v>
      </c>
      <c r="H72" s="114">
        <v>2017</v>
      </c>
      <c r="I72" s="140">
        <v>1967</v>
      </c>
      <c r="J72" s="115">
        <v>25</v>
      </c>
      <c r="K72" s="116">
        <v>1.2709710218607015</v>
      </c>
    </row>
    <row r="73" spans="1:11" ht="14.1" customHeight="1" x14ac:dyDescent="0.2">
      <c r="A73" s="306" t="s">
        <v>309</v>
      </c>
      <c r="B73" s="307" t="s">
        <v>310</v>
      </c>
      <c r="C73" s="308"/>
      <c r="D73" s="113">
        <v>0.59036825130737414</v>
      </c>
      <c r="E73" s="115">
        <v>972</v>
      </c>
      <c r="F73" s="114">
        <v>945</v>
      </c>
      <c r="G73" s="114">
        <v>930</v>
      </c>
      <c r="H73" s="114">
        <v>1004</v>
      </c>
      <c r="I73" s="140">
        <v>979</v>
      </c>
      <c r="J73" s="115">
        <v>-7</v>
      </c>
      <c r="K73" s="116">
        <v>-0.71501532175689475</v>
      </c>
    </row>
    <row r="74" spans="1:11" ht="14.1" customHeight="1" x14ac:dyDescent="0.2">
      <c r="A74" s="306" t="s">
        <v>311</v>
      </c>
      <c r="B74" s="307" t="s">
        <v>312</v>
      </c>
      <c r="C74" s="308"/>
      <c r="D74" s="113">
        <v>0.1876787959403072</v>
      </c>
      <c r="E74" s="115">
        <v>309</v>
      </c>
      <c r="F74" s="114">
        <v>309</v>
      </c>
      <c r="G74" s="114">
        <v>299</v>
      </c>
      <c r="H74" s="114">
        <v>308</v>
      </c>
      <c r="I74" s="140">
        <v>305</v>
      </c>
      <c r="J74" s="115">
        <v>4</v>
      </c>
      <c r="K74" s="116">
        <v>1.3114754098360655</v>
      </c>
    </row>
    <row r="75" spans="1:11" ht="14.1" customHeight="1" x14ac:dyDescent="0.2">
      <c r="A75" s="306" t="s">
        <v>313</v>
      </c>
      <c r="B75" s="307" t="s">
        <v>314</v>
      </c>
      <c r="C75" s="308"/>
      <c r="D75" s="113">
        <v>0.11783070036381747</v>
      </c>
      <c r="E75" s="115">
        <v>194</v>
      </c>
      <c r="F75" s="114">
        <v>209</v>
      </c>
      <c r="G75" s="114">
        <v>196</v>
      </c>
      <c r="H75" s="114">
        <v>197</v>
      </c>
      <c r="I75" s="140">
        <v>188</v>
      </c>
      <c r="J75" s="115">
        <v>6</v>
      </c>
      <c r="K75" s="116">
        <v>3.1914893617021276</v>
      </c>
    </row>
    <row r="76" spans="1:11" ht="14.1" customHeight="1" x14ac:dyDescent="0.2">
      <c r="A76" s="306">
        <v>91</v>
      </c>
      <c r="B76" s="307" t="s">
        <v>315</v>
      </c>
      <c r="C76" s="308"/>
      <c r="D76" s="113">
        <v>0.14698468808270015</v>
      </c>
      <c r="E76" s="115">
        <v>242</v>
      </c>
      <c r="F76" s="114">
        <v>230</v>
      </c>
      <c r="G76" s="114">
        <v>231</v>
      </c>
      <c r="H76" s="114">
        <v>232</v>
      </c>
      <c r="I76" s="140">
        <v>236</v>
      </c>
      <c r="J76" s="115">
        <v>6</v>
      </c>
      <c r="K76" s="116">
        <v>2.5423728813559321</v>
      </c>
    </row>
    <row r="77" spans="1:11" ht="14.1" customHeight="1" x14ac:dyDescent="0.2">
      <c r="A77" s="306">
        <v>92</v>
      </c>
      <c r="B77" s="307" t="s">
        <v>316</v>
      </c>
      <c r="C77" s="308"/>
      <c r="D77" s="113">
        <v>0.75861105543509288</v>
      </c>
      <c r="E77" s="115">
        <v>1249</v>
      </c>
      <c r="F77" s="114">
        <v>1246</v>
      </c>
      <c r="G77" s="114">
        <v>1242</v>
      </c>
      <c r="H77" s="114">
        <v>1220</v>
      </c>
      <c r="I77" s="140">
        <v>1230</v>
      </c>
      <c r="J77" s="115">
        <v>19</v>
      </c>
      <c r="K77" s="116">
        <v>1.5447154471544715</v>
      </c>
    </row>
    <row r="78" spans="1:11" ht="14.1" customHeight="1" x14ac:dyDescent="0.2">
      <c r="A78" s="306">
        <v>93</v>
      </c>
      <c r="B78" s="307" t="s">
        <v>317</v>
      </c>
      <c r="C78" s="308"/>
      <c r="D78" s="113">
        <v>0.17735342528986961</v>
      </c>
      <c r="E78" s="115">
        <v>292</v>
      </c>
      <c r="F78" s="114">
        <v>294</v>
      </c>
      <c r="G78" s="114">
        <v>303</v>
      </c>
      <c r="H78" s="114">
        <v>302</v>
      </c>
      <c r="I78" s="140">
        <v>300</v>
      </c>
      <c r="J78" s="115">
        <v>-8</v>
      </c>
      <c r="K78" s="116">
        <v>-2.6666666666666665</v>
      </c>
    </row>
    <row r="79" spans="1:11" ht="14.1" customHeight="1" x14ac:dyDescent="0.2">
      <c r="A79" s="306">
        <v>94</v>
      </c>
      <c r="B79" s="307" t="s">
        <v>318</v>
      </c>
      <c r="C79" s="308"/>
      <c r="D79" s="113">
        <v>0.14151831538540965</v>
      </c>
      <c r="E79" s="115">
        <v>233</v>
      </c>
      <c r="F79" s="114">
        <v>233</v>
      </c>
      <c r="G79" s="114">
        <v>236</v>
      </c>
      <c r="H79" s="114">
        <v>249</v>
      </c>
      <c r="I79" s="140">
        <v>229</v>
      </c>
      <c r="J79" s="115">
        <v>4</v>
      </c>
      <c r="K79" s="116">
        <v>1.7467248908296944</v>
      </c>
    </row>
    <row r="80" spans="1:11" ht="14.1" customHeight="1" x14ac:dyDescent="0.2">
      <c r="A80" s="306" t="s">
        <v>319</v>
      </c>
      <c r="B80" s="307" t="s">
        <v>320</v>
      </c>
      <c r="C80" s="308"/>
      <c r="D80" s="113">
        <v>7.8958716738640571E-3</v>
      </c>
      <c r="E80" s="115">
        <v>13</v>
      </c>
      <c r="F80" s="114">
        <v>10</v>
      </c>
      <c r="G80" s="114">
        <v>11</v>
      </c>
      <c r="H80" s="114">
        <v>9</v>
      </c>
      <c r="I80" s="140">
        <v>10</v>
      </c>
      <c r="J80" s="115">
        <v>3</v>
      </c>
      <c r="K80" s="116">
        <v>30</v>
      </c>
    </row>
    <row r="81" spans="1:11" ht="14.1" customHeight="1" x14ac:dyDescent="0.2">
      <c r="A81" s="310" t="s">
        <v>321</v>
      </c>
      <c r="B81" s="311" t="s">
        <v>224</v>
      </c>
      <c r="C81" s="312"/>
      <c r="D81" s="125">
        <v>0.70880632641533503</v>
      </c>
      <c r="E81" s="143">
        <v>1167</v>
      </c>
      <c r="F81" s="144">
        <v>1183</v>
      </c>
      <c r="G81" s="144">
        <v>1190</v>
      </c>
      <c r="H81" s="144">
        <v>1162</v>
      </c>
      <c r="I81" s="145">
        <v>1171</v>
      </c>
      <c r="J81" s="143">
        <v>-4</v>
      </c>
      <c r="K81" s="146">
        <v>-0.34158838599487618</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48410</v>
      </c>
      <c r="E12" s="114">
        <v>50066</v>
      </c>
      <c r="F12" s="114">
        <v>50228</v>
      </c>
      <c r="G12" s="114">
        <v>50602</v>
      </c>
      <c r="H12" s="140">
        <v>50037</v>
      </c>
      <c r="I12" s="115">
        <v>-1627</v>
      </c>
      <c r="J12" s="116">
        <v>-3.2515938205727761</v>
      </c>
      <c r="K12"/>
      <c r="L12"/>
      <c r="M12"/>
      <c r="N12"/>
      <c r="O12"/>
      <c r="P12"/>
    </row>
    <row r="13" spans="1:16" s="110" customFormat="1" ht="14.45" customHeight="1" x14ac:dyDescent="0.2">
      <c r="A13" s="120" t="s">
        <v>105</v>
      </c>
      <c r="B13" s="119" t="s">
        <v>106</v>
      </c>
      <c r="C13" s="113">
        <v>42.575914067341458</v>
      </c>
      <c r="D13" s="115">
        <v>20611</v>
      </c>
      <c r="E13" s="114">
        <v>21181</v>
      </c>
      <c r="F13" s="114">
        <v>21240</v>
      </c>
      <c r="G13" s="114">
        <v>21258</v>
      </c>
      <c r="H13" s="140">
        <v>20993</v>
      </c>
      <c r="I13" s="115">
        <v>-382</v>
      </c>
      <c r="J13" s="116">
        <v>-1.8196541704377649</v>
      </c>
      <c r="K13"/>
      <c r="L13"/>
      <c r="M13"/>
      <c r="N13"/>
      <c r="O13"/>
      <c r="P13"/>
    </row>
    <row r="14" spans="1:16" s="110" customFormat="1" ht="14.45" customHeight="1" x14ac:dyDescent="0.2">
      <c r="A14" s="120"/>
      <c r="B14" s="119" t="s">
        <v>107</v>
      </c>
      <c r="C14" s="113">
        <v>57.424085932658542</v>
      </c>
      <c r="D14" s="115">
        <v>27799</v>
      </c>
      <c r="E14" s="114">
        <v>28885</v>
      </c>
      <c r="F14" s="114">
        <v>28988</v>
      </c>
      <c r="G14" s="114">
        <v>29344</v>
      </c>
      <c r="H14" s="140">
        <v>29044</v>
      </c>
      <c r="I14" s="115">
        <v>-1245</v>
      </c>
      <c r="J14" s="116">
        <v>-4.2865996419226002</v>
      </c>
      <c r="K14"/>
      <c r="L14"/>
      <c r="M14"/>
      <c r="N14"/>
      <c r="O14"/>
      <c r="P14"/>
    </row>
    <row r="15" spans="1:16" s="110" customFormat="1" ht="14.45" customHeight="1" x14ac:dyDescent="0.2">
      <c r="A15" s="118" t="s">
        <v>105</v>
      </c>
      <c r="B15" s="121" t="s">
        <v>108</v>
      </c>
      <c r="C15" s="113">
        <v>19.702540797355919</v>
      </c>
      <c r="D15" s="115">
        <v>9538</v>
      </c>
      <c r="E15" s="114">
        <v>9981</v>
      </c>
      <c r="F15" s="114">
        <v>10059</v>
      </c>
      <c r="G15" s="114">
        <v>10434</v>
      </c>
      <c r="H15" s="140">
        <v>10059</v>
      </c>
      <c r="I15" s="115">
        <v>-521</v>
      </c>
      <c r="J15" s="116">
        <v>-5.1794412963515262</v>
      </c>
      <c r="K15"/>
      <c r="L15"/>
      <c r="M15"/>
      <c r="N15"/>
      <c r="O15"/>
      <c r="P15"/>
    </row>
    <row r="16" spans="1:16" s="110" customFormat="1" ht="14.45" customHeight="1" x14ac:dyDescent="0.2">
      <c r="A16" s="118"/>
      <c r="B16" s="121" t="s">
        <v>109</v>
      </c>
      <c r="C16" s="113">
        <v>45.381119603387731</v>
      </c>
      <c r="D16" s="115">
        <v>21969</v>
      </c>
      <c r="E16" s="114">
        <v>22932</v>
      </c>
      <c r="F16" s="114">
        <v>23137</v>
      </c>
      <c r="G16" s="114">
        <v>23234</v>
      </c>
      <c r="H16" s="140">
        <v>23206</v>
      </c>
      <c r="I16" s="115">
        <v>-1237</v>
      </c>
      <c r="J16" s="116">
        <v>-5.330517969490649</v>
      </c>
      <c r="K16"/>
      <c r="L16"/>
      <c r="M16"/>
      <c r="N16"/>
      <c r="O16"/>
      <c r="P16"/>
    </row>
    <row r="17" spans="1:16" s="110" customFormat="1" ht="14.45" customHeight="1" x14ac:dyDescent="0.2">
      <c r="A17" s="118"/>
      <c r="B17" s="121" t="s">
        <v>110</v>
      </c>
      <c r="C17" s="113">
        <v>19.925635199338981</v>
      </c>
      <c r="D17" s="115">
        <v>9646</v>
      </c>
      <c r="E17" s="114">
        <v>9733</v>
      </c>
      <c r="F17" s="114">
        <v>9759</v>
      </c>
      <c r="G17" s="114">
        <v>9756</v>
      </c>
      <c r="H17" s="140">
        <v>9745</v>
      </c>
      <c r="I17" s="115">
        <v>-99</v>
      </c>
      <c r="J17" s="116">
        <v>-1.0159055926115956</v>
      </c>
      <c r="K17"/>
      <c r="L17"/>
      <c r="M17"/>
      <c r="N17"/>
      <c r="O17"/>
      <c r="P17"/>
    </row>
    <row r="18" spans="1:16" s="110" customFormat="1" ht="14.45" customHeight="1" x14ac:dyDescent="0.2">
      <c r="A18" s="120"/>
      <c r="B18" s="121" t="s">
        <v>111</v>
      </c>
      <c r="C18" s="113">
        <v>14.990704399917373</v>
      </c>
      <c r="D18" s="115">
        <v>7257</v>
      </c>
      <c r="E18" s="114">
        <v>7420</v>
      </c>
      <c r="F18" s="114">
        <v>7273</v>
      </c>
      <c r="G18" s="114">
        <v>7178</v>
      </c>
      <c r="H18" s="140">
        <v>7027</v>
      </c>
      <c r="I18" s="115">
        <v>230</v>
      </c>
      <c r="J18" s="116">
        <v>3.2730895118827381</v>
      </c>
      <c r="K18"/>
      <c r="L18"/>
      <c r="M18"/>
      <c r="N18"/>
      <c r="O18"/>
      <c r="P18"/>
    </row>
    <row r="19" spans="1:16" s="110" customFormat="1" ht="14.45" customHeight="1" x14ac:dyDescent="0.2">
      <c r="A19" s="120"/>
      <c r="B19" s="121" t="s">
        <v>112</v>
      </c>
      <c r="C19" s="113">
        <v>1.6133030365626937</v>
      </c>
      <c r="D19" s="115">
        <v>781</v>
      </c>
      <c r="E19" s="114">
        <v>839</v>
      </c>
      <c r="F19" s="114">
        <v>838</v>
      </c>
      <c r="G19" s="114">
        <v>697</v>
      </c>
      <c r="H19" s="140">
        <v>641</v>
      </c>
      <c r="I19" s="115">
        <v>140</v>
      </c>
      <c r="J19" s="116">
        <v>21.8408736349454</v>
      </c>
      <c r="K19"/>
      <c r="L19"/>
      <c r="M19"/>
      <c r="N19"/>
      <c r="O19"/>
      <c r="P19"/>
    </row>
    <row r="20" spans="1:16" s="110" customFormat="1" ht="14.45" customHeight="1" x14ac:dyDescent="0.2">
      <c r="A20" s="120" t="s">
        <v>113</v>
      </c>
      <c r="B20" s="119" t="s">
        <v>116</v>
      </c>
      <c r="C20" s="113">
        <v>92.332162776285898</v>
      </c>
      <c r="D20" s="115">
        <v>44698</v>
      </c>
      <c r="E20" s="114">
        <v>46248</v>
      </c>
      <c r="F20" s="114">
        <v>46389</v>
      </c>
      <c r="G20" s="114">
        <v>46804</v>
      </c>
      <c r="H20" s="140">
        <v>46394</v>
      </c>
      <c r="I20" s="115">
        <v>-1696</v>
      </c>
      <c r="J20" s="116">
        <v>-3.6556451265249819</v>
      </c>
      <c r="K20"/>
      <c r="L20"/>
      <c r="M20"/>
      <c r="N20"/>
      <c r="O20"/>
      <c r="P20"/>
    </row>
    <row r="21" spans="1:16" s="110" customFormat="1" ht="14.45" customHeight="1" x14ac:dyDescent="0.2">
      <c r="A21" s="123"/>
      <c r="B21" s="124" t="s">
        <v>117</v>
      </c>
      <c r="C21" s="125">
        <v>7.4530055773600496</v>
      </c>
      <c r="D21" s="143">
        <v>3608</v>
      </c>
      <c r="E21" s="144">
        <v>3706</v>
      </c>
      <c r="F21" s="144">
        <v>3712</v>
      </c>
      <c r="G21" s="144">
        <v>3688</v>
      </c>
      <c r="H21" s="145">
        <v>3541</v>
      </c>
      <c r="I21" s="143">
        <v>67</v>
      </c>
      <c r="J21" s="146">
        <v>1.8921208698107879</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1707779</v>
      </c>
      <c r="E23" s="114">
        <v>1775685</v>
      </c>
      <c r="F23" s="114">
        <v>1776041</v>
      </c>
      <c r="G23" s="114">
        <v>1788202</v>
      </c>
      <c r="H23" s="140">
        <v>1763443</v>
      </c>
      <c r="I23" s="115">
        <v>-55664</v>
      </c>
      <c r="J23" s="116">
        <v>-3.156552267354261</v>
      </c>
      <c r="K23"/>
      <c r="L23"/>
      <c r="M23"/>
      <c r="N23"/>
      <c r="O23"/>
      <c r="P23"/>
    </row>
    <row r="24" spans="1:16" s="110" customFormat="1" ht="14.45" customHeight="1" x14ac:dyDescent="0.2">
      <c r="A24" s="120" t="s">
        <v>105</v>
      </c>
      <c r="B24" s="119" t="s">
        <v>106</v>
      </c>
      <c r="C24" s="113">
        <v>41.122358337934827</v>
      </c>
      <c r="D24" s="115">
        <v>702279</v>
      </c>
      <c r="E24" s="114">
        <v>728179</v>
      </c>
      <c r="F24" s="114">
        <v>727153</v>
      </c>
      <c r="G24" s="114">
        <v>728440</v>
      </c>
      <c r="H24" s="140">
        <v>715726</v>
      </c>
      <c r="I24" s="115">
        <v>-13447</v>
      </c>
      <c r="J24" s="116">
        <v>-1.8787916046084674</v>
      </c>
      <c r="K24"/>
      <c r="L24"/>
      <c r="M24"/>
      <c r="N24"/>
      <c r="O24"/>
      <c r="P24"/>
    </row>
    <row r="25" spans="1:16" s="110" customFormat="1" ht="14.45" customHeight="1" x14ac:dyDescent="0.2">
      <c r="A25" s="120"/>
      <c r="B25" s="119" t="s">
        <v>107</v>
      </c>
      <c r="C25" s="113">
        <v>58.877641662065173</v>
      </c>
      <c r="D25" s="115">
        <v>1005500</v>
      </c>
      <c r="E25" s="114">
        <v>1047506</v>
      </c>
      <c r="F25" s="114">
        <v>1048888</v>
      </c>
      <c r="G25" s="114">
        <v>1059762</v>
      </c>
      <c r="H25" s="140">
        <v>1047717</v>
      </c>
      <c r="I25" s="115">
        <v>-42217</v>
      </c>
      <c r="J25" s="116">
        <v>-4.0294277939558105</v>
      </c>
      <c r="K25"/>
      <c r="L25"/>
      <c r="M25"/>
      <c r="N25"/>
      <c r="O25"/>
      <c r="P25"/>
    </row>
    <row r="26" spans="1:16" s="110" customFormat="1" ht="14.45" customHeight="1" x14ac:dyDescent="0.2">
      <c r="A26" s="118" t="s">
        <v>105</v>
      </c>
      <c r="B26" s="121" t="s">
        <v>108</v>
      </c>
      <c r="C26" s="113">
        <v>18.467612027083131</v>
      </c>
      <c r="D26" s="115">
        <v>315386</v>
      </c>
      <c r="E26" s="114">
        <v>334468</v>
      </c>
      <c r="F26" s="114">
        <v>331593</v>
      </c>
      <c r="G26" s="114">
        <v>342197</v>
      </c>
      <c r="H26" s="140">
        <v>325926</v>
      </c>
      <c r="I26" s="115">
        <v>-10540</v>
      </c>
      <c r="J26" s="116">
        <v>-3.233862901394795</v>
      </c>
      <c r="K26"/>
      <c r="L26"/>
      <c r="M26"/>
      <c r="N26"/>
      <c r="O26"/>
      <c r="P26"/>
    </row>
    <row r="27" spans="1:16" s="110" customFormat="1" ht="14.45" customHeight="1" x14ac:dyDescent="0.2">
      <c r="A27" s="118"/>
      <c r="B27" s="121" t="s">
        <v>109</v>
      </c>
      <c r="C27" s="113">
        <v>48.761578635174693</v>
      </c>
      <c r="D27" s="115">
        <v>832740</v>
      </c>
      <c r="E27" s="114">
        <v>869606</v>
      </c>
      <c r="F27" s="114">
        <v>874087</v>
      </c>
      <c r="G27" s="114">
        <v>878927</v>
      </c>
      <c r="H27" s="140">
        <v>877072</v>
      </c>
      <c r="I27" s="115">
        <v>-44332</v>
      </c>
      <c r="J27" s="116">
        <v>-5.0545451228633453</v>
      </c>
      <c r="K27"/>
      <c r="L27"/>
      <c r="M27"/>
      <c r="N27"/>
      <c r="O27"/>
      <c r="P27"/>
    </row>
    <row r="28" spans="1:16" s="110" customFormat="1" ht="14.45" customHeight="1" x14ac:dyDescent="0.2">
      <c r="A28" s="118"/>
      <c r="B28" s="121" t="s">
        <v>110</v>
      </c>
      <c r="C28" s="113">
        <v>18.643805785174781</v>
      </c>
      <c r="D28" s="115">
        <v>318395</v>
      </c>
      <c r="E28" s="114">
        <v>324713</v>
      </c>
      <c r="F28" s="114">
        <v>325493</v>
      </c>
      <c r="G28" s="114">
        <v>325113</v>
      </c>
      <c r="H28" s="140">
        <v>322656</v>
      </c>
      <c r="I28" s="115">
        <v>-4261</v>
      </c>
      <c r="J28" s="116">
        <v>-1.3206015074878508</v>
      </c>
      <c r="K28"/>
      <c r="L28"/>
      <c r="M28"/>
      <c r="N28"/>
      <c r="O28"/>
      <c r="P28"/>
    </row>
    <row r="29" spans="1:16" s="110" customFormat="1" ht="14.45" customHeight="1" x14ac:dyDescent="0.2">
      <c r="A29" s="118"/>
      <c r="B29" s="121" t="s">
        <v>111</v>
      </c>
      <c r="C29" s="113">
        <v>14.126652219051763</v>
      </c>
      <c r="D29" s="115">
        <v>241252</v>
      </c>
      <c r="E29" s="114">
        <v>246897</v>
      </c>
      <c r="F29" s="114">
        <v>244867</v>
      </c>
      <c r="G29" s="114">
        <v>241964</v>
      </c>
      <c r="H29" s="140">
        <v>237787</v>
      </c>
      <c r="I29" s="115">
        <v>3465</v>
      </c>
      <c r="J29" s="116">
        <v>1.4571864736087339</v>
      </c>
      <c r="K29"/>
      <c r="L29"/>
      <c r="M29"/>
      <c r="N29"/>
      <c r="O29"/>
      <c r="P29"/>
    </row>
    <row r="30" spans="1:16" s="110" customFormat="1" ht="14.45" customHeight="1" x14ac:dyDescent="0.2">
      <c r="A30" s="120"/>
      <c r="B30" s="121" t="s">
        <v>112</v>
      </c>
      <c r="C30" s="113">
        <v>1.3906951660607139</v>
      </c>
      <c r="D30" s="115">
        <v>23750</v>
      </c>
      <c r="E30" s="114">
        <v>24284</v>
      </c>
      <c r="F30" s="114">
        <v>25036</v>
      </c>
      <c r="G30" s="114">
        <v>21801</v>
      </c>
      <c r="H30" s="140">
        <v>20977</v>
      </c>
      <c r="I30" s="115">
        <v>2773</v>
      </c>
      <c r="J30" s="116">
        <v>13.219240120131573</v>
      </c>
      <c r="K30"/>
      <c r="L30"/>
      <c r="M30"/>
      <c r="N30"/>
      <c r="O30"/>
      <c r="P30"/>
    </row>
    <row r="31" spans="1:16" s="110" customFormat="1" ht="14.45" customHeight="1" x14ac:dyDescent="0.2">
      <c r="A31" s="120" t="s">
        <v>113</v>
      </c>
      <c r="B31" s="119" t="s">
        <v>116</v>
      </c>
      <c r="C31" s="113">
        <v>86.703724545154842</v>
      </c>
      <c r="D31" s="115">
        <v>1480708</v>
      </c>
      <c r="E31" s="114">
        <v>1538818</v>
      </c>
      <c r="F31" s="114">
        <v>1541650</v>
      </c>
      <c r="G31" s="114">
        <v>1553602</v>
      </c>
      <c r="H31" s="140">
        <v>1533161</v>
      </c>
      <c r="I31" s="115">
        <v>-52453</v>
      </c>
      <c r="J31" s="116">
        <v>-3.4212323428524467</v>
      </c>
      <c r="K31"/>
      <c r="L31"/>
      <c r="M31"/>
      <c r="N31"/>
      <c r="O31"/>
      <c r="P31"/>
    </row>
    <row r="32" spans="1:16" s="110" customFormat="1" ht="14.45" customHeight="1" x14ac:dyDescent="0.2">
      <c r="A32" s="123"/>
      <c r="B32" s="124" t="s">
        <v>117</v>
      </c>
      <c r="C32" s="125">
        <v>12.982651736553734</v>
      </c>
      <c r="D32" s="143">
        <v>221715</v>
      </c>
      <c r="E32" s="144">
        <v>231060</v>
      </c>
      <c r="F32" s="144">
        <v>228716</v>
      </c>
      <c r="G32" s="144">
        <v>228742</v>
      </c>
      <c r="H32" s="145">
        <v>224589</v>
      </c>
      <c r="I32" s="143">
        <v>-2874</v>
      </c>
      <c r="J32" s="146">
        <v>-1.2796708654475508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50904</v>
      </c>
      <c r="E56" s="114">
        <v>52523</v>
      </c>
      <c r="F56" s="114">
        <v>52849</v>
      </c>
      <c r="G56" s="114">
        <v>53365</v>
      </c>
      <c r="H56" s="140">
        <v>52608</v>
      </c>
      <c r="I56" s="115">
        <v>-1704</v>
      </c>
      <c r="J56" s="116">
        <v>-3.2390510948905109</v>
      </c>
      <c r="K56"/>
      <c r="L56"/>
      <c r="M56"/>
      <c r="N56"/>
      <c r="O56"/>
      <c r="P56"/>
    </row>
    <row r="57" spans="1:16" s="110" customFormat="1" ht="14.45" customHeight="1" x14ac:dyDescent="0.2">
      <c r="A57" s="120" t="s">
        <v>105</v>
      </c>
      <c r="B57" s="119" t="s">
        <v>106</v>
      </c>
      <c r="C57" s="113">
        <v>42.254046833254755</v>
      </c>
      <c r="D57" s="115">
        <v>21509</v>
      </c>
      <c r="E57" s="114">
        <v>21971</v>
      </c>
      <c r="F57" s="114">
        <v>22155</v>
      </c>
      <c r="G57" s="114">
        <v>22314</v>
      </c>
      <c r="H57" s="140">
        <v>21852</v>
      </c>
      <c r="I57" s="115">
        <v>-343</v>
      </c>
      <c r="J57" s="116">
        <v>-1.5696503752516933</v>
      </c>
    </row>
    <row r="58" spans="1:16" s="110" customFormat="1" ht="14.45" customHeight="1" x14ac:dyDescent="0.2">
      <c r="A58" s="120"/>
      <c r="B58" s="119" t="s">
        <v>107</v>
      </c>
      <c r="C58" s="113">
        <v>57.745953166745245</v>
      </c>
      <c r="D58" s="115">
        <v>29395</v>
      </c>
      <c r="E58" s="114">
        <v>30552</v>
      </c>
      <c r="F58" s="114">
        <v>30694</v>
      </c>
      <c r="G58" s="114">
        <v>31051</v>
      </c>
      <c r="H58" s="140">
        <v>30756</v>
      </c>
      <c r="I58" s="115">
        <v>-1361</v>
      </c>
      <c r="J58" s="116">
        <v>-4.4251528157107556</v>
      </c>
    </row>
    <row r="59" spans="1:16" s="110" customFormat="1" ht="14.45" customHeight="1" x14ac:dyDescent="0.2">
      <c r="A59" s="118" t="s">
        <v>105</v>
      </c>
      <c r="B59" s="121" t="s">
        <v>108</v>
      </c>
      <c r="C59" s="113">
        <v>19.566242338519565</v>
      </c>
      <c r="D59" s="115">
        <v>9960</v>
      </c>
      <c r="E59" s="114">
        <v>10472</v>
      </c>
      <c r="F59" s="114">
        <v>10577</v>
      </c>
      <c r="G59" s="114">
        <v>11047</v>
      </c>
      <c r="H59" s="140">
        <v>10607</v>
      </c>
      <c r="I59" s="115">
        <v>-647</v>
      </c>
      <c r="J59" s="116">
        <v>-6.0997454511171867</v>
      </c>
    </row>
    <row r="60" spans="1:16" s="110" customFormat="1" ht="14.45" customHeight="1" x14ac:dyDescent="0.2">
      <c r="A60" s="118"/>
      <c r="B60" s="121" t="s">
        <v>109</v>
      </c>
      <c r="C60" s="113">
        <v>45.884409869558382</v>
      </c>
      <c r="D60" s="115">
        <v>23357</v>
      </c>
      <c r="E60" s="114">
        <v>24277</v>
      </c>
      <c r="F60" s="114">
        <v>24549</v>
      </c>
      <c r="G60" s="114">
        <v>24696</v>
      </c>
      <c r="H60" s="140">
        <v>24584</v>
      </c>
      <c r="I60" s="115">
        <v>-1227</v>
      </c>
      <c r="J60" s="116">
        <v>-4.9910510901399281</v>
      </c>
    </row>
    <row r="61" spans="1:16" s="110" customFormat="1" ht="14.45" customHeight="1" x14ac:dyDescent="0.2">
      <c r="A61" s="118"/>
      <c r="B61" s="121" t="s">
        <v>110</v>
      </c>
      <c r="C61" s="113">
        <v>19.778406412069778</v>
      </c>
      <c r="D61" s="115">
        <v>10068</v>
      </c>
      <c r="E61" s="114">
        <v>10095</v>
      </c>
      <c r="F61" s="114">
        <v>10152</v>
      </c>
      <c r="G61" s="114">
        <v>10161</v>
      </c>
      <c r="H61" s="140">
        <v>10128</v>
      </c>
      <c r="I61" s="115">
        <v>-60</v>
      </c>
      <c r="J61" s="116">
        <v>-0.59241706161137442</v>
      </c>
    </row>
    <row r="62" spans="1:16" s="110" customFormat="1" ht="14.45" customHeight="1" x14ac:dyDescent="0.2">
      <c r="A62" s="120"/>
      <c r="B62" s="121" t="s">
        <v>111</v>
      </c>
      <c r="C62" s="113">
        <v>14.770941379852271</v>
      </c>
      <c r="D62" s="115">
        <v>7519</v>
      </c>
      <c r="E62" s="114">
        <v>7679</v>
      </c>
      <c r="F62" s="114">
        <v>7571</v>
      </c>
      <c r="G62" s="114">
        <v>7461</v>
      </c>
      <c r="H62" s="140">
        <v>7289</v>
      </c>
      <c r="I62" s="115">
        <v>230</v>
      </c>
      <c r="J62" s="116">
        <v>3.1554397036630539</v>
      </c>
    </row>
    <row r="63" spans="1:16" s="110" customFormat="1" ht="14.45" customHeight="1" x14ac:dyDescent="0.2">
      <c r="A63" s="120"/>
      <c r="B63" s="121" t="s">
        <v>112</v>
      </c>
      <c r="C63" s="113">
        <v>1.6206977840641208</v>
      </c>
      <c r="D63" s="115">
        <v>825</v>
      </c>
      <c r="E63" s="114">
        <v>863</v>
      </c>
      <c r="F63" s="114">
        <v>880</v>
      </c>
      <c r="G63" s="114">
        <v>728</v>
      </c>
      <c r="H63" s="140">
        <v>675</v>
      </c>
      <c r="I63" s="115">
        <v>150</v>
      </c>
      <c r="J63" s="116">
        <v>22.222222222222221</v>
      </c>
    </row>
    <row r="64" spans="1:16" s="110" customFormat="1" ht="14.45" customHeight="1" x14ac:dyDescent="0.2">
      <c r="A64" s="120" t="s">
        <v>113</v>
      </c>
      <c r="B64" s="119" t="s">
        <v>116</v>
      </c>
      <c r="C64" s="113">
        <v>92.279585101367275</v>
      </c>
      <c r="D64" s="115">
        <v>46974</v>
      </c>
      <c r="E64" s="114">
        <v>48516</v>
      </c>
      <c r="F64" s="114">
        <v>48835</v>
      </c>
      <c r="G64" s="114">
        <v>49352</v>
      </c>
      <c r="H64" s="140">
        <v>48768</v>
      </c>
      <c r="I64" s="115">
        <v>-1794</v>
      </c>
      <c r="J64" s="116">
        <v>-3.6786417322834644</v>
      </c>
    </row>
    <row r="65" spans="1:10" s="110" customFormat="1" ht="14.45" customHeight="1" x14ac:dyDescent="0.2">
      <c r="A65" s="123"/>
      <c r="B65" s="124" t="s">
        <v>117</v>
      </c>
      <c r="C65" s="125">
        <v>7.5121797894075124</v>
      </c>
      <c r="D65" s="143">
        <v>3824</v>
      </c>
      <c r="E65" s="144">
        <v>3896</v>
      </c>
      <c r="F65" s="144">
        <v>3894</v>
      </c>
      <c r="G65" s="144">
        <v>3905</v>
      </c>
      <c r="H65" s="145">
        <v>3739</v>
      </c>
      <c r="I65" s="143">
        <v>85</v>
      </c>
      <c r="J65" s="146">
        <v>2.2733351163412676</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48410</v>
      </c>
      <c r="G11" s="114">
        <v>50066</v>
      </c>
      <c r="H11" s="114">
        <v>50228</v>
      </c>
      <c r="I11" s="114">
        <v>50602</v>
      </c>
      <c r="J11" s="140">
        <v>50037</v>
      </c>
      <c r="K11" s="114">
        <v>-1627</v>
      </c>
      <c r="L11" s="116">
        <v>-3.2515938205727761</v>
      </c>
    </row>
    <row r="12" spans="1:17" s="110" customFormat="1" ht="24" customHeight="1" x14ac:dyDescent="0.2">
      <c r="A12" s="604" t="s">
        <v>185</v>
      </c>
      <c r="B12" s="605"/>
      <c r="C12" s="605"/>
      <c r="D12" s="606"/>
      <c r="E12" s="113">
        <v>42.575914067341458</v>
      </c>
      <c r="F12" s="115">
        <v>20611</v>
      </c>
      <c r="G12" s="114">
        <v>21181</v>
      </c>
      <c r="H12" s="114">
        <v>21240</v>
      </c>
      <c r="I12" s="114">
        <v>21258</v>
      </c>
      <c r="J12" s="140">
        <v>20993</v>
      </c>
      <c r="K12" s="114">
        <v>-382</v>
      </c>
      <c r="L12" s="116">
        <v>-1.8196541704377649</v>
      </c>
    </row>
    <row r="13" spans="1:17" s="110" customFormat="1" ht="15" customHeight="1" x14ac:dyDescent="0.2">
      <c r="A13" s="120"/>
      <c r="B13" s="612" t="s">
        <v>107</v>
      </c>
      <c r="C13" s="612"/>
      <c r="E13" s="113">
        <v>57.424085932658542</v>
      </c>
      <c r="F13" s="115">
        <v>27799</v>
      </c>
      <c r="G13" s="114">
        <v>28885</v>
      </c>
      <c r="H13" s="114">
        <v>28988</v>
      </c>
      <c r="I13" s="114">
        <v>29344</v>
      </c>
      <c r="J13" s="140">
        <v>29044</v>
      </c>
      <c r="K13" s="114">
        <v>-1245</v>
      </c>
      <c r="L13" s="116">
        <v>-4.2865996419226002</v>
      </c>
    </row>
    <row r="14" spans="1:17" s="110" customFormat="1" ht="22.5" customHeight="1" x14ac:dyDescent="0.2">
      <c r="A14" s="604" t="s">
        <v>186</v>
      </c>
      <c r="B14" s="605"/>
      <c r="C14" s="605"/>
      <c r="D14" s="606"/>
      <c r="E14" s="113">
        <v>19.702540797355919</v>
      </c>
      <c r="F14" s="115">
        <v>9538</v>
      </c>
      <c r="G14" s="114">
        <v>9981</v>
      </c>
      <c r="H14" s="114">
        <v>10059</v>
      </c>
      <c r="I14" s="114">
        <v>10434</v>
      </c>
      <c r="J14" s="140">
        <v>10059</v>
      </c>
      <c r="K14" s="114">
        <v>-521</v>
      </c>
      <c r="L14" s="116">
        <v>-5.1794412963515262</v>
      </c>
    </row>
    <row r="15" spans="1:17" s="110" customFormat="1" ht="15" customHeight="1" x14ac:dyDescent="0.2">
      <c r="A15" s="120"/>
      <c r="B15" s="119"/>
      <c r="C15" s="258" t="s">
        <v>106</v>
      </c>
      <c r="E15" s="113">
        <v>48.039421262319145</v>
      </c>
      <c r="F15" s="115">
        <v>4582</v>
      </c>
      <c r="G15" s="114">
        <v>4772</v>
      </c>
      <c r="H15" s="114">
        <v>4810</v>
      </c>
      <c r="I15" s="114">
        <v>4936</v>
      </c>
      <c r="J15" s="140">
        <v>4842</v>
      </c>
      <c r="K15" s="114">
        <v>-260</v>
      </c>
      <c r="L15" s="116">
        <v>-5.3696819496076005</v>
      </c>
    </row>
    <row r="16" spans="1:17" s="110" customFormat="1" ht="15" customHeight="1" x14ac:dyDescent="0.2">
      <c r="A16" s="120"/>
      <c r="B16" s="119"/>
      <c r="C16" s="258" t="s">
        <v>107</v>
      </c>
      <c r="E16" s="113">
        <v>51.960578737680855</v>
      </c>
      <c r="F16" s="115">
        <v>4956</v>
      </c>
      <c r="G16" s="114">
        <v>5209</v>
      </c>
      <c r="H16" s="114">
        <v>5249</v>
      </c>
      <c r="I16" s="114">
        <v>5498</v>
      </c>
      <c r="J16" s="140">
        <v>5217</v>
      </c>
      <c r="K16" s="114">
        <v>-261</v>
      </c>
      <c r="L16" s="116">
        <v>-5.0028752156411729</v>
      </c>
    </row>
    <row r="17" spans="1:12" s="110" customFormat="1" ht="15" customHeight="1" x14ac:dyDescent="0.2">
      <c r="A17" s="120"/>
      <c r="B17" s="121" t="s">
        <v>109</v>
      </c>
      <c r="C17" s="258"/>
      <c r="E17" s="113">
        <v>45.381119603387731</v>
      </c>
      <c r="F17" s="115">
        <v>21969</v>
      </c>
      <c r="G17" s="114">
        <v>22932</v>
      </c>
      <c r="H17" s="114">
        <v>23137</v>
      </c>
      <c r="I17" s="114">
        <v>23234</v>
      </c>
      <c r="J17" s="140">
        <v>23206</v>
      </c>
      <c r="K17" s="114">
        <v>-1237</v>
      </c>
      <c r="L17" s="116">
        <v>-5.330517969490649</v>
      </c>
    </row>
    <row r="18" spans="1:12" s="110" customFormat="1" ht="15" customHeight="1" x14ac:dyDescent="0.2">
      <c r="A18" s="120"/>
      <c r="B18" s="119"/>
      <c r="C18" s="258" t="s">
        <v>106</v>
      </c>
      <c r="E18" s="113">
        <v>37.8806500068278</v>
      </c>
      <c r="F18" s="115">
        <v>8322</v>
      </c>
      <c r="G18" s="114">
        <v>8584</v>
      </c>
      <c r="H18" s="114">
        <v>8698</v>
      </c>
      <c r="I18" s="114">
        <v>8654</v>
      </c>
      <c r="J18" s="140">
        <v>8558</v>
      </c>
      <c r="K18" s="114">
        <v>-236</v>
      </c>
      <c r="L18" s="116">
        <v>-2.7576536573965882</v>
      </c>
    </row>
    <row r="19" spans="1:12" s="110" customFormat="1" ht="15" customHeight="1" x14ac:dyDescent="0.2">
      <c r="A19" s="120"/>
      <c r="B19" s="119"/>
      <c r="C19" s="258" t="s">
        <v>107</v>
      </c>
      <c r="E19" s="113">
        <v>62.1193499931722</v>
      </c>
      <c r="F19" s="115">
        <v>13647</v>
      </c>
      <c r="G19" s="114">
        <v>14348</v>
      </c>
      <c r="H19" s="114">
        <v>14439</v>
      </c>
      <c r="I19" s="114">
        <v>14580</v>
      </c>
      <c r="J19" s="140">
        <v>14648</v>
      </c>
      <c r="K19" s="114">
        <v>-1001</v>
      </c>
      <c r="L19" s="116">
        <v>-6.8336974330966687</v>
      </c>
    </row>
    <row r="20" spans="1:12" s="110" customFormat="1" ht="15" customHeight="1" x14ac:dyDescent="0.2">
      <c r="A20" s="120"/>
      <c r="B20" s="121" t="s">
        <v>110</v>
      </c>
      <c r="C20" s="258"/>
      <c r="E20" s="113">
        <v>19.925635199338981</v>
      </c>
      <c r="F20" s="115">
        <v>9646</v>
      </c>
      <c r="G20" s="114">
        <v>9733</v>
      </c>
      <c r="H20" s="114">
        <v>9759</v>
      </c>
      <c r="I20" s="114">
        <v>9756</v>
      </c>
      <c r="J20" s="140">
        <v>9745</v>
      </c>
      <c r="K20" s="114">
        <v>-99</v>
      </c>
      <c r="L20" s="116">
        <v>-1.0159055926115956</v>
      </c>
    </row>
    <row r="21" spans="1:12" s="110" customFormat="1" ht="15" customHeight="1" x14ac:dyDescent="0.2">
      <c r="A21" s="120"/>
      <c r="B21" s="119"/>
      <c r="C21" s="258" t="s">
        <v>106</v>
      </c>
      <c r="E21" s="113">
        <v>36.108231391250257</v>
      </c>
      <c r="F21" s="115">
        <v>3483</v>
      </c>
      <c r="G21" s="114">
        <v>3530</v>
      </c>
      <c r="H21" s="114">
        <v>3532</v>
      </c>
      <c r="I21" s="114">
        <v>3544</v>
      </c>
      <c r="J21" s="140">
        <v>3555</v>
      </c>
      <c r="K21" s="114">
        <v>-72</v>
      </c>
      <c r="L21" s="116">
        <v>-2.0253164556962027</v>
      </c>
    </row>
    <row r="22" spans="1:12" s="110" customFormat="1" ht="15" customHeight="1" x14ac:dyDescent="0.2">
      <c r="A22" s="120"/>
      <c r="B22" s="119"/>
      <c r="C22" s="258" t="s">
        <v>107</v>
      </c>
      <c r="E22" s="113">
        <v>63.891768608749743</v>
      </c>
      <c r="F22" s="115">
        <v>6163</v>
      </c>
      <c r="G22" s="114">
        <v>6203</v>
      </c>
      <c r="H22" s="114">
        <v>6227</v>
      </c>
      <c r="I22" s="114">
        <v>6212</v>
      </c>
      <c r="J22" s="140">
        <v>6190</v>
      </c>
      <c r="K22" s="114">
        <v>-27</v>
      </c>
      <c r="L22" s="116">
        <v>-0.43618739903069464</v>
      </c>
    </row>
    <row r="23" spans="1:12" s="110" customFormat="1" ht="15" customHeight="1" x14ac:dyDescent="0.2">
      <c r="A23" s="120"/>
      <c r="B23" s="121" t="s">
        <v>111</v>
      </c>
      <c r="C23" s="258"/>
      <c r="E23" s="113">
        <v>14.990704399917373</v>
      </c>
      <c r="F23" s="115">
        <v>7257</v>
      </c>
      <c r="G23" s="114">
        <v>7420</v>
      </c>
      <c r="H23" s="114">
        <v>7273</v>
      </c>
      <c r="I23" s="114">
        <v>7178</v>
      </c>
      <c r="J23" s="140">
        <v>7027</v>
      </c>
      <c r="K23" s="114">
        <v>230</v>
      </c>
      <c r="L23" s="116">
        <v>3.2730895118827381</v>
      </c>
    </row>
    <row r="24" spans="1:12" s="110" customFormat="1" ht="15" customHeight="1" x14ac:dyDescent="0.2">
      <c r="A24" s="120"/>
      <c r="B24" s="119"/>
      <c r="C24" s="258" t="s">
        <v>106</v>
      </c>
      <c r="E24" s="113">
        <v>58.205870194295166</v>
      </c>
      <c r="F24" s="115">
        <v>4224</v>
      </c>
      <c r="G24" s="114">
        <v>4295</v>
      </c>
      <c r="H24" s="114">
        <v>4200</v>
      </c>
      <c r="I24" s="114">
        <v>4124</v>
      </c>
      <c r="J24" s="140">
        <v>4038</v>
      </c>
      <c r="K24" s="114">
        <v>186</v>
      </c>
      <c r="L24" s="116">
        <v>4.6062407132243681</v>
      </c>
    </row>
    <row r="25" spans="1:12" s="110" customFormat="1" ht="15" customHeight="1" x14ac:dyDescent="0.2">
      <c r="A25" s="120"/>
      <c r="B25" s="119"/>
      <c r="C25" s="258" t="s">
        <v>107</v>
      </c>
      <c r="E25" s="113">
        <v>41.794129805704834</v>
      </c>
      <c r="F25" s="115">
        <v>3033</v>
      </c>
      <c r="G25" s="114">
        <v>3125</v>
      </c>
      <c r="H25" s="114">
        <v>3073</v>
      </c>
      <c r="I25" s="114">
        <v>3054</v>
      </c>
      <c r="J25" s="140">
        <v>2989</v>
      </c>
      <c r="K25" s="114">
        <v>44</v>
      </c>
      <c r="L25" s="116">
        <v>1.4720642355302778</v>
      </c>
    </row>
    <row r="26" spans="1:12" s="110" customFormat="1" ht="15" customHeight="1" x14ac:dyDescent="0.2">
      <c r="A26" s="120"/>
      <c r="C26" s="121" t="s">
        <v>187</v>
      </c>
      <c r="D26" s="110" t="s">
        <v>188</v>
      </c>
      <c r="E26" s="113">
        <v>1.6133030365626937</v>
      </c>
      <c r="F26" s="115">
        <v>781</v>
      </c>
      <c r="G26" s="114">
        <v>839</v>
      </c>
      <c r="H26" s="114">
        <v>838</v>
      </c>
      <c r="I26" s="114">
        <v>697</v>
      </c>
      <c r="J26" s="140">
        <v>641</v>
      </c>
      <c r="K26" s="114">
        <v>140</v>
      </c>
      <c r="L26" s="116">
        <v>21.8408736349454</v>
      </c>
    </row>
    <row r="27" spans="1:12" s="110" customFormat="1" ht="15" customHeight="1" x14ac:dyDescent="0.2">
      <c r="A27" s="120"/>
      <c r="B27" s="119"/>
      <c r="D27" s="259" t="s">
        <v>106</v>
      </c>
      <c r="E27" s="113">
        <v>54.289372599231754</v>
      </c>
      <c r="F27" s="115">
        <v>424</v>
      </c>
      <c r="G27" s="114">
        <v>456</v>
      </c>
      <c r="H27" s="114">
        <v>461</v>
      </c>
      <c r="I27" s="114">
        <v>381</v>
      </c>
      <c r="J27" s="140">
        <v>337</v>
      </c>
      <c r="K27" s="114">
        <v>87</v>
      </c>
      <c r="L27" s="116">
        <v>25.816023738872403</v>
      </c>
    </row>
    <row r="28" spans="1:12" s="110" customFormat="1" ht="15" customHeight="1" x14ac:dyDescent="0.2">
      <c r="A28" s="120"/>
      <c r="B28" s="119"/>
      <c r="D28" s="259" t="s">
        <v>107</v>
      </c>
      <c r="E28" s="113">
        <v>45.710627400768246</v>
      </c>
      <c r="F28" s="115">
        <v>357</v>
      </c>
      <c r="G28" s="114">
        <v>383</v>
      </c>
      <c r="H28" s="114">
        <v>377</v>
      </c>
      <c r="I28" s="114">
        <v>316</v>
      </c>
      <c r="J28" s="140">
        <v>304</v>
      </c>
      <c r="K28" s="114">
        <v>53</v>
      </c>
      <c r="L28" s="116">
        <v>17.434210526315791</v>
      </c>
    </row>
    <row r="29" spans="1:12" s="110" customFormat="1" ht="24" customHeight="1" x14ac:dyDescent="0.2">
      <c r="A29" s="604" t="s">
        <v>189</v>
      </c>
      <c r="B29" s="605"/>
      <c r="C29" s="605"/>
      <c r="D29" s="606"/>
      <c r="E29" s="113">
        <v>92.332162776285898</v>
      </c>
      <c r="F29" s="115">
        <v>44698</v>
      </c>
      <c r="G29" s="114">
        <v>46248</v>
      </c>
      <c r="H29" s="114">
        <v>46389</v>
      </c>
      <c r="I29" s="114">
        <v>46804</v>
      </c>
      <c r="J29" s="140">
        <v>46394</v>
      </c>
      <c r="K29" s="114">
        <v>-1696</v>
      </c>
      <c r="L29" s="116">
        <v>-3.6556451265249819</v>
      </c>
    </row>
    <row r="30" spans="1:12" s="110" customFormat="1" ht="15" customHeight="1" x14ac:dyDescent="0.2">
      <c r="A30" s="120"/>
      <c r="B30" s="119"/>
      <c r="C30" s="258" t="s">
        <v>106</v>
      </c>
      <c r="E30" s="113">
        <v>42.321804107566336</v>
      </c>
      <c r="F30" s="115">
        <v>18917</v>
      </c>
      <c r="G30" s="114">
        <v>19479</v>
      </c>
      <c r="H30" s="114">
        <v>19517</v>
      </c>
      <c r="I30" s="114">
        <v>19558</v>
      </c>
      <c r="J30" s="140">
        <v>19373</v>
      </c>
      <c r="K30" s="114">
        <v>-456</v>
      </c>
      <c r="L30" s="116">
        <v>-2.3537913591080368</v>
      </c>
    </row>
    <row r="31" spans="1:12" s="110" customFormat="1" ht="15" customHeight="1" x14ac:dyDescent="0.2">
      <c r="A31" s="120"/>
      <c r="B31" s="119"/>
      <c r="C31" s="258" t="s">
        <v>107</v>
      </c>
      <c r="E31" s="113">
        <v>57.678195892433664</v>
      </c>
      <c r="F31" s="115">
        <v>25781</v>
      </c>
      <c r="G31" s="114">
        <v>26769</v>
      </c>
      <c r="H31" s="114">
        <v>26872</v>
      </c>
      <c r="I31" s="114">
        <v>27246</v>
      </c>
      <c r="J31" s="140">
        <v>27021</v>
      </c>
      <c r="K31" s="114">
        <v>-1240</v>
      </c>
      <c r="L31" s="116">
        <v>-4.5890233522075423</v>
      </c>
    </row>
    <row r="32" spans="1:12" s="110" customFormat="1" ht="15" customHeight="1" x14ac:dyDescent="0.2">
      <c r="A32" s="120"/>
      <c r="B32" s="119" t="s">
        <v>117</v>
      </c>
      <c r="C32" s="258"/>
      <c r="E32" s="113">
        <v>7.4530055773600496</v>
      </c>
      <c r="F32" s="114">
        <v>3608</v>
      </c>
      <c r="G32" s="114">
        <v>3706</v>
      </c>
      <c r="H32" s="114">
        <v>3712</v>
      </c>
      <c r="I32" s="114">
        <v>3688</v>
      </c>
      <c r="J32" s="140">
        <v>3541</v>
      </c>
      <c r="K32" s="114">
        <v>67</v>
      </c>
      <c r="L32" s="116">
        <v>1.8921208698107879</v>
      </c>
    </row>
    <row r="33" spans="1:12" s="110" customFormat="1" ht="15" customHeight="1" x14ac:dyDescent="0.2">
      <c r="A33" s="120"/>
      <c r="B33" s="119"/>
      <c r="C33" s="258" t="s">
        <v>106</v>
      </c>
      <c r="E33" s="113">
        <v>46.202882483370288</v>
      </c>
      <c r="F33" s="114">
        <v>1667</v>
      </c>
      <c r="G33" s="114">
        <v>1675</v>
      </c>
      <c r="H33" s="114">
        <v>1693</v>
      </c>
      <c r="I33" s="114">
        <v>1673</v>
      </c>
      <c r="J33" s="140">
        <v>1587</v>
      </c>
      <c r="K33" s="114">
        <v>80</v>
      </c>
      <c r="L33" s="116">
        <v>5.0409577819785758</v>
      </c>
    </row>
    <row r="34" spans="1:12" s="110" customFormat="1" ht="15" customHeight="1" x14ac:dyDescent="0.2">
      <c r="A34" s="120"/>
      <c r="B34" s="119"/>
      <c r="C34" s="258" t="s">
        <v>107</v>
      </c>
      <c r="E34" s="113">
        <v>53.797117516629712</v>
      </c>
      <c r="F34" s="114">
        <v>1941</v>
      </c>
      <c r="G34" s="114">
        <v>2031</v>
      </c>
      <c r="H34" s="114">
        <v>2019</v>
      </c>
      <c r="I34" s="114">
        <v>2015</v>
      </c>
      <c r="J34" s="140">
        <v>1954</v>
      </c>
      <c r="K34" s="114">
        <v>-13</v>
      </c>
      <c r="L34" s="116">
        <v>-0.66530194472876147</v>
      </c>
    </row>
    <row r="35" spans="1:12" s="110" customFormat="1" ht="24" customHeight="1" x14ac:dyDescent="0.2">
      <c r="A35" s="604" t="s">
        <v>192</v>
      </c>
      <c r="B35" s="605"/>
      <c r="C35" s="605"/>
      <c r="D35" s="606"/>
      <c r="E35" s="113">
        <v>20.603181160917167</v>
      </c>
      <c r="F35" s="114">
        <v>9974</v>
      </c>
      <c r="G35" s="114">
        <v>10249</v>
      </c>
      <c r="H35" s="114">
        <v>10266</v>
      </c>
      <c r="I35" s="114">
        <v>10739</v>
      </c>
      <c r="J35" s="114">
        <v>10307</v>
      </c>
      <c r="K35" s="318">
        <v>-333</v>
      </c>
      <c r="L35" s="319">
        <v>-3.2308140098961871</v>
      </c>
    </row>
    <row r="36" spans="1:12" s="110" customFormat="1" ht="15" customHeight="1" x14ac:dyDescent="0.2">
      <c r="A36" s="120"/>
      <c r="B36" s="119"/>
      <c r="C36" s="258" t="s">
        <v>106</v>
      </c>
      <c r="E36" s="113">
        <v>42.560657710046122</v>
      </c>
      <c r="F36" s="114">
        <v>4245</v>
      </c>
      <c r="G36" s="114">
        <v>4317</v>
      </c>
      <c r="H36" s="114">
        <v>4335</v>
      </c>
      <c r="I36" s="114">
        <v>4576</v>
      </c>
      <c r="J36" s="114">
        <v>4400</v>
      </c>
      <c r="K36" s="318">
        <v>-155</v>
      </c>
      <c r="L36" s="116">
        <v>-3.5227272727272729</v>
      </c>
    </row>
    <row r="37" spans="1:12" s="110" customFormat="1" ht="15" customHeight="1" x14ac:dyDescent="0.2">
      <c r="A37" s="120"/>
      <c r="B37" s="119"/>
      <c r="C37" s="258" t="s">
        <v>107</v>
      </c>
      <c r="E37" s="113">
        <v>57.439342289953878</v>
      </c>
      <c r="F37" s="114">
        <v>5729</v>
      </c>
      <c r="G37" s="114">
        <v>5932</v>
      </c>
      <c r="H37" s="114">
        <v>5931</v>
      </c>
      <c r="I37" s="114">
        <v>6163</v>
      </c>
      <c r="J37" s="140">
        <v>5907</v>
      </c>
      <c r="K37" s="114">
        <v>-178</v>
      </c>
      <c r="L37" s="116">
        <v>-3.0133739630946335</v>
      </c>
    </row>
    <row r="38" spans="1:12" s="110" customFormat="1" ht="15" customHeight="1" x14ac:dyDescent="0.2">
      <c r="A38" s="120"/>
      <c r="B38" s="119" t="s">
        <v>328</v>
      </c>
      <c r="C38" s="258"/>
      <c r="E38" s="113">
        <v>54.174757281553397</v>
      </c>
      <c r="F38" s="114">
        <v>26226</v>
      </c>
      <c r="G38" s="114">
        <v>26963</v>
      </c>
      <c r="H38" s="114">
        <v>27145</v>
      </c>
      <c r="I38" s="114">
        <v>27102</v>
      </c>
      <c r="J38" s="140">
        <v>26860</v>
      </c>
      <c r="K38" s="114">
        <v>-634</v>
      </c>
      <c r="L38" s="116">
        <v>-2.3603871928518241</v>
      </c>
    </row>
    <row r="39" spans="1:12" s="110" customFormat="1" ht="15" customHeight="1" x14ac:dyDescent="0.2">
      <c r="A39" s="120"/>
      <c r="B39" s="119"/>
      <c r="C39" s="258" t="s">
        <v>106</v>
      </c>
      <c r="E39" s="113">
        <v>44.902005643254782</v>
      </c>
      <c r="F39" s="115">
        <v>11776</v>
      </c>
      <c r="G39" s="114">
        <v>12029</v>
      </c>
      <c r="H39" s="114">
        <v>12102</v>
      </c>
      <c r="I39" s="114">
        <v>11962</v>
      </c>
      <c r="J39" s="140">
        <v>11808</v>
      </c>
      <c r="K39" s="114">
        <v>-32</v>
      </c>
      <c r="L39" s="116">
        <v>-0.27100271002710025</v>
      </c>
    </row>
    <row r="40" spans="1:12" s="110" customFormat="1" ht="15" customHeight="1" x14ac:dyDescent="0.2">
      <c r="A40" s="120"/>
      <c r="B40" s="119"/>
      <c r="C40" s="258" t="s">
        <v>107</v>
      </c>
      <c r="E40" s="113">
        <v>55.097994356745218</v>
      </c>
      <c r="F40" s="115">
        <v>14450</v>
      </c>
      <c r="G40" s="114">
        <v>14934</v>
      </c>
      <c r="H40" s="114">
        <v>15043</v>
      </c>
      <c r="I40" s="114">
        <v>15140</v>
      </c>
      <c r="J40" s="140">
        <v>15052</v>
      </c>
      <c r="K40" s="114">
        <v>-602</v>
      </c>
      <c r="L40" s="116">
        <v>-3.9994685091682167</v>
      </c>
    </row>
    <row r="41" spans="1:12" s="110" customFormat="1" ht="15" customHeight="1" x14ac:dyDescent="0.2">
      <c r="A41" s="120"/>
      <c r="B41" s="320" t="s">
        <v>516</v>
      </c>
      <c r="C41" s="258"/>
      <c r="E41" s="113">
        <v>5.4596157818632518</v>
      </c>
      <c r="F41" s="115">
        <v>2643</v>
      </c>
      <c r="G41" s="114">
        <v>2724</v>
      </c>
      <c r="H41" s="114">
        <v>2661</v>
      </c>
      <c r="I41" s="114">
        <v>2634</v>
      </c>
      <c r="J41" s="140">
        <v>2522</v>
      </c>
      <c r="K41" s="114">
        <v>121</v>
      </c>
      <c r="L41" s="116">
        <v>4.7977795400475811</v>
      </c>
    </row>
    <row r="42" spans="1:12" s="110" customFormat="1" ht="15" customHeight="1" x14ac:dyDescent="0.2">
      <c r="A42" s="120"/>
      <c r="B42" s="119"/>
      <c r="C42" s="268" t="s">
        <v>106</v>
      </c>
      <c r="D42" s="182"/>
      <c r="E42" s="113">
        <v>43.397654180855092</v>
      </c>
      <c r="F42" s="115">
        <v>1147</v>
      </c>
      <c r="G42" s="114">
        <v>1200</v>
      </c>
      <c r="H42" s="114">
        <v>1165</v>
      </c>
      <c r="I42" s="114">
        <v>1159</v>
      </c>
      <c r="J42" s="140">
        <v>1075</v>
      </c>
      <c r="K42" s="114">
        <v>72</v>
      </c>
      <c r="L42" s="116">
        <v>6.6976744186046515</v>
      </c>
    </row>
    <row r="43" spans="1:12" s="110" customFormat="1" ht="15" customHeight="1" x14ac:dyDescent="0.2">
      <c r="A43" s="120"/>
      <c r="B43" s="119"/>
      <c r="C43" s="268" t="s">
        <v>107</v>
      </c>
      <c r="D43" s="182"/>
      <c r="E43" s="113">
        <v>56.602345819144908</v>
      </c>
      <c r="F43" s="115">
        <v>1496</v>
      </c>
      <c r="G43" s="114">
        <v>1524</v>
      </c>
      <c r="H43" s="114">
        <v>1496</v>
      </c>
      <c r="I43" s="114">
        <v>1475</v>
      </c>
      <c r="J43" s="140">
        <v>1447</v>
      </c>
      <c r="K43" s="114">
        <v>49</v>
      </c>
      <c r="L43" s="116">
        <v>3.3863165169315828</v>
      </c>
    </row>
    <row r="44" spans="1:12" s="110" customFormat="1" ht="15" customHeight="1" x14ac:dyDescent="0.2">
      <c r="A44" s="120"/>
      <c r="B44" s="119" t="s">
        <v>205</v>
      </c>
      <c r="C44" s="268"/>
      <c r="D44" s="182"/>
      <c r="E44" s="113">
        <v>19.762445775666183</v>
      </c>
      <c r="F44" s="115">
        <v>9567</v>
      </c>
      <c r="G44" s="114">
        <v>10130</v>
      </c>
      <c r="H44" s="114">
        <v>10156</v>
      </c>
      <c r="I44" s="114">
        <v>10127</v>
      </c>
      <c r="J44" s="140">
        <v>10348</v>
      </c>
      <c r="K44" s="114">
        <v>-781</v>
      </c>
      <c r="L44" s="116">
        <v>-7.5473521453420949</v>
      </c>
    </row>
    <row r="45" spans="1:12" s="110" customFormat="1" ht="15" customHeight="1" x14ac:dyDescent="0.2">
      <c r="A45" s="120"/>
      <c r="B45" s="119"/>
      <c r="C45" s="268" t="s">
        <v>106</v>
      </c>
      <c r="D45" s="182"/>
      <c r="E45" s="113">
        <v>35.988293090833075</v>
      </c>
      <c r="F45" s="115">
        <v>3443</v>
      </c>
      <c r="G45" s="114">
        <v>3635</v>
      </c>
      <c r="H45" s="114">
        <v>3638</v>
      </c>
      <c r="I45" s="114">
        <v>3561</v>
      </c>
      <c r="J45" s="140">
        <v>3710</v>
      </c>
      <c r="K45" s="114">
        <v>-267</v>
      </c>
      <c r="L45" s="116">
        <v>-7.1967654986522911</v>
      </c>
    </row>
    <row r="46" spans="1:12" s="110" customFormat="1" ht="15" customHeight="1" x14ac:dyDescent="0.2">
      <c r="A46" s="123"/>
      <c r="B46" s="124"/>
      <c r="C46" s="260" t="s">
        <v>107</v>
      </c>
      <c r="D46" s="261"/>
      <c r="E46" s="125">
        <v>64.011706909166932</v>
      </c>
      <c r="F46" s="143">
        <v>6124</v>
      </c>
      <c r="G46" s="144">
        <v>6495</v>
      </c>
      <c r="H46" s="144">
        <v>6518</v>
      </c>
      <c r="I46" s="144">
        <v>6566</v>
      </c>
      <c r="J46" s="145">
        <v>6638</v>
      </c>
      <c r="K46" s="144">
        <v>-514</v>
      </c>
      <c r="L46" s="146">
        <v>-7.7432961735462484</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48410</v>
      </c>
      <c r="E11" s="114">
        <v>50066</v>
      </c>
      <c r="F11" s="114">
        <v>50228</v>
      </c>
      <c r="G11" s="114">
        <v>50602</v>
      </c>
      <c r="H11" s="140">
        <v>50037</v>
      </c>
      <c r="I11" s="115">
        <v>-1627</v>
      </c>
      <c r="J11" s="116">
        <v>-3.2515938205727761</v>
      </c>
    </row>
    <row r="12" spans="1:15" s="110" customFormat="1" ht="24.95" customHeight="1" x14ac:dyDescent="0.2">
      <c r="A12" s="193" t="s">
        <v>132</v>
      </c>
      <c r="B12" s="194" t="s">
        <v>133</v>
      </c>
      <c r="C12" s="113">
        <v>2.8960958479652965</v>
      </c>
      <c r="D12" s="115">
        <v>1402</v>
      </c>
      <c r="E12" s="114">
        <v>1382</v>
      </c>
      <c r="F12" s="114">
        <v>1450</v>
      </c>
      <c r="G12" s="114">
        <v>1438</v>
      </c>
      <c r="H12" s="140">
        <v>1352</v>
      </c>
      <c r="I12" s="115">
        <v>50</v>
      </c>
      <c r="J12" s="116">
        <v>3.6982248520710059</v>
      </c>
    </row>
    <row r="13" spans="1:15" s="110" customFormat="1" ht="24.95" customHeight="1" x14ac:dyDescent="0.2">
      <c r="A13" s="193" t="s">
        <v>134</v>
      </c>
      <c r="B13" s="199" t="s">
        <v>214</v>
      </c>
      <c r="C13" s="113">
        <v>0.69407147283619086</v>
      </c>
      <c r="D13" s="115">
        <v>336</v>
      </c>
      <c r="E13" s="114">
        <v>323</v>
      </c>
      <c r="F13" s="114">
        <v>325</v>
      </c>
      <c r="G13" s="114">
        <v>341</v>
      </c>
      <c r="H13" s="140">
        <v>325</v>
      </c>
      <c r="I13" s="115">
        <v>11</v>
      </c>
      <c r="J13" s="116">
        <v>3.3846153846153846</v>
      </c>
    </row>
    <row r="14" spans="1:15" s="287" customFormat="1" ht="24.95" customHeight="1" x14ac:dyDescent="0.2">
      <c r="A14" s="193" t="s">
        <v>215</v>
      </c>
      <c r="B14" s="199" t="s">
        <v>137</v>
      </c>
      <c r="C14" s="113">
        <v>8.481718653170832</v>
      </c>
      <c r="D14" s="115">
        <v>4106</v>
      </c>
      <c r="E14" s="114">
        <v>4234</v>
      </c>
      <c r="F14" s="114">
        <v>4357</v>
      </c>
      <c r="G14" s="114">
        <v>4481</v>
      </c>
      <c r="H14" s="140">
        <v>4549</v>
      </c>
      <c r="I14" s="115">
        <v>-443</v>
      </c>
      <c r="J14" s="116">
        <v>-9.7384040448450211</v>
      </c>
      <c r="K14" s="110"/>
      <c r="L14" s="110"/>
      <c r="M14" s="110"/>
      <c r="N14" s="110"/>
      <c r="O14" s="110"/>
    </row>
    <row r="15" spans="1:15" s="110" customFormat="1" ht="24.95" customHeight="1" x14ac:dyDescent="0.2">
      <c r="A15" s="193" t="s">
        <v>216</v>
      </c>
      <c r="B15" s="199" t="s">
        <v>217</v>
      </c>
      <c r="C15" s="113">
        <v>3.9537285684775871</v>
      </c>
      <c r="D15" s="115">
        <v>1914</v>
      </c>
      <c r="E15" s="114">
        <v>2026</v>
      </c>
      <c r="F15" s="114">
        <v>2124</v>
      </c>
      <c r="G15" s="114">
        <v>2173</v>
      </c>
      <c r="H15" s="140">
        <v>2200</v>
      </c>
      <c r="I15" s="115">
        <v>-286</v>
      </c>
      <c r="J15" s="116">
        <v>-13</v>
      </c>
    </row>
    <row r="16" spans="1:15" s="287" customFormat="1" ht="24.95" customHeight="1" x14ac:dyDescent="0.2">
      <c r="A16" s="193" t="s">
        <v>218</v>
      </c>
      <c r="B16" s="199" t="s">
        <v>141</v>
      </c>
      <c r="C16" s="113">
        <v>3.439372030572196</v>
      </c>
      <c r="D16" s="115">
        <v>1665</v>
      </c>
      <c r="E16" s="114">
        <v>1667</v>
      </c>
      <c r="F16" s="114">
        <v>1677</v>
      </c>
      <c r="G16" s="114">
        <v>1714</v>
      </c>
      <c r="H16" s="140">
        <v>1737</v>
      </c>
      <c r="I16" s="115">
        <v>-72</v>
      </c>
      <c r="J16" s="116">
        <v>-4.1450777202072535</v>
      </c>
      <c r="K16" s="110"/>
      <c r="L16" s="110"/>
      <c r="M16" s="110"/>
      <c r="N16" s="110"/>
      <c r="O16" s="110"/>
    </row>
    <row r="17" spans="1:15" s="110" customFormat="1" ht="24.95" customHeight="1" x14ac:dyDescent="0.2">
      <c r="A17" s="193" t="s">
        <v>142</v>
      </c>
      <c r="B17" s="199" t="s">
        <v>220</v>
      </c>
      <c r="C17" s="113">
        <v>1.0886180541210493</v>
      </c>
      <c r="D17" s="115">
        <v>527</v>
      </c>
      <c r="E17" s="114">
        <v>541</v>
      </c>
      <c r="F17" s="114">
        <v>556</v>
      </c>
      <c r="G17" s="114">
        <v>594</v>
      </c>
      <c r="H17" s="140">
        <v>612</v>
      </c>
      <c r="I17" s="115">
        <v>-85</v>
      </c>
      <c r="J17" s="116">
        <v>-13.888888888888889</v>
      </c>
    </row>
    <row r="18" spans="1:15" s="287" customFormat="1" ht="24.95" customHeight="1" x14ac:dyDescent="0.2">
      <c r="A18" s="201" t="s">
        <v>144</v>
      </c>
      <c r="B18" s="202" t="s">
        <v>145</v>
      </c>
      <c r="C18" s="113">
        <v>4.294567238173931</v>
      </c>
      <c r="D18" s="115">
        <v>2079</v>
      </c>
      <c r="E18" s="114">
        <v>2050</v>
      </c>
      <c r="F18" s="114">
        <v>2096</v>
      </c>
      <c r="G18" s="114">
        <v>2089</v>
      </c>
      <c r="H18" s="140">
        <v>2079</v>
      </c>
      <c r="I18" s="115">
        <v>0</v>
      </c>
      <c r="J18" s="116">
        <v>0</v>
      </c>
      <c r="K18" s="110"/>
      <c r="L18" s="110"/>
      <c r="M18" s="110"/>
      <c r="N18" s="110"/>
      <c r="O18" s="110"/>
    </row>
    <row r="19" spans="1:15" s="110" customFormat="1" ht="24.95" customHeight="1" x14ac:dyDescent="0.2">
      <c r="A19" s="193" t="s">
        <v>146</v>
      </c>
      <c r="B19" s="199" t="s">
        <v>147</v>
      </c>
      <c r="C19" s="113">
        <v>20.311919024994836</v>
      </c>
      <c r="D19" s="115">
        <v>9833</v>
      </c>
      <c r="E19" s="114">
        <v>10066</v>
      </c>
      <c r="F19" s="114">
        <v>9999</v>
      </c>
      <c r="G19" s="114">
        <v>10193</v>
      </c>
      <c r="H19" s="140">
        <v>10133</v>
      </c>
      <c r="I19" s="115">
        <v>-300</v>
      </c>
      <c r="J19" s="116">
        <v>-2.9606237047271291</v>
      </c>
    </row>
    <row r="20" spans="1:15" s="287" customFormat="1" ht="24.95" customHeight="1" x14ac:dyDescent="0.2">
      <c r="A20" s="193" t="s">
        <v>148</v>
      </c>
      <c r="B20" s="199" t="s">
        <v>149</v>
      </c>
      <c r="C20" s="113">
        <v>9.2997314604420573</v>
      </c>
      <c r="D20" s="115">
        <v>4502</v>
      </c>
      <c r="E20" s="114">
        <v>4481</v>
      </c>
      <c r="F20" s="114">
        <v>4412</v>
      </c>
      <c r="G20" s="114">
        <v>4370</v>
      </c>
      <c r="H20" s="140">
        <v>4314</v>
      </c>
      <c r="I20" s="115">
        <v>188</v>
      </c>
      <c r="J20" s="116">
        <v>4.3579044969865555</v>
      </c>
      <c r="K20" s="110"/>
      <c r="L20" s="110"/>
      <c r="M20" s="110"/>
      <c r="N20" s="110"/>
      <c r="O20" s="110"/>
    </row>
    <row r="21" spans="1:15" s="110" customFormat="1" ht="24.95" customHeight="1" x14ac:dyDescent="0.2">
      <c r="A21" s="201" t="s">
        <v>150</v>
      </c>
      <c r="B21" s="202" t="s">
        <v>151</v>
      </c>
      <c r="C21" s="113">
        <v>13.992976657715348</v>
      </c>
      <c r="D21" s="115">
        <v>6774</v>
      </c>
      <c r="E21" s="114">
        <v>7385</v>
      </c>
      <c r="F21" s="114">
        <v>7449</v>
      </c>
      <c r="G21" s="114">
        <v>7477</v>
      </c>
      <c r="H21" s="140">
        <v>7179</v>
      </c>
      <c r="I21" s="115">
        <v>-405</v>
      </c>
      <c r="J21" s="116">
        <v>-5.6414542415378186</v>
      </c>
    </row>
    <row r="22" spans="1:15" s="110" customFormat="1" ht="24.95" customHeight="1" x14ac:dyDescent="0.2">
      <c r="A22" s="201" t="s">
        <v>152</v>
      </c>
      <c r="B22" s="199" t="s">
        <v>153</v>
      </c>
      <c r="C22" s="113">
        <v>1.3323693451766163</v>
      </c>
      <c r="D22" s="115">
        <v>645</v>
      </c>
      <c r="E22" s="114">
        <v>779</v>
      </c>
      <c r="F22" s="114">
        <v>773</v>
      </c>
      <c r="G22" s="114">
        <v>774</v>
      </c>
      <c r="H22" s="140">
        <v>960</v>
      </c>
      <c r="I22" s="115">
        <v>-315</v>
      </c>
      <c r="J22" s="116">
        <v>-32.8125</v>
      </c>
    </row>
    <row r="23" spans="1:15" s="110" customFormat="1" ht="24.95" customHeight="1" x14ac:dyDescent="0.2">
      <c r="A23" s="193" t="s">
        <v>154</v>
      </c>
      <c r="B23" s="199" t="s">
        <v>155</v>
      </c>
      <c r="C23" s="113">
        <v>0.8428010741582318</v>
      </c>
      <c r="D23" s="115">
        <v>408</v>
      </c>
      <c r="E23" s="114">
        <v>418</v>
      </c>
      <c r="F23" s="114">
        <v>407</v>
      </c>
      <c r="G23" s="114">
        <v>408</v>
      </c>
      <c r="H23" s="140">
        <v>398</v>
      </c>
      <c r="I23" s="115">
        <v>10</v>
      </c>
      <c r="J23" s="116">
        <v>2.512562814070352</v>
      </c>
    </row>
    <row r="24" spans="1:15" s="110" customFormat="1" ht="24.95" customHeight="1" x14ac:dyDescent="0.2">
      <c r="A24" s="193" t="s">
        <v>156</v>
      </c>
      <c r="B24" s="199" t="s">
        <v>221</v>
      </c>
      <c r="C24" s="113">
        <v>6.7362115265441025</v>
      </c>
      <c r="D24" s="115">
        <v>3261</v>
      </c>
      <c r="E24" s="114">
        <v>3367</v>
      </c>
      <c r="F24" s="114">
        <v>3309</v>
      </c>
      <c r="G24" s="114">
        <v>3331</v>
      </c>
      <c r="H24" s="140">
        <v>3286</v>
      </c>
      <c r="I24" s="115">
        <v>-25</v>
      </c>
      <c r="J24" s="116">
        <v>-0.76080340839926963</v>
      </c>
    </row>
    <row r="25" spans="1:15" s="110" customFormat="1" ht="24.95" customHeight="1" x14ac:dyDescent="0.2">
      <c r="A25" s="193" t="s">
        <v>222</v>
      </c>
      <c r="B25" s="204" t="s">
        <v>159</v>
      </c>
      <c r="C25" s="113">
        <v>8.0830406940714727</v>
      </c>
      <c r="D25" s="115">
        <v>3913</v>
      </c>
      <c r="E25" s="114">
        <v>4064</v>
      </c>
      <c r="F25" s="114">
        <v>4110</v>
      </c>
      <c r="G25" s="114">
        <v>4089</v>
      </c>
      <c r="H25" s="140">
        <v>4102</v>
      </c>
      <c r="I25" s="115">
        <v>-189</v>
      </c>
      <c r="J25" s="116">
        <v>-4.6075085324232079</v>
      </c>
    </row>
    <row r="26" spans="1:15" s="110" customFormat="1" ht="24.95" customHeight="1" x14ac:dyDescent="0.2">
      <c r="A26" s="201">
        <v>782.78300000000002</v>
      </c>
      <c r="B26" s="203" t="s">
        <v>160</v>
      </c>
      <c r="C26" s="113">
        <v>0.21070026853955795</v>
      </c>
      <c r="D26" s="115">
        <v>102</v>
      </c>
      <c r="E26" s="114">
        <v>109</v>
      </c>
      <c r="F26" s="114">
        <v>113</v>
      </c>
      <c r="G26" s="114">
        <v>104</v>
      </c>
      <c r="H26" s="140">
        <v>116</v>
      </c>
      <c r="I26" s="115">
        <v>-14</v>
      </c>
      <c r="J26" s="116">
        <v>-12.068965517241379</v>
      </c>
    </row>
    <row r="27" spans="1:15" s="110" customFormat="1" ht="24.95" customHeight="1" x14ac:dyDescent="0.2">
      <c r="A27" s="193" t="s">
        <v>161</v>
      </c>
      <c r="B27" s="199" t="s">
        <v>162</v>
      </c>
      <c r="C27" s="113">
        <v>0.84899814087998349</v>
      </c>
      <c r="D27" s="115">
        <v>411</v>
      </c>
      <c r="E27" s="114">
        <v>395</v>
      </c>
      <c r="F27" s="114">
        <v>407</v>
      </c>
      <c r="G27" s="114">
        <v>403</v>
      </c>
      <c r="H27" s="140">
        <v>390</v>
      </c>
      <c r="I27" s="115">
        <v>21</v>
      </c>
      <c r="J27" s="116">
        <v>5.384615384615385</v>
      </c>
    </row>
    <row r="28" spans="1:15" s="110" customFormat="1" ht="24.95" customHeight="1" x14ac:dyDescent="0.2">
      <c r="A28" s="193" t="s">
        <v>163</v>
      </c>
      <c r="B28" s="199" t="s">
        <v>164</v>
      </c>
      <c r="C28" s="113">
        <v>1.9851270398677958</v>
      </c>
      <c r="D28" s="115">
        <v>961</v>
      </c>
      <c r="E28" s="114">
        <v>1032</v>
      </c>
      <c r="F28" s="114">
        <v>981</v>
      </c>
      <c r="G28" s="114">
        <v>989</v>
      </c>
      <c r="H28" s="140">
        <v>951</v>
      </c>
      <c r="I28" s="115">
        <v>10</v>
      </c>
      <c r="J28" s="116">
        <v>1.0515247108307044</v>
      </c>
    </row>
    <row r="29" spans="1:15" s="110" customFormat="1" ht="24.95" customHeight="1" x14ac:dyDescent="0.2">
      <c r="A29" s="193">
        <v>86</v>
      </c>
      <c r="B29" s="199" t="s">
        <v>165</v>
      </c>
      <c r="C29" s="113">
        <v>4.8936170212765955</v>
      </c>
      <c r="D29" s="115">
        <v>2369</v>
      </c>
      <c r="E29" s="114">
        <v>2404</v>
      </c>
      <c r="F29" s="114">
        <v>2406</v>
      </c>
      <c r="G29" s="114">
        <v>2427</v>
      </c>
      <c r="H29" s="140">
        <v>2413</v>
      </c>
      <c r="I29" s="115">
        <v>-44</v>
      </c>
      <c r="J29" s="116">
        <v>-1.8234562784915043</v>
      </c>
    </row>
    <row r="30" spans="1:15" s="110" customFormat="1" ht="24.95" customHeight="1" x14ac:dyDescent="0.2">
      <c r="A30" s="193">
        <v>87.88</v>
      </c>
      <c r="B30" s="204" t="s">
        <v>166</v>
      </c>
      <c r="C30" s="113">
        <v>3.7822763891757902</v>
      </c>
      <c r="D30" s="115">
        <v>1831</v>
      </c>
      <c r="E30" s="114">
        <v>1856</v>
      </c>
      <c r="F30" s="114">
        <v>1856</v>
      </c>
      <c r="G30" s="114">
        <v>1834</v>
      </c>
      <c r="H30" s="140">
        <v>1819</v>
      </c>
      <c r="I30" s="115">
        <v>12</v>
      </c>
      <c r="J30" s="116">
        <v>0.65970313358988453</v>
      </c>
    </row>
    <row r="31" spans="1:15" s="110" customFormat="1" ht="24.95" customHeight="1" x14ac:dyDescent="0.2">
      <c r="A31" s="193" t="s">
        <v>167</v>
      </c>
      <c r="B31" s="199" t="s">
        <v>168</v>
      </c>
      <c r="C31" s="113">
        <v>11.313778145011362</v>
      </c>
      <c r="D31" s="115">
        <v>5477</v>
      </c>
      <c r="E31" s="114">
        <v>5721</v>
      </c>
      <c r="F31" s="114">
        <v>5778</v>
      </c>
      <c r="G31" s="114">
        <v>5854</v>
      </c>
      <c r="H31" s="140">
        <v>5671</v>
      </c>
      <c r="I31" s="115">
        <v>-194</v>
      </c>
      <c r="J31" s="116">
        <v>-3.4209134191500619</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2.8960958479652965</v>
      </c>
      <c r="D34" s="115">
        <v>1402</v>
      </c>
      <c r="E34" s="114">
        <v>1382</v>
      </c>
      <c r="F34" s="114">
        <v>1450</v>
      </c>
      <c r="G34" s="114">
        <v>1438</v>
      </c>
      <c r="H34" s="140">
        <v>1352</v>
      </c>
      <c r="I34" s="115">
        <v>50</v>
      </c>
      <c r="J34" s="116">
        <v>3.6982248520710059</v>
      </c>
    </row>
    <row r="35" spans="1:10" s="110" customFormat="1" ht="24.95" customHeight="1" x14ac:dyDescent="0.2">
      <c r="A35" s="292" t="s">
        <v>171</v>
      </c>
      <c r="B35" s="293" t="s">
        <v>172</v>
      </c>
      <c r="C35" s="113">
        <v>13.470357364180954</v>
      </c>
      <c r="D35" s="115">
        <v>6521</v>
      </c>
      <c r="E35" s="114">
        <v>6607</v>
      </c>
      <c r="F35" s="114">
        <v>6778</v>
      </c>
      <c r="G35" s="114">
        <v>6911</v>
      </c>
      <c r="H35" s="140">
        <v>6953</v>
      </c>
      <c r="I35" s="115">
        <v>-432</v>
      </c>
      <c r="J35" s="116">
        <v>-6.2131454048612111</v>
      </c>
    </row>
    <row r="36" spans="1:10" s="110" customFormat="1" ht="24.95" customHeight="1" x14ac:dyDescent="0.2">
      <c r="A36" s="294" t="s">
        <v>173</v>
      </c>
      <c r="B36" s="295" t="s">
        <v>174</v>
      </c>
      <c r="C36" s="125">
        <v>83.633546787853746</v>
      </c>
      <c r="D36" s="143">
        <v>40487</v>
      </c>
      <c r="E36" s="144">
        <v>42077</v>
      </c>
      <c r="F36" s="144">
        <v>42000</v>
      </c>
      <c r="G36" s="144">
        <v>42253</v>
      </c>
      <c r="H36" s="145">
        <v>41732</v>
      </c>
      <c r="I36" s="143">
        <v>-1245</v>
      </c>
      <c r="J36" s="146">
        <v>-2.9833221508674397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48410</v>
      </c>
      <c r="F11" s="264">
        <v>50066</v>
      </c>
      <c r="G11" s="264">
        <v>50228</v>
      </c>
      <c r="H11" s="264">
        <v>50602</v>
      </c>
      <c r="I11" s="265">
        <v>50037</v>
      </c>
      <c r="J11" s="263">
        <v>-1627</v>
      </c>
      <c r="K11" s="266">
        <v>-3.2515938205727761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44.087998347448874</v>
      </c>
      <c r="E13" s="115">
        <v>21343</v>
      </c>
      <c r="F13" s="114">
        <v>21961</v>
      </c>
      <c r="G13" s="114">
        <v>22074</v>
      </c>
      <c r="H13" s="114">
        <v>22281</v>
      </c>
      <c r="I13" s="140">
        <v>22012</v>
      </c>
      <c r="J13" s="115">
        <v>-669</v>
      </c>
      <c r="K13" s="116">
        <v>-3.0392513174632021</v>
      </c>
    </row>
    <row r="14" spans="1:15" ht="15.95" customHeight="1" x14ac:dyDescent="0.2">
      <c r="A14" s="306" t="s">
        <v>230</v>
      </c>
      <c r="B14" s="307"/>
      <c r="C14" s="308"/>
      <c r="D14" s="113">
        <v>45.653790539144808</v>
      </c>
      <c r="E14" s="115">
        <v>22101</v>
      </c>
      <c r="F14" s="114">
        <v>22946</v>
      </c>
      <c r="G14" s="114">
        <v>23047</v>
      </c>
      <c r="H14" s="114">
        <v>23227</v>
      </c>
      <c r="I14" s="140">
        <v>22976</v>
      </c>
      <c r="J14" s="115">
        <v>-875</v>
      </c>
      <c r="K14" s="116">
        <v>-3.8083217270194987</v>
      </c>
    </row>
    <row r="15" spans="1:15" ht="15.95" customHeight="1" x14ac:dyDescent="0.2">
      <c r="A15" s="306" t="s">
        <v>231</v>
      </c>
      <c r="B15" s="307"/>
      <c r="C15" s="308"/>
      <c r="D15" s="113">
        <v>4.4412311505887212</v>
      </c>
      <c r="E15" s="115">
        <v>2150</v>
      </c>
      <c r="F15" s="114">
        <v>2171</v>
      </c>
      <c r="G15" s="114">
        <v>2167</v>
      </c>
      <c r="H15" s="114">
        <v>2138</v>
      </c>
      <c r="I15" s="140">
        <v>2142</v>
      </c>
      <c r="J15" s="115">
        <v>8</v>
      </c>
      <c r="K15" s="116">
        <v>0.3734827264239029</v>
      </c>
    </row>
    <row r="16" spans="1:15" ht="15.95" customHeight="1" x14ac:dyDescent="0.2">
      <c r="A16" s="306" t="s">
        <v>232</v>
      </c>
      <c r="B16" s="307"/>
      <c r="C16" s="308"/>
      <c r="D16" s="113">
        <v>2.0119809956620531</v>
      </c>
      <c r="E16" s="115">
        <v>974</v>
      </c>
      <c r="F16" s="114">
        <v>1048</v>
      </c>
      <c r="G16" s="114">
        <v>1003</v>
      </c>
      <c r="H16" s="114">
        <v>990</v>
      </c>
      <c r="I16" s="140">
        <v>979</v>
      </c>
      <c r="J16" s="115">
        <v>-5</v>
      </c>
      <c r="K16" s="116">
        <v>-0.51072522982635338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2.3590167320801489</v>
      </c>
      <c r="E18" s="115">
        <v>1142</v>
      </c>
      <c r="F18" s="114">
        <v>1146</v>
      </c>
      <c r="G18" s="114">
        <v>1182</v>
      </c>
      <c r="H18" s="114">
        <v>1161</v>
      </c>
      <c r="I18" s="140">
        <v>1079</v>
      </c>
      <c r="J18" s="115">
        <v>63</v>
      </c>
      <c r="K18" s="116">
        <v>5.8387395736793328</v>
      </c>
    </row>
    <row r="19" spans="1:11" ht="14.1" customHeight="1" x14ac:dyDescent="0.2">
      <c r="A19" s="306" t="s">
        <v>235</v>
      </c>
      <c r="B19" s="307" t="s">
        <v>236</v>
      </c>
      <c r="C19" s="308"/>
      <c r="D19" s="113">
        <v>1.9148936170212767</v>
      </c>
      <c r="E19" s="115">
        <v>927</v>
      </c>
      <c r="F19" s="114">
        <v>924</v>
      </c>
      <c r="G19" s="114">
        <v>959</v>
      </c>
      <c r="H19" s="114">
        <v>938</v>
      </c>
      <c r="I19" s="140">
        <v>879</v>
      </c>
      <c r="J19" s="115">
        <v>48</v>
      </c>
      <c r="K19" s="116">
        <v>5.4607508532423212</v>
      </c>
    </row>
    <row r="20" spans="1:11" ht="14.1" customHeight="1" x14ac:dyDescent="0.2">
      <c r="A20" s="306">
        <v>12</v>
      </c>
      <c r="B20" s="307" t="s">
        <v>237</v>
      </c>
      <c r="C20" s="308"/>
      <c r="D20" s="113">
        <v>2.1896302416856019</v>
      </c>
      <c r="E20" s="115">
        <v>1060</v>
      </c>
      <c r="F20" s="114">
        <v>1110</v>
      </c>
      <c r="G20" s="114">
        <v>1140</v>
      </c>
      <c r="H20" s="114">
        <v>1158</v>
      </c>
      <c r="I20" s="140">
        <v>1075</v>
      </c>
      <c r="J20" s="115">
        <v>-15</v>
      </c>
      <c r="K20" s="116">
        <v>-1.3953488372093024</v>
      </c>
    </row>
    <row r="21" spans="1:11" ht="14.1" customHeight="1" x14ac:dyDescent="0.2">
      <c r="A21" s="306">
        <v>21</v>
      </c>
      <c r="B21" s="307" t="s">
        <v>238</v>
      </c>
      <c r="C21" s="308"/>
      <c r="D21" s="113">
        <v>0.15699235695104316</v>
      </c>
      <c r="E21" s="115">
        <v>76</v>
      </c>
      <c r="F21" s="114">
        <v>69</v>
      </c>
      <c r="G21" s="114">
        <v>74</v>
      </c>
      <c r="H21" s="114">
        <v>79</v>
      </c>
      <c r="I21" s="140">
        <v>70</v>
      </c>
      <c r="J21" s="115">
        <v>6</v>
      </c>
      <c r="K21" s="116">
        <v>8.5714285714285712</v>
      </c>
    </row>
    <row r="22" spans="1:11" ht="14.1" customHeight="1" x14ac:dyDescent="0.2">
      <c r="A22" s="306">
        <v>22</v>
      </c>
      <c r="B22" s="307" t="s">
        <v>239</v>
      </c>
      <c r="C22" s="308"/>
      <c r="D22" s="113">
        <v>0.88824623011774428</v>
      </c>
      <c r="E22" s="115">
        <v>430</v>
      </c>
      <c r="F22" s="114">
        <v>435</v>
      </c>
      <c r="G22" s="114">
        <v>465</v>
      </c>
      <c r="H22" s="114">
        <v>488</v>
      </c>
      <c r="I22" s="140">
        <v>486</v>
      </c>
      <c r="J22" s="115">
        <v>-56</v>
      </c>
      <c r="K22" s="116">
        <v>-11.522633744855968</v>
      </c>
    </row>
    <row r="23" spans="1:11" ht="14.1" customHeight="1" x14ac:dyDescent="0.2">
      <c r="A23" s="306">
        <v>23</v>
      </c>
      <c r="B23" s="307" t="s">
        <v>240</v>
      </c>
      <c r="C23" s="308"/>
      <c r="D23" s="113">
        <v>0.54740756042140049</v>
      </c>
      <c r="E23" s="115">
        <v>265</v>
      </c>
      <c r="F23" s="114">
        <v>281</v>
      </c>
      <c r="G23" s="114">
        <v>297</v>
      </c>
      <c r="H23" s="114">
        <v>301</v>
      </c>
      <c r="I23" s="140">
        <v>296</v>
      </c>
      <c r="J23" s="115">
        <v>-31</v>
      </c>
      <c r="K23" s="116">
        <v>-10.472972972972974</v>
      </c>
    </row>
    <row r="24" spans="1:11" ht="14.1" customHeight="1" x14ac:dyDescent="0.2">
      <c r="A24" s="306">
        <v>24</v>
      </c>
      <c r="B24" s="307" t="s">
        <v>241</v>
      </c>
      <c r="C24" s="308"/>
      <c r="D24" s="113">
        <v>1.305515389382359</v>
      </c>
      <c r="E24" s="115">
        <v>632</v>
      </c>
      <c r="F24" s="114">
        <v>643</v>
      </c>
      <c r="G24" s="114">
        <v>647</v>
      </c>
      <c r="H24" s="114">
        <v>674</v>
      </c>
      <c r="I24" s="140">
        <v>691</v>
      </c>
      <c r="J24" s="115">
        <v>-59</v>
      </c>
      <c r="K24" s="116">
        <v>-8.5383502170767009</v>
      </c>
    </row>
    <row r="25" spans="1:11" ht="14.1" customHeight="1" x14ac:dyDescent="0.2">
      <c r="A25" s="306">
        <v>25</v>
      </c>
      <c r="B25" s="307" t="s">
        <v>242</v>
      </c>
      <c r="C25" s="308"/>
      <c r="D25" s="113">
        <v>1.6463540590787027</v>
      </c>
      <c r="E25" s="115">
        <v>797</v>
      </c>
      <c r="F25" s="114">
        <v>812</v>
      </c>
      <c r="G25" s="114">
        <v>820</v>
      </c>
      <c r="H25" s="114">
        <v>843</v>
      </c>
      <c r="I25" s="140">
        <v>802</v>
      </c>
      <c r="J25" s="115">
        <v>-5</v>
      </c>
      <c r="K25" s="116">
        <v>-0.62344139650872821</v>
      </c>
    </row>
    <row r="26" spans="1:11" ht="14.1" customHeight="1" x14ac:dyDescent="0.2">
      <c r="A26" s="306">
        <v>26</v>
      </c>
      <c r="B26" s="307" t="s">
        <v>243</v>
      </c>
      <c r="C26" s="308"/>
      <c r="D26" s="113">
        <v>0.82420987399297663</v>
      </c>
      <c r="E26" s="115">
        <v>399</v>
      </c>
      <c r="F26" s="114">
        <v>403</v>
      </c>
      <c r="G26" s="114">
        <v>426</v>
      </c>
      <c r="H26" s="114">
        <v>427</v>
      </c>
      <c r="I26" s="140">
        <v>437</v>
      </c>
      <c r="J26" s="115">
        <v>-38</v>
      </c>
      <c r="K26" s="116">
        <v>-8.695652173913043</v>
      </c>
    </row>
    <row r="27" spans="1:11" ht="14.1" customHeight="1" x14ac:dyDescent="0.2">
      <c r="A27" s="306">
        <v>27</v>
      </c>
      <c r="B27" s="307" t="s">
        <v>244</v>
      </c>
      <c r="C27" s="308"/>
      <c r="D27" s="113">
        <v>0.3573641809543483</v>
      </c>
      <c r="E27" s="115">
        <v>173</v>
      </c>
      <c r="F27" s="114">
        <v>172</v>
      </c>
      <c r="G27" s="114">
        <v>176</v>
      </c>
      <c r="H27" s="114">
        <v>168</v>
      </c>
      <c r="I27" s="140">
        <v>171</v>
      </c>
      <c r="J27" s="115">
        <v>2</v>
      </c>
      <c r="K27" s="116">
        <v>1.1695906432748537</v>
      </c>
    </row>
    <row r="28" spans="1:11" ht="14.1" customHeight="1" x14ac:dyDescent="0.2">
      <c r="A28" s="306">
        <v>28</v>
      </c>
      <c r="B28" s="307" t="s">
        <v>245</v>
      </c>
      <c r="C28" s="308"/>
      <c r="D28" s="113">
        <v>0.57426151621565791</v>
      </c>
      <c r="E28" s="115">
        <v>278</v>
      </c>
      <c r="F28" s="114">
        <v>292</v>
      </c>
      <c r="G28" s="114">
        <v>303</v>
      </c>
      <c r="H28" s="114">
        <v>311</v>
      </c>
      <c r="I28" s="140">
        <v>298</v>
      </c>
      <c r="J28" s="115">
        <v>-20</v>
      </c>
      <c r="K28" s="116">
        <v>-6.7114093959731544</v>
      </c>
    </row>
    <row r="29" spans="1:11" ht="14.1" customHeight="1" x14ac:dyDescent="0.2">
      <c r="A29" s="306">
        <v>29</v>
      </c>
      <c r="B29" s="307" t="s">
        <v>246</v>
      </c>
      <c r="C29" s="308"/>
      <c r="D29" s="113">
        <v>3.5839702540797358</v>
      </c>
      <c r="E29" s="115">
        <v>1735</v>
      </c>
      <c r="F29" s="114">
        <v>1872</v>
      </c>
      <c r="G29" s="114">
        <v>1849</v>
      </c>
      <c r="H29" s="114">
        <v>1824</v>
      </c>
      <c r="I29" s="140">
        <v>1773</v>
      </c>
      <c r="J29" s="115">
        <v>-38</v>
      </c>
      <c r="K29" s="116">
        <v>-2.143260011280316</v>
      </c>
    </row>
    <row r="30" spans="1:11" ht="14.1" customHeight="1" x14ac:dyDescent="0.2">
      <c r="A30" s="306" t="s">
        <v>247</v>
      </c>
      <c r="B30" s="307" t="s">
        <v>248</v>
      </c>
      <c r="C30" s="308"/>
      <c r="D30" s="113">
        <v>0.47304275976038007</v>
      </c>
      <c r="E30" s="115">
        <v>229</v>
      </c>
      <c r="F30" s="114">
        <v>250</v>
      </c>
      <c r="G30" s="114">
        <v>251</v>
      </c>
      <c r="H30" s="114">
        <v>250</v>
      </c>
      <c r="I30" s="140">
        <v>248</v>
      </c>
      <c r="J30" s="115">
        <v>-19</v>
      </c>
      <c r="K30" s="116">
        <v>-7.661290322580645</v>
      </c>
    </row>
    <row r="31" spans="1:11" ht="14.1" customHeight="1" x14ac:dyDescent="0.2">
      <c r="A31" s="306" t="s">
        <v>249</v>
      </c>
      <c r="B31" s="307" t="s">
        <v>250</v>
      </c>
      <c r="C31" s="308"/>
      <c r="D31" s="113">
        <v>3.0985333608758521</v>
      </c>
      <c r="E31" s="115">
        <v>1500</v>
      </c>
      <c r="F31" s="114">
        <v>1616</v>
      </c>
      <c r="G31" s="114">
        <v>1592</v>
      </c>
      <c r="H31" s="114">
        <v>1569</v>
      </c>
      <c r="I31" s="140">
        <v>1520</v>
      </c>
      <c r="J31" s="115">
        <v>-20</v>
      </c>
      <c r="K31" s="116">
        <v>-1.3157894736842106</v>
      </c>
    </row>
    <row r="32" spans="1:11" ht="14.1" customHeight="1" x14ac:dyDescent="0.2">
      <c r="A32" s="306">
        <v>31</v>
      </c>
      <c r="B32" s="307" t="s">
        <v>251</v>
      </c>
      <c r="C32" s="308"/>
      <c r="D32" s="113">
        <v>0.13840115678578807</v>
      </c>
      <c r="E32" s="115">
        <v>67</v>
      </c>
      <c r="F32" s="114">
        <v>61</v>
      </c>
      <c r="G32" s="114">
        <v>63</v>
      </c>
      <c r="H32" s="114">
        <v>61</v>
      </c>
      <c r="I32" s="140">
        <v>68</v>
      </c>
      <c r="J32" s="115">
        <v>-1</v>
      </c>
      <c r="K32" s="116">
        <v>-1.4705882352941178</v>
      </c>
    </row>
    <row r="33" spans="1:11" ht="14.1" customHeight="1" x14ac:dyDescent="0.2">
      <c r="A33" s="306">
        <v>32</v>
      </c>
      <c r="B33" s="307" t="s">
        <v>252</v>
      </c>
      <c r="C33" s="308"/>
      <c r="D33" s="113">
        <v>0.86758934104523855</v>
      </c>
      <c r="E33" s="115">
        <v>420</v>
      </c>
      <c r="F33" s="114">
        <v>414</v>
      </c>
      <c r="G33" s="114">
        <v>444</v>
      </c>
      <c r="H33" s="114">
        <v>458</v>
      </c>
      <c r="I33" s="140">
        <v>461</v>
      </c>
      <c r="J33" s="115">
        <v>-41</v>
      </c>
      <c r="K33" s="116">
        <v>-8.8937093275488071</v>
      </c>
    </row>
    <row r="34" spans="1:11" ht="14.1" customHeight="1" x14ac:dyDescent="0.2">
      <c r="A34" s="306">
        <v>33</v>
      </c>
      <c r="B34" s="307" t="s">
        <v>253</v>
      </c>
      <c r="C34" s="308"/>
      <c r="D34" s="113">
        <v>0.48750258211113406</v>
      </c>
      <c r="E34" s="115">
        <v>236</v>
      </c>
      <c r="F34" s="114">
        <v>239</v>
      </c>
      <c r="G34" s="114">
        <v>243</v>
      </c>
      <c r="H34" s="114">
        <v>249</v>
      </c>
      <c r="I34" s="140">
        <v>241</v>
      </c>
      <c r="J34" s="115">
        <v>-5</v>
      </c>
      <c r="K34" s="116">
        <v>-2.0746887966804981</v>
      </c>
    </row>
    <row r="35" spans="1:11" ht="14.1" customHeight="1" x14ac:dyDescent="0.2">
      <c r="A35" s="306">
        <v>34</v>
      </c>
      <c r="B35" s="307" t="s">
        <v>254</v>
      </c>
      <c r="C35" s="308"/>
      <c r="D35" s="113">
        <v>4.1024581697996281</v>
      </c>
      <c r="E35" s="115">
        <v>1986</v>
      </c>
      <c r="F35" s="114">
        <v>1943</v>
      </c>
      <c r="G35" s="114">
        <v>1957</v>
      </c>
      <c r="H35" s="114">
        <v>1939</v>
      </c>
      <c r="I35" s="140">
        <v>1916</v>
      </c>
      <c r="J35" s="115">
        <v>70</v>
      </c>
      <c r="K35" s="116">
        <v>3.6534446764091859</v>
      </c>
    </row>
    <row r="36" spans="1:11" ht="14.1" customHeight="1" x14ac:dyDescent="0.2">
      <c r="A36" s="306">
        <v>41</v>
      </c>
      <c r="B36" s="307" t="s">
        <v>255</v>
      </c>
      <c r="C36" s="308"/>
      <c r="D36" s="113">
        <v>0.13633546787853748</v>
      </c>
      <c r="E36" s="115">
        <v>66</v>
      </c>
      <c r="F36" s="114">
        <v>68</v>
      </c>
      <c r="G36" s="114">
        <v>66</v>
      </c>
      <c r="H36" s="114">
        <v>71</v>
      </c>
      <c r="I36" s="140">
        <v>71</v>
      </c>
      <c r="J36" s="115">
        <v>-5</v>
      </c>
      <c r="K36" s="116">
        <v>-7.042253521126761</v>
      </c>
    </row>
    <row r="37" spans="1:11" ht="14.1" customHeight="1" x14ac:dyDescent="0.2">
      <c r="A37" s="306">
        <v>42</v>
      </c>
      <c r="B37" s="307" t="s">
        <v>256</v>
      </c>
      <c r="C37" s="308"/>
      <c r="D37" s="113">
        <v>4.1313778145011359E-2</v>
      </c>
      <c r="E37" s="115">
        <v>20</v>
      </c>
      <c r="F37" s="114">
        <v>20</v>
      </c>
      <c r="G37" s="114">
        <v>21</v>
      </c>
      <c r="H37" s="114">
        <v>23</v>
      </c>
      <c r="I37" s="140">
        <v>20</v>
      </c>
      <c r="J37" s="115">
        <v>0</v>
      </c>
      <c r="K37" s="116">
        <v>0</v>
      </c>
    </row>
    <row r="38" spans="1:11" ht="14.1" customHeight="1" x14ac:dyDescent="0.2">
      <c r="A38" s="306">
        <v>43</v>
      </c>
      <c r="B38" s="307" t="s">
        <v>257</v>
      </c>
      <c r="C38" s="308"/>
      <c r="D38" s="113">
        <v>0.27680231357157614</v>
      </c>
      <c r="E38" s="115">
        <v>134</v>
      </c>
      <c r="F38" s="114">
        <v>124</v>
      </c>
      <c r="G38" s="114">
        <v>119</v>
      </c>
      <c r="H38" s="114">
        <v>118</v>
      </c>
      <c r="I38" s="140">
        <v>108</v>
      </c>
      <c r="J38" s="115">
        <v>26</v>
      </c>
      <c r="K38" s="116">
        <v>24.074074074074073</v>
      </c>
    </row>
    <row r="39" spans="1:11" ht="14.1" customHeight="1" x14ac:dyDescent="0.2">
      <c r="A39" s="306">
        <v>51</v>
      </c>
      <c r="B39" s="307" t="s">
        <v>258</v>
      </c>
      <c r="C39" s="308"/>
      <c r="D39" s="113">
        <v>9.4319355505060933</v>
      </c>
      <c r="E39" s="115">
        <v>4566</v>
      </c>
      <c r="F39" s="114">
        <v>4582</v>
      </c>
      <c r="G39" s="114">
        <v>4618</v>
      </c>
      <c r="H39" s="114">
        <v>4645</v>
      </c>
      <c r="I39" s="140">
        <v>4826</v>
      </c>
      <c r="J39" s="115">
        <v>-260</v>
      </c>
      <c r="K39" s="116">
        <v>-5.3874844591794444</v>
      </c>
    </row>
    <row r="40" spans="1:11" ht="14.1" customHeight="1" x14ac:dyDescent="0.2">
      <c r="A40" s="306" t="s">
        <v>259</v>
      </c>
      <c r="B40" s="307" t="s">
        <v>260</v>
      </c>
      <c r="C40" s="308"/>
      <c r="D40" s="113">
        <v>9.1014253253460033</v>
      </c>
      <c r="E40" s="115">
        <v>4406</v>
      </c>
      <c r="F40" s="114">
        <v>4436</v>
      </c>
      <c r="G40" s="114">
        <v>4468</v>
      </c>
      <c r="H40" s="114">
        <v>4493</v>
      </c>
      <c r="I40" s="140">
        <v>4670</v>
      </c>
      <c r="J40" s="115">
        <v>-264</v>
      </c>
      <c r="K40" s="116">
        <v>-5.6531049250535332</v>
      </c>
    </row>
    <row r="41" spans="1:11" ht="14.1" customHeight="1" x14ac:dyDescent="0.2">
      <c r="A41" s="306"/>
      <c r="B41" s="307" t="s">
        <v>261</v>
      </c>
      <c r="C41" s="308"/>
      <c r="D41" s="113">
        <v>5.3563313365007232</v>
      </c>
      <c r="E41" s="115">
        <v>2593</v>
      </c>
      <c r="F41" s="114">
        <v>2594</v>
      </c>
      <c r="G41" s="114">
        <v>2553</v>
      </c>
      <c r="H41" s="114">
        <v>2567</v>
      </c>
      <c r="I41" s="140">
        <v>2564</v>
      </c>
      <c r="J41" s="115">
        <v>29</v>
      </c>
      <c r="K41" s="116">
        <v>1.1310452418096724</v>
      </c>
    </row>
    <row r="42" spans="1:11" ht="14.1" customHeight="1" x14ac:dyDescent="0.2">
      <c r="A42" s="306">
        <v>52</v>
      </c>
      <c r="B42" s="307" t="s">
        <v>262</v>
      </c>
      <c r="C42" s="308"/>
      <c r="D42" s="113">
        <v>6.9345176616401574</v>
      </c>
      <c r="E42" s="115">
        <v>3357</v>
      </c>
      <c r="F42" s="114">
        <v>3457</v>
      </c>
      <c r="G42" s="114">
        <v>3411</v>
      </c>
      <c r="H42" s="114">
        <v>3409</v>
      </c>
      <c r="I42" s="140">
        <v>3411</v>
      </c>
      <c r="J42" s="115">
        <v>-54</v>
      </c>
      <c r="K42" s="116">
        <v>-1.5831134564643798</v>
      </c>
    </row>
    <row r="43" spans="1:11" ht="14.1" customHeight="1" x14ac:dyDescent="0.2">
      <c r="A43" s="306" t="s">
        <v>263</v>
      </c>
      <c r="B43" s="307" t="s">
        <v>264</v>
      </c>
      <c r="C43" s="308"/>
      <c r="D43" s="113">
        <v>6.6184672588308198</v>
      </c>
      <c r="E43" s="115">
        <v>3204</v>
      </c>
      <c r="F43" s="114">
        <v>3322</v>
      </c>
      <c r="G43" s="114">
        <v>3258</v>
      </c>
      <c r="H43" s="114">
        <v>3269</v>
      </c>
      <c r="I43" s="140">
        <v>3270</v>
      </c>
      <c r="J43" s="115">
        <v>-66</v>
      </c>
      <c r="K43" s="116">
        <v>-2.0183486238532109</v>
      </c>
    </row>
    <row r="44" spans="1:11" ht="14.1" customHeight="1" x14ac:dyDescent="0.2">
      <c r="A44" s="306">
        <v>53</v>
      </c>
      <c r="B44" s="307" t="s">
        <v>265</v>
      </c>
      <c r="C44" s="308"/>
      <c r="D44" s="113">
        <v>0.79529022929146875</v>
      </c>
      <c r="E44" s="115">
        <v>385</v>
      </c>
      <c r="F44" s="114">
        <v>397</v>
      </c>
      <c r="G44" s="114">
        <v>402</v>
      </c>
      <c r="H44" s="114">
        <v>425</v>
      </c>
      <c r="I44" s="140">
        <v>494</v>
      </c>
      <c r="J44" s="115">
        <v>-109</v>
      </c>
      <c r="K44" s="116">
        <v>-22.064777327935222</v>
      </c>
    </row>
    <row r="45" spans="1:11" ht="14.1" customHeight="1" x14ac:dyDescent="0.2">
      <c r="A45" s="306" t="s">
        <v>266</v>
      </c>
      <c r="B45" s="307" t="s">
        <v>267</v>
      </c>
      <c r="C45" s="308"/>
      <c r="D45" s="113">
        <v>0.78289609584796527</v>
      </c>
      <c r="E45" s="115">
        <v>379</v>
      </c>
      <c r="F45" s="114">
        <v>391</v>
      </c>
      <c r="G45" s="114">
        <v>396</v>
      </c>
      <c r="H45" s="114">
        <v>419</v>
      </c>
      <c r="I45" s="140">
        <v>488</v>
      </c>
      <c r="J45" s="115">
        <v>-109</v>
      </c>
      <c r="K45" s="116">
        <v>-22.33606557377049</v>
      </c>
    </row>
    <row r="46" spans="1:11" ht="14.1" customHeight="1" x14ac:dyDescent="0.2">
      <c r="A46" s="306">
        <v>54</v>
      </c>
      <c r="B46" s="307" t="s">
        <v>268</v>
      </c>
      <c r="C46" s="308"/>
      <c r="D46" s="113">
        <v>13.633546787853749</v>
      </c>
      <c r="E46" s="115">
        <v>6600</v>
      </c>
      <c r="F46" s="114">
        <v>6748</v>
      </c>
      <c r="G46" s="114">
        <v>6741</v>
      </c>
      <c r="H46" s="114">
        <v>6723</v>
      </c>
      <c r="I46" s="140">
        <v>6663</v>
      </c>
      <c r="J46" s="115">
        <v>-63</v>
      </c>
      <c r="K46" s="116">
        <v>-0.94552003601981094</v>
      </c>
    </row>
    <row r="47" spans="1:11" ht="14.1" customHeight="1" x14ac:dyDescent="0.2">
      <c r="A47" s="306">
        <v>61</v>
      </c>
      <c r="B47" s="307" t="s">
        <v>269</v>
      </c>
      <c r="C47" s="308"/>
      <c r="D47" s="113">
        <v>0.6754802726709358</v>
      </c>
      <c r="E47" s="115">
        <v>327</v>
      </c>
      <c r="F47" s="114">
        <v>337</v>
      </c>
      <c r="G47" s="114">
        <v>326</v>
      </c>
      <c r="H47" s="114">
        <v>332</v>
      </c>
      <c r="I47" s="140">
        <v>327</v>
      </c>
      <c r="J47" s="115">
        <v>0</v>
      </c>
      <c r="K47" s="116">
        <v>0</v>
      </c>
    </row>
    <row r="48" spans="1:11" ht="14.1" customHeight="1" x14ac:dyDescent="0.2">
      <c r="A48" s="306">
        <v>62</v>
      </c>
      <c r="B48" s="307" t="s">
        <v>270</v>
      </c>
      <c r="C48" s="308"/>
      <c r="D48" s="113">
        <v>12.011980995662054</v>
      </c>
      <c r="E48" s="115">
        <v>5815</v>
      </c>
      <c r="F48" s="114">
        <v>6062</v>
      </c>
      <c r="G48" s="114">
        <v>6017</v>
      </c>
      <c r="H48" s="114">
        <v>6206</v>
      </c>
      <c r="I48" s="140">
        <v>6063</v>
      </c>
      <c r="J48" s="115">
        <v>-248</v>
      </c>
      <c r="K48" s="116">
        <v>-4.0903842982022098</v>
      </c>
    </row>
    <row r="49" spans="1:11" ht="14.1" customHeight="1" x14ac:dyDescent="0.2">
      <c r="A49" s="306">
        <v>63</v>
      </c>
      <c r="B49" s="307" t="s">
        <v>271</v>
      </c>
      <c r="C49" s="308"/>
      <c r="D49" s="113">
        <v>10.770501962404461</v>
      </c>
      <c r="E49" s="115">
        <v>5214</v>
      </c>
      <c r="F49" s="114">
        <v>5801</v>
      </c>
      <c r="G49" s="114">
        <v>5914</v>
      </c>
      <c r="H49" s="114">
        <v>5992</v>
      </c>
      <c r="I49" s="140">
        <v>5685</v>
      </c>
      <c r="J49" s="115">
        <v>-471</v>
      </c>
      <c r="K49" s="116">
        <v>-8.2849604221635875</v>
      </c>
    </row>
    <row r="50" spans="1:11" ht="14.1" customHeight="1" x14ac:dyDescent="0.2">
      <c r="A50" s="306" t="s">
        <v>272</v>
      </c>
      <c r="B50" s="307" t="s">
        <v>273</v>
      </c>
      <c r="C50" s="308"/>
      <c r="D50" s="113">
        <v>0.25201404668456928</v>
      </c>
      <c r="E50" s="115">
        <v>122</v>
      </c>
      <c r="F50" s="114">
        <v>125</v>
      </c>
      <c r="G50" s="114">
        <v>133</v>
      </c>
      <c r="H50" s="114">
        <v>127</v>
      </c>
      <c r="I50" s="140">
        <v>116</v>
      </c>
      <c r="J50" s="115">
        <v>6</v>
      </c>
      <c r="K50" s="116">
        <v>5.1724137931034484</v>
      </c>
    </row>
    <row r="51" spans="1:11" ht="14.1" customHeight="1" x14ac:dyDescent="0.2">
      <c r="A51" s="306" t="s">
        <v>274</v>
      </c>
      <c r="B51" s="307" t="s">
        <v>275</v>
      </c>
      <c r="C51" s="308"/>
      <c r="D51" s="113">
        <v>10.064036356124767</v>
      </c>
      <c r="E51" s="115">
        <v>4872</v>
      </c>
      <c r="F51" s="114">
        <v>5397</v>
      </c>
      <c r="G51" s="114">
        <v>5517</v>
      </c>
      <c r="H51" s="114">
        <v>5597</v>
      </c>
      <c r="I51" s="140">
        <v>5320</v>
      </c>
      <c r="J51" s="115">
        <v>-448</v>
      </c>
      <c r="K51" s="116">
        <v>-8.4210526315789469</v>
      </c>
    </row>
    <row r="52" spans="1:11" ht="14.1" customHeight="1" x14ac:dyDescent="0.2">
      <c r="A52" s="306">
        <v>71</v>
      </c>
      <c r="B52" s="307" t="s">
        <v>276</v>
      </c>
      <c r="C52" s="308"/>
      <c r="D52" s="113">
        <v>9.9070439991737249</v>
      </c>
      <c r="E52" s="115">
        <v>4796</v>
      </c>
      <c r="F52" s="114">
        <v>4868</v>
      </c>
      <c r="G52" s="114">
        <v>4829</v>
      </c>
      <c r="H52" s="114">
        <v>4807</v>
      </c>
      <c r="I52" s="140">
        <v>4819</v>
      </c>
      <c r="J52" s="115">
        <v>-23</v>
      </c>
      <c r="K52" s="116">
        <v>-0.47727744345299855</v>
      </c>
    </row>
    <row r="53" spans="1:11" ht="14.1" customHeight="1" x14ac:dyDescent="0.2">
      <c r="A53" s="306" t="s">
        <v>277</v>
      </c>
      <c r="B53" s="307" t="s">
        <v>278</v>
      </c>
      <c r="C53" s="308"/>
      <c r="D53" s="113">
        <v>1.0349101425325347</v>
      </c>
      <c r="E53" s="115">
        <v>501</v>
      </c>
      <c r="F53" s="114">
        <v>511</v>
      </c>
      <c r="G53" s="114">
        <v>516</v>
      </c>
      <c r="H53" s="114">
        <v>510</v>
      </c>
      <c r="I53" s="140">
        <v>515</v>
      </c>
      <c r="J53" s="115">
        <v>-14</v>
      </c>
      <c r="K53" s="116">
        <v>-2.7184466019417477</v>
      </c>
    </row>
    <row r="54" spans="1:11" ht="14.1" customHeight="1" x14ac:dyDescent="0.2">
      <c r="A54" s="306" t="s">
        <v>279</v>
      </c>
      <c r="B54" s="307" t="s">
        <v>280</v>
      </c>
      <c r="C54" s="308"/>
      <c r="D54" s="113">
        <v>8.6015286097913659</v>
      </c>
      <c r="E54" s="115">
        <v>4164</v>
      </c>
      <c r="F54" s="114">
        <v>4229</v>
      </c>
      <c r="G54" s="114">
        <v>4189</v>
      </c>
      <c r="H54" s="114">
        <v>4174</v>
      </c>
      <c r="I54" s="140">
        <v>4187</v>
      </c>
      <c r="J54" s="115">
        <v>-23</v>
      </c>
      <c r="K54" s="116">
        <v>-0.54931932171005493</v>
      </c>
    </row>
    <row r="55" spans="1:11" ht="14.1" customHeight="1" x14ac:dyDescent="0.2">
      <c r="A55" s="306">
        <v>72</v>
      </c>
      <c r="B55" s="307" t="s">
        <v>281</v>
      </c>
      <c r="C55" s="308"/>
      <c r="D55" s="113">
        <v>1.0225160090890313</v>
      </c>
      <c r="E55" s="115">
        <v>495</v>
      </c>
      <c r="F55" s="114">
        <v>513</v>
      </c>
      <c r="G55" s="114">
        <v>497</v>
      </c>
      <c r="H55" s="114">
        <v>503</v>
      </c>
      <c r="I55" s="140">
        <v>502</v>
      </c>
      <c r="J55" s="115">
        <v>-7</v>
      </c>
      <c r="K55" s="116">
        <v>-1.3944223107569722</v>
      </c>
    </row>
    <row r="56" spans="1:11" ht="14.1" customHeight="1" x14ac:dyDescent="0.2">
      <c r="A56" s="306" t="s">
        <v>282</v>
      </c>
      <c r="B56" s="307" t="s">
        <v>283</v>
      </c>
      <c r="C56" s="308"/>
      <c r="D56" s="113">
        <v>0.19624044618880396</v>
      </c>
      <c r="E56" s="115">
        <v>95</v>
      </c>
      <c r="F56" s="114">
        <v>93</v>
      </c>
      <c r="G56" s="114">
        <v>94</v>
      </c>
      <c r="H56" s="114">
        <v>93</v>
      </c>
      <c r="I56" s="140">
        <v>88</v>
      </c>
      <c r="J56" s="115">
        <v>7</v>
      </c>
      <c r="K56" s="116">
        <v>7.9545454545454541</v>
      </c>
    </row>
    <row r="57" spans="1:11" ht="14.1" customHeight="1" x14ac:dyDescent="0.2">
      <c r="A57" s="306" t="s">
        <v>284</v>
      </c>
      <c r="B57" s="307" t="s">
        <v>285</v>
      </c>
      <c r="C57" s="308"/>
      <c r="D57" s="113">
        <v>0.6300351167114232</v>
      </c>
      <c r="E57" s="115">
        <v>305</v>
      </c>
      <c r="F57" s="114">
        <v>315</v>
      </c>
      <c r="G57" s="114">
        <v>307</v>
      </c>
      <c r="H57" s="114">
        <v>307</v>
      </c>
      <c r="I57" s="140">
        <v>313</v>
      </c>
      <c r="J57" s="115">
        <v>-8</v>
      </c>
      <c r="K57" s="116">
        <v>-2.5559105431309903</v>
      </c>
    </row>
    <row r="58" spans="1:11" ht="14.1" customHeight="1" x14ac:dyDescent="0.2">
      <c r="A58" s="306">
        <v>73</v>
      </c>
      <c r="B58" s="307" t="s">
        <v>286</v>
      </c>
      <c r="C58" s="308"/>
      <c r="D58" s="113">
        <v>0.61144391654616814</v>
      </c>
      <c r="E58" s="115">
        <v>296</v>
      </c>
      <c r="F58" s="114">
        <v>297</v>
      </c>
      <c r="G58" s="114">
        <v>299</v>
      </c>
      <c r="H58" s="114">
        <v>295</v>
      </c>
      <c r="I58" s="140">
        <v>299</v>
      </c>
      <c r="J58" s="115">
        <v>-3</v>
      </c>
      <c r="K58" s="116">
        <v>-1.0033444816053512</v>
      </c>
    </row>
    <row r="59" spans="1:11" ht="14.1" customHeight="1" x14ac:dyDescent="0.2">
      <c r="A59" s="306" t="s">
        <v>287</v>
      </c>
      <c r="B59" s="307" t="s">
        <v>288</v>
      </c>
      <c r="C59" s="308"/>
      <c r="D59" s="113">
        <v>0.42966329270811815</v>
      </c>
      <c r="E59" s="115">
        <v>208</v>
      </c>
      <c r="F59" s="114">
        <v>211</v>
      </c>
      <c r="G59" s="114">
        <v>213</v>
      </c>
      <c r="H59" s="114">
        <v>208</v>
      </c>
      <c r="I59" s="140">
        <v>205</v>
      </c>
      <c r="J59" s="115">
        <v>3</v>
      </c>
      <c r="K59" s="116">
        <v>1.4634146341463414</v>
      </c>
    </row>
    <row r="60" spans="1:11" ht="14.1" customHeight="1" x14ac:dyDescent="0.2">
      <c r="A60" s="306">
        <v>81</v>
      </c>
      <c r="B60" s="307" t="s">
        <v>289</v>
      </c>
      <c r="C60" s="308"/>
      <c r="D60" s="113">
        <v>2.9353439372030574</v>
      </c>
      <c r="E60" s="115">
        <v>1421</v>
      </c>
      <c r="F60" s="114">
        <v>1452</v>
      </c>
      <c r="G60" s="114">
        <v>1469</v>
      </c>
      <c r="H60" s="114">
        <v>1493</v>
      </c>
      <c r="I60" s="140">
        <v>1511</v>
      </c>
      <c r="J60" s="115">
        <v>-90</v>
      </c>
      <c r="K60" s="116">
        <v>-5.9563203176704169</v>
      </c>
    </row>
    <row r="61" spans="1:11" ht="14.1" customHeight="1" x14ac:dyDescent="0.2">
      <c r="A61" s="306" t="s">
        <v>290</v>
      </c>
      <c r="B61" s="307" t="s">
        <v>291</v>
      </c>
      <c r="C61" s="308"/>
      <c r="D61" s="113">
        <v>1.3075810782896096</v>
      </c>
      <c r="E61" s="115">
        <v>633</v>
      </c>
      <c r="F61" s="114">
        <v>634</v>
      </c>
      <c r="G61" s="114">
        <v>641</v>
      </c>
      <c r="H61" s="114">
        <v>646</v>
      </c>
      <c r="I61" s="140">
        <v>658</v>
      </c>
      <c r="J61" s="115">
        <v>-25</v>
      </c>
      <c r="K61" s="116">
        <v>-3.7993920972644375</v>
      </c>
    </row>
    <row r="62" spans="1:11" ht="14.1" customHeight="1" x14ac:dyDescent="0.2">
      <c r="A62" s="306" t="s">
        <v>292</v>
      </c>
      <c r="B62" s="307" t="s">
        <v>293</v>
      </c>
      <c r="C62" s="308"/>
      <c r="D62" s="113">
        <v>0.70439991737244367</v>
      </c>
      <c r="E62" s="115">
        <v>341</v>
      </c>
      <c r="F62" s="114">
        <v>340</v>
      </c>
      <c r="G62" s="114">
        <v>349</v>
      </c>
      <c r="H62" s="114">
        <v>351</v>
      </c>
      <c r="I62" s="140">
        <v>340</v>
      </c>
      <c r="J62" s="115">
        <v>1</v>
      </c>
      <c r="K62" s="116">
        <v>0.29411764705882354</v>
      </c>
    </row>
    <row r="63" spans="1:11" ht="14.1" customHeight="1" x14ac:dyDescent="0.2">
      <c r="A63" s="306"/>
      <c r="B63" s="307" t="s">
        <v>294</v>
      </c>
      <c r="C63" s="308"/>
      <c r="D63" s="113">
        <v>0.64449493906217725</v>
      </c>
      <c r="E63" s="115">
        <v>312</v>
      </c>
      <c r="F63" s="114">
        <v>308</v>
      </c>
      <c r="G63" s="114">
        <v>319</v>
      </c>
      <c r="H63" s="114">
        <v>320</v>
      </c>
      <c r="I63" s="140">
        <v>306</v>
      </c>
      <c r="J63" s="115">
        <v>6</v>
      </c>
      <c r="K63" s="116">
        <v>1.9607843137254901</v>
      </c>
    </row>
    <row r="64" spans="1:11" ht="14.1" customHeight="1" x14ac:dyDescent="0.2">
      <c r="A64" s="306" t="s">
        <v>295</v>
      </c>
      <c r="B64" s="307" t="s">
        <v>296</v>
      </c>
      <c r="C64" s="308"/>
      <c r="D64" s="113">
        <v>4.9576533774013637E-2</v>
      </c>
      <c r="E64" s="115">
        <v>24</v>
      </c>
      <c r="F64" s="114">
        <v>29</v>
      </c>
      <c r="G64" s="114">
        <v>28</v>
      </c>
      <c r="H64" s="114">
        <v>24</v>
      </c>
      <c r="I64" s="140">
        <v>24</v>
      </c>
      <c r="J64" s="115">
        <v>0</v>
      </c>
      <c r="K64" s="116">
        <v>0</v>
      </c>
    </row>
    <row r="65" spans="1:11" ht="14.1" customHeight="1" x14ac:dyDescent="0.2">
      <c r="A65" s="306" t="s">
        <v>297</v>
      </c>
      <c r="B65" s="307" t="s">
        <v>298</v>
      </c>
      <c r="C65" s="308"/>
      <c r="D65" s="113">
        <v>0.52675067134889486</v>
      </c>
      <c r="E65" s="115">
        <v>255</v>
      </c>
      <c r="F65" s="114">
        <v>276</v>
      </c>
      <c r="G65" s="114">
        <v>276</v>
      </c>
      <c r="H65" s="114">
        <v>286</v>
      </c>
      <c r="I65" s="140">
        <v>297</v>
      </c>
      <c r="J65" s="115">
        <v>-42</v>
      </c>
      <c r="K65" s="116">
        <v>-14.141414141414142</v>
      </c>
    </row>
    <row r="66" spans="1:11" ht="14.1" customHeight="1" x14ac:dyDescent="0.2">
      <c r="A66" s="306">
        <v>82</v>
      </c>
      <c r="B66" s="307" t="s">
        <v>299</v>
      </c>
      <c r="C66" s="308"/>
      <c r="D66" s="113">
        <v>1.7351786820904771</v>
      </c>
      <c r="E66" s="115">
        <v>840</v>
      </c>
      <c r="F66" s="114">
        <v>864</v>
      </c>
      <c r="G66" s="114">
        <v>883</v>
      </c>
      <c r="H66" s="114">
        <v>889</v>
      </c>
      <c r="I66" s="140">
        <v>895</v>
      </c>
      <c r="J66" s="115">
        <v>-55</v>
      </c>
      <c r="K66" s="116">
        <v>-6.1452513966480451</v>
      </c>
    </row>
    <row r="67" spans="1:11" ht="14.1" customHeight="1" x14ac:dyDescent="0.2">
      <c r="A67" s="306" t="s">
        <v>300</v>
      </c>
      <c r="B67" s="307" t="s">
        <v>301</v>
      </c>
      <c r="C67" s="308"/>
      <c r="D67" s="113">
        <v>0.56599876058665566</v>
      </c>
      <c r="E67" s="115">
        <v>274</v>
      </c>
      <c r="F67" s="114">
        <v>278</v>
      </c>
      <c r="G67" s="114">
        <v>288</v>
      </c>
      <c r="H67" s="114">
        <v>286</v>
      </c>
      <c r="I67" s="140">
        <v>275</v>
      </c>
      <c r="J67" s="115">
        <v>-1</v>
      </c>
      <c r="K67" s="116">
        <v>-0.36363636363636365</v>
      </c>
    </row>
    <row r="68" spans="1:11" ht="14.1" customHeight="1" x14ac:dyDescent="0.2">
      <c r="A68" s="306" t="s">
        <v>302</v>
      </c>
      <c r="B68" s="307" t="s">
        <v>303</v>
      </c>
      <c r="C68" s="308"/>
      <c r="D68" s="113">
        <v>0.7477793844247056</v>
      </c>
      <c r="E68" s="115">
        <v>362</v>
      </c>
      <c r="F68" s="114">
        <v>387</v>
      </c>
      <c r="G68" s="114">
        <v>393</v>
      </c>
      <c r="H68" s="114">
        <v>404</v>
      </c>
      <c r="I68" s="140">
        <v>412</v>
      </c>
      <c r="J68" s="115">
        <v>-50</v>
      </c>
      <c r="K68" s="116">
        <v>-12.135922330097088</v>
      </c>
    </row>
    <row r="69" spans="1:11" ht="14.1" customHeight="1" x14ac:dyDescent="0.2">
      <c r="A69" s="306">
        <v>83</v>
      </c>
      <c r="B69" s="307" t="s">
        <v>304</v>
      </c>
      <c r="C69" s="308"/>
      <c r="D69" s="113">
        <v>2.7907457136955176</v>
      </c>
      <c r="E69" s="115">
        <v>1351</v>
      </c>
      <c r="F69" s="114">
        <v>1370</v>
      </c>
      <c r="G69" s="114">
        <v>1365</v>
      </c>
      <c r="H69" s="114">
        <v>1385</v>
      </c>
      <c r="I69" s="140">
        <v>1373</v>
      </c>
      <c r="J69" s="115">
        <v>-22</v>
      </c>
      <c r="K69" s="116">
        <v>-1.6023306627822287</v>
      </c>
    </row>
    <row r="70" spans="1:11" ht="14.1" customHeight="1" x14ac:dyDescent="0.2">
      <c r="A70" s="306" t="s">
        <v>305</v>
      </c>
      <c r="B70" s="307" t="s">
        <v>306</v>
      </c>
      <c r="C70" s="308"/>
      <c r="D70" s="113">
        <v>1.6298285478206982</v>
      </c>
      <c r="E70" s="115">
        <v>789</v>
      </c>
      <c r="F70" s="114">
        <v>777</v>
      </c>
      <c r="G70" s="114">
        <v>791</v>
      </c>
      <c r="H70" s="114">
        <v>792</v>
      </c>
      <c r="I70" s="140">
        <v>789</v>
      </c>
      <c r="J70" s="115">
        <v>0</v>
      </c>
      <c r="K70" s="116">
        <v>0</v>
      </c>
    </row>
    <row r="71" spans="1:11" ht="14.1" customHeight="1" x14ac:dyDescent="0.2">
      <c r="A71" s="306"/>
      <c r="B71" s="307" t="s">
        <v>307</v>
      </c>
      <c r="C71" s="308"/>
      <c r="D71" s="113">
        <v>1.1361288989878124</v>
      </c>
      <c r="E71" s="115">
        <v>550</v>
      </c>
      <c r="F71" s="114">
        <v>535</v>
      </c>
      <c r="G71" s="114">
        <v>547</v>
      </c>
      <c r="H71" s="114">
        <v>551</v>
      </c>
      <c r="I71" s="140">
        <v>547</v>
      </c>
      <c r="J71" s="115">
        <v>3</v>
      </c>
      <c r="K71" s="116">
        <v>0.54844606946983543</v>
      </c>
    </row>
    <row r="72" spans="1:11" ht="14.1" customHeight="1" x14ac:dyDescent="0.2">
      <c r="A72" s="306">
        <v>84</v>
      </c>
      <c r="B72" s="307" t="s">
        <v>308</v>
      </c>
      <c r="C72" s="308"/>
      <c r="D72" s="113">
        <v>1.5017558355711629</v>
      </c>
      <c r="E72" s="115">
        <v>727</v>
      </c>
      <c r="F72" s="114">
        <v>803</v>
      </c>
      <c r="G72" s="114">
        <v>750</v>
      </c>
      <c r="H72" s="114">
        <v>718</v>
      </c>
      <c r="I72" s="140">
        <v>697</v>
      </c>
      <c r="J72" s="115">
        <v>30</v>
      </c>
      <c r="K72" s="116">
        <v>4.3041606886657098</v>
      </c>
    </row>
    <row r="73" spans="1:11" ht="14.1" customHeight="1" x14ac:dyDescent="0.2">
      <c r="A73" s="306" t="s">
        <v>309</v>
      </c>
      <c r="B73" s="307" t="s">
        <v>310</v>
      </c>
      <c r="C73" s="308"/>
      <c r="D73" s="113">
        <v>7.0233422846519317E-2</v>
      </c>
      <c r="E73" s="115">
        <v>34</v>
      </c>
      <c r="F73" s="114">
        <v>32</v>
      </c>
      <c r="G73" s="114">
        <v>30</v>
      </c>
      <c r="H73" s="114">
        <v>35</v>
      </c>
      <c r="I73" s="140">
        <v>38</v>
      </c>
      <c r="J73" s="115">
        <v>-4</v>
      </c>
      <c r="K73" s="116">
        <v>-10.526315789473685</v>
      </c>
    </row>
    <row r="74" spans="1:11" ht="14.1" customHeight="1" x14ac:dyDescent="0.2">
      <c r="A74" s="306" t="s">
        <v>311</v>
      </c>
      <c r="B74" s="307" t="s">
        <v>312</v>
      </c>
      <c r="C74" s="308"/>
      <c r="D74" s="113">
        <v>4.5445155959512498E-2</v>
      </c>
      <c r="E74" s="115">
        <v>22</v>
      </c>
      <c r="F74" s="114">
        <v>15</v>
      </c>
      <c r="G74" s="114">
        <v>17</v>
      </c>
      <c r="H74" s="114">
        <v>13</v>
      </c>
      <c r="I74" s="140">
        <v>17</v>
      </c>
      <c r="J74" s="115">
        <v>5</v>
      </c>
      <c r="K74" s="116">
        <v>29.411764705882351</v>
      </c>
    </row>
    <row r="75" spans="1:11" ht="14.1" customHeight="1" x14ac:dyDescent="0.2">
      <c r="A75" s="306" t="s">
        <v>313</v>
      </c>
      <c r="B75" s="307" t="s">
        <v>314</v>
      </c>
      <c r="C75" s="308"/>
      <c r="D75" s="113">
        <v>0.28299938029332783</v>
      </c>
      <c r="E75" s="115">
        <v>137</v>
      </c>
      <c r="F75" s="114">
        <v>206</v>
      </c>
      <c r="G75" s="114">
        <v>169</v>
      </c>
      <c r="H75" s="114">
        <v>160</v>
      </c>
      <c r="I75" s="140">
        <v>134</v>
      </c>
      <c r="J75" s="115">
        <v>3</v>
      </c>
      <c r="K75" s="116">
        <v>2.2388059701492535</v>
      </c>
    </row>
    <row r="76" spans="1:11" ht="14.1" customHeight="1" x14ac:dyDescent="0.2">
      <c r="A76" s="306">
        <v>91</v>
      </c>
      <c r="B76" s="307" t="s">
        <v>315</v>
      </c>
      <c r="C76" s="308"/>
      <c r="D76" s="113">
        <v>5.1642222681264199E-2</v>
      </c>
      <c r="E76" s="115">
        <v>25</v>
      </c>
      <c r="F76" s="114">
        <v>19</v>
      </c>
      <c r="G76" s="114">
        <v>18</v>
      </c>
      <c r="H76" s="114">
        <v>19</v>
      </c>
      <c r="I76" s="140">
        <v>23</v>
      </c>
      <c r="J76" s="115">
        <v>2</v>
      </c>
      <c r="K76" s="116">
        <v>8.695652173913043</v>
      </c>
    </row>
    <row r="77" spans="1:11" ht="14.1" customHeight="1" x14ac:dyDescent="0.2">
      <c r="A77" s="306">
        <v>92</v>
      </c>
      <c r="B77" s="307" t="s">
        <v>316</v>
      </c>
      <c r="C77" s="308"/>
      <c r="D77" s="113">
        <v>0.24581697996281759</v>
      </c>
      <c r="E77" s="115">
        <v>119</v>
      </c>
      <c r="F77" s="114">
        <v>118</v>
      </c>
      <c r="G77" s="114">
        <v>116</v>
      </c>
      <c r="H77" s="114">
        <v>129</v>
      </c>
      <c r="I77" s="140">
        <v>136</v>
      </c>
      <c r="J77" s="115">
        <v>-17</v>
      </c>
      <c r="K77" s="116">
        <v>-12.5</v>
      </c>
    </row>
    <row r="78" spans="1:11" ht="14.1" customHeight="1" x14ac:dyDescent="0.2">
      <c r="A78" s="306">
        <v>93</v>
      </c>
      <c r="B78" s="307" t="s">
        <v>317</v>
      </c>
      <c r="C78" s="308"/>
      <c r="D78" s="113">
        <v>0.10948151208428011</v>
      </c>
      <c r="E78" s="115">
        <v>53</v>
      </c>
      <c r="F78" s="114">
        <v>50</v>
      </c>
      <c r="G78" s="114">
        <v>47</v>
      </c>
      <c r="H78" s="114">
        <v>49</v>
      </c>
      <c r="I78" s="140">
        <v>57</v>
      </c>
      <c r="J78" s="115">
        <v>-4</v>
      </c>
      <c r="K78" s="116">
        <v>-7.0175438596491224</v>
      </c>
    </row>
    <row r="79" spans="1:11" ht="14.1" customHeight="1" x14ac:dyDescent="0.2">
      <c r="A79" s="306">
        <v>94</v>
      </c>
      <c r="B79" s="307" t="s">
        <v>318</v>
      </c>
      <c r="C79" s="308"/>
      <c r="D79" s="113">
        <v>0.45858293740962613</v>
      </c>
      <c r="E79" s="115">
        <v>222</v>
      </c>
      <c r="F79" s="114">
        <v>240</v>
      </c>
      <c r="G79" s="114">
        <v>250</v>
      </c>
      <c r="H79" s="114">
        <v>220</v>
      </c>
      <c r="I79" s="140">
        <v>215</v>
      </c>
      <c r="J79" s="115">
        <v>7</v>
      </c>
      <c r="K79" s="116">
        <v>3.2558139534883721</v>
      </c>
    </row>
    <row r="80" spans="1:11" ht="14.1" customHeight="1" x14ac:dyDescent="0.2">
      <c r="A80" s="306" t="s">
        <v>319</v>
      </c>
      <c r="B80" s="307" t="s">
        <v>320</v>
      </c>
      <c r="C80" s="308"/>
      <c r="D80" s="113">
        <v>8.882462301177442E-2</v>
      </c>
      <c r="E80" s="115">
        <v>43</v>
      </c>
      <c r="F80" s="114">
        <v>44</v>
      </c>
      <c r="G80" s="114">
        <v>47</v>
      </c>
      <c r="H80" s="114">
        <v>44</v>
      </c>
      <c r="I80" s="140">
        <v>50</v>
      </c>
      <c r="J80" s="115">
        <v>-7</v>
      </c>
      <c r="K80" s="116">
        <v>-14</v>
      </c>
    </row>
    <row r="81" spans="1:11" ht="14.1" customHeight="1" x14ac:dyDescent="0.2">
      <c r="A81" s="310" t="s">
        <v>321</v>
      </c>
      <c r="B81" s="311" t="s">
        <v>333</v>
      </c>
      <c r="C81" s="312"/>
      <c r="D81" s="125">
        <v>3.8049989671555462</v>
      </c>
      <c r="E81" s="143">
        <v>1842</v>
      </c>
      <c r="F81" s="144">
        <v>1940</v>
      </c>
      <c r="G81" s="144">
        <v>1937</v>
      </c>
      <c r="H81" s="144">
        <v>1966</v>
      </c>
      <c r="I81" s="145">
        <v>1928</v>
      </c>
      <c r="J81" s="143">
        <v>-86</v>
      </c>
      <c r="K81" s="146">
        <v>-4.4605809128630707</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11841</v>
      </c>
      <c r="G12" s="536">
        <v>9386</v>
      </c>
      <c r="H12" s="536">
        <v>16751</v>
      </c>
      <c r="I12" s="536">
        <v>10462</v>
      </c>
      <c r="J12" s="537">
        <v>11821</v>
      </c>
      <c r="K12" s="538">
        <v>20</v>
      </c>
      <c r="L12" s="349">
        <v>0.16919042382201169</v>
      </c>
    </row>
    <row r="13" spans="1:17" s="110" customFormat="1" ht="15" customHeight="1" x14ac:dyDescent="0.2">
      <c r="A13" s="350" t="s">
        <v>344</v>
      </c>
      <c r="B13" s="351" t="s">
        <v>345</v>
      </c>
      <c r="C13" s="347"/>
      <c r="D13" s="347"/>
      <c r="E13" s="348"/>
      <c r="F13" s="536">
        <v>7105</v>
      </c>
      <c r="G13" s="536">
        <v>5286</v>
      </c>
      <c r="H13" s="536">
        <v>9761</v>
      </c>
      <c r="I13" s="536">
        <v>6121</v>
      </c>
      <c r="J13" s="537">
        <v>6971</v>
      </c>
      <c r="K13" s="538">
        <v>134</v>
      </c>
      <c r="L13" s="349">
        <v>1.922249318605652</v>
      </c>
    </row>
    <row r="14" spans="1:17" s="110" customFormat="1" ht="22.5" customHeight="1" x14ac:dyDescent="0.2">
      <c r="A14" s="350"/>
      <c r="B14" s="351" t="s">
        <v>346</v>
      </c>
      <c r="C14" s="347"/>
      <c r="D14" s="347"/>
      <c r="E14" s="348"/>
      <c r="F14" s="536">
        <v>4736</v>
      </c>
      <c r="G14" s="536">
        <v>4100</v>
      </c>
      <c r="H14" s="536">
        <v>6990</v>
      </c>
      <c r="I14" s="536">
        <v>4341</v>
      </c>
      <c r="J14" s="537">
        <v>4850</v>
      </c>
      <c r="K14" s="538">
        <v>-114</v>
      </c>
      <c r="L14" s="349">
        <v>-2.3505154639175259</v>
      </c>
    </row>
    <row r="15" spans="1:17" s="110" customFormat="1" ht="15" customHeight="1" x14ac:dyDescent="0.2">
      <c r="A15" s="350" t="s">
        <v>347</v>
      </c>
      <c r="B15" s="351" t="s">
        <v>108</v>
      </c>
      <c r="C15" s="347"/>
      <c r="D15" s="347"/>
      <c r="E15" s="348"/>
      <c r="F15" s="536">
        <v>2828</v>
      </c>
      <c r="G15" s="536">
        <v>2269</v>
      </c>
      <c r="H15" s="536">
        <v>7519</v>
      </c>
      <c r="I15" s="536">
        <v>2563</v>
      </c>
      <c r="J15" s="537">
        <v>2882</v>
      </c>
      <c r="K15" s="538">
        <v>-54</v>
      </c>
      <c r="L15" s="349">
        <v>-1.8736988202637057</v>
      </c>
    </row>
    <row r="16" spans="1:17" s="110" customFormat="1" ht="15" customHeight="1" x14ac:dyDescent="0.2">
      <c r="A16" s="350"/>
      <c r="B16" s="351" t="s">
        <v>109</v>
      </c>
      <c r="C16" s="347"/>
      <c r="D16" s="347"/>
      <c r="E16" s="348"/>
      <c r="F16" s="536">
        <v>7827</v>
      </c>
      <c r="G16" s="536">
        <v>6231</v>
      </c>
      <c r="H16" s="536">
        <v>8214</v>
      </c>
      <c r="I16" s="536">
        <v>6993</v>
      </c>
      <c r="J16" s="537">
        <v>7810</v>
      </c>
      <c r="K16" s="538">
        <v>17</v>
      </c>
      <c r="L16" s="349">
        <v>0.2176696542893726</v>
      </c>
    </row>
    <row r="17" spans="1:12" s="110" customFormat="1" ht="15" customHeight="1" x14ac:dyDescent="0.2">
      <c r="A17" s="350"/>
      <c r="B17" s="351" t="s">
        <v>110</v>
      </c>
      <c r="C17" s="347"/>
      <c r="D17" s="347"/>
      <c r="E17" s="348"/>
      <c r="F17" s="536">
        <v>1035</v>
      </c>
      <c r="G17" s="536">
        <v>744</v>
      </c>
      <c r="H17" s="536">
        <v>889</v>
      </c>
      <c r="I17" s="536">
        <v>814</v>
      </c>
      <c r="J17" s="537">
        <v>1013</v>
      </c>
      <c r="K17" s="538">
        <v>22</v>
      </c>
      <c r="L17" s="349">
        <v>2.1717670286278383</v>
      </c>
    </row>
    <row r="18" spans="1:12" s="110" customFormat="1" ht="15" customHeight="1" x14ac:dyDescent="0.2">
      <c r="A18" s="350"/>
      <c r="B18" s="351" t="s">
        <v>111</v>
      </c>
      <c r="C18" s="347"/>
      <c r="D18" s="347"/>
      <c r="E18" s="348"/>
      <c r="F18" s="536">
        <v>151</v>
      </c>
      <c r="G18" s="536">
        <v>142</v>
      </c>
      <c r="H18" s="536">
        <v>129</v>
      </c>
      <c r="I18" s="536">
        <v>92</v>
      </c>
      <c r="J18" s="537">
        <v>116</v>
      </c>
      <c r="K18" s="538">
        <v>35</v>
      </c>
      <c r="L18" s="349">
        <v>30.172413793103448</v>
      </c>
    </row>
    <row r="19" spans="1:12" s="110" customFormat="1" ht="15" customHeight="1" x14ac:dyDescent="0.2">
      <c r="A19" s="118" t="s">
        <v>113</v>
      </c>
      <c r="B19" s="119" t="s">
        <v>181</v>
      </c>
      <c r="C19" s="347"/>
      <c r="D19" s="347"/>
      <c r="E19" s="348"/>
      <c r="F19" s="536">
        <v>8106</v>
      </c>
      <c r="G19" s="536">
        <v>6062</v>
      </c>
      <c r="H19" s="536">
        <v>12697</v>
      </c>
      <c r="I19" s="536">
        <v>7172</v>
      </c>
      <c r="J19" s="537">
        <v>8158</v>
      </c>
      <c r="K19" s="538">
        <v>-52</v>
      </c>
      <c r="L19" s="349">
        <v>-0.63741113017896545</v>
      </c>
    </row>
    <row r="20" spans="1:12" s="110" customFormat="1" ht="15" customHeight="1" x14ac:dyDescent="0.2">
      <c r="A20" s="118"/>
      <c r="B20" s="119" t="s">
        <v>182</v>
      </c>
      <c r="C20" s="347"/>
      <c r="D20" s="347"/>
      <c r="E20" s="348"/>
      <c r="F20" s="536">
        <v>3735</v>
      </c>
      <c r="G20" s="536">
        <v>3324</v>
      </c>
      <c r="H20" s="536">
        <v>4054</v>
      </c>
      <c r="I20" s="536">
        <v>3290</v>
      </c>
      <c r="J20" s="537">
        <v>3663</v>
      </c>
      <c r="K20" s="538">
        <v>72</v>
      </c>
      <c r="L20" s="349">
        <v>1.9656019656019657</v>
      </c>
    </row>
    <row r="21" spans="1:12" s="110" customFormat="1" ht="15" customHeight="1" x14ac:dyDescent="0.2">
      <c r="A21" s="118" t="s">
        <v>113</v>
      </c>
      <c r="B21" s="119" t="s">
        <v>116</v>
      </c>
      <c r="C21" s="347"/>
      <c r="D21" s="347"/>
      <c r="E21" s="348"/>
      <c r="F21" s="536">
        <v>9118</v>
      </c>
      <c r="G21" s="536">
        <v>7102</v>
      </c>
      <c r="H21" s="536">
        <v>13527</v>
      </c>
      <c r="I21" s="536">
        <v>7861</v>
      </c>
      <c r="J21" s="537">
        <v>9248</v>
      </c>
      <c r="K21" s="538">
        <v>-130</v>
      </c>
      <c r="L21" s="349">
        <v>-1.4057093425605536</v>
      </c>
    </row>
    <row r="22" spans="1:12" s="110" customFormat="1" ht="15" customHeight="1" x14ac:dyDescent="0.2">
      <c r="A22" s="118"/>
      <c r="B22" s="119" t="s">
        <v>117</v>
      </c>
      <c r="C22" s="347"/>
      <c r="D22" s="347"/>
      <c r="E22" s="348"/>
      <c r="F22" s="536">
        <v>2716</v>
      </c>
      <c r="G22" s="536">
        <v>2279</v>
      </c>
      <c r="H22" s="536">
        <v>3209</v>
      </c>
      <c r="I22" s="536">
        <v>2591</v>
      </c>
      <c r="J22" s="537">
        <v>2562</v>
      </c>
      <c r="K22" s="538">
        <v>154</v>
      </c>
      <c r="L22" s="349">
        <v>6.0109289617486334</v>
      </c>
    </row>
    <row r="23" spans="1:12" s="110" customFormat="1" ht="15" customHeight="1" x14ac:dyDescent="0.2">
      <c r="A23" s="352" t="s">
        <v>347</v>
      </c>
      <c r="B23" s="353" t="s">
        <v>193</v>
      </c>
      <c r="C23" s="354"/>
      <c r="D23" s="354"/>
      <c r="E23" s="355"/>
      <c r="F23" s="539">
        <v>266</v>
      </c>
      <c r="G23" s="539">
        <v>463</v>
      </c>
      <c r="H23" s="539">
        <v>3717</v>
      </c>
      <c r="I23" s="539">
        <v>218</v>
      </c>
      <c r="J23" s="540">
        <v>274</v>
      </c>
      <c r="K23" s="541">
        <v>-8</v>
      </c>
      <c r="L23" s="356">
        <v>-2.9197080291970803</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37.5</v>
      </c>
      <c r="G25" s="542">
        <v>40.5</v>
      </c>
      <c r="H25" s="542">
        <v>42.5</v>
      </c>
      <c r="I25" s="542">
        <v>41.9</v>
      </c>
      <c r="J25" s="542">
        <v>38.200000000000003</v>
      </c>
      <c r="K25" s="543" t="s">
        <v>349</v>
      </c>
      <c r="L25" s="364">
        <v>-0.70000000000000284</v>
      </c>
    </row>
    <row r="26" spans="1:12" s="110" customFormat="1" ht="15" customHeight="1" x14ac:dyDescent="0.2">
      <c r="A26" s="365" t="s">
        <v>105</v>
      </c>
      <c r="B26" s="366" t="s">
        <v>345</v>
      </c>
      <c r="C26" s="362"/>
      <c r="D26" s="362"/>
      <c r="E26" s="363"/>
      <c r="F26" s="542">
        <v>36.4</v>
      </c>
      <c r="G26" s="542">
        <v>40</v>
      </c>
      <c r="H26" s="542">
        <v>39.1</v>
      </c>
      <c r="I26" s="542">
        <v>39.5</v>
      </c>
      <c r="J26" s="544">
        <v>35.799999999999997</v>
      </c>
      <c r="K26" s="543" t="s">
        <v>349</v>
      </c>
      <c r="L26" s="364">
        <v>0.60000000000000142</v>
      </c>
    </row>
    <row r="27" spans="1:12" s="110" customFormat="1" ht="15" customHeight="1" x14ac:dyDescent="0.2">
      <c r="A27" s="365"/>
      <c r="B27" s="366" t="s">
        <v>346</v>
      </c>
      <c r="C27" s="362"/>
      <c r="D27" s="362"/>
      <c r="E27" s="363"/>
      <c r="F27" s="542">
        <v>39</v>
      </c>
      <c r="G27" s="542">
        <v>41.2</v>
      </c>
      <c r="H27" s="542">
        <v>47.3</v>
      </c>
      <c r="I27" s="542">
        <v>45.4</v>
      </c>
      <c r="J27" s="542">
        <v>41.7</v>
      </c>
      <c r="K27" s="543" t="s">
        <v>349</v>
      </c>
      <c r="L27" s="364">
        <v>-2.7000000000000028</v>
      </c>
    </row>
    <row r="28" spans="1:12" s="110" customFormat="1" ht="15" customHeight="1" x14ac:dyDescent="0.2">
      <c r="A28" s="365" t="s">
        <v>113</v>
      </c>
      <c r="B28" s="366" t="s">
        <v>108</v>
      </c>
      <c r="C28" s="362"/>
      <c r="D28" s="362"/>
      <c r="E28" s="363"/>
      <c r="F28" s="542">
        <v>47</v>
      </c>
      <c r="G28" s="542">
        <v>49.4</v>
      </c>
      <c r="H28" s="542">
        <v>53.3</v>
      </c>
      <c r="I28" s="542">
        <v>54.6</v>
      </c>
      <c r="J28" s="542">
        <v>50.1</v>
      </c>
      <c r="K28" s="543" t="s">
        <v>349</v>
      </c>
      <c r="L28" s="364">
        <v>-3.1000000000000014</v>
      </c>
    </row>
    <row r="29" spans="1:12" s="110" customFormat="1" ht="11.25" x14ac:dyDescent="0.2">
      <c r="A29" s="365"/>
      <c r="B29" s="366" t="s">
        <v>109</v>
      </c>
      <c r="C29" s="362"/>
      <c r="D29" s="362"/>
      <c r="E29" s="363"/>
      <c r="F29" s="542">
        <v>35.799999999999997</v>
      </c>
      <c r="G29" s="542">
        <v>38.9</v>
      </c>
      <c r="H29" s="542">
        <v>38.9</v>
      </c>
      <c r="I29" s="542">
        <v>39</v>
      </c>
      <c r="J29" s="544">
        <v>35.6</v>
      </c>
      <c r="K29" s="543" t="s">
        <v>349</v>
      </c>
      <c r="L29" s="364">
        <v>0.19999999999999574</v>
      </c>
    </row>
    <row r="30" spans="1:12" s="110" customFormat="1" ht="15" customHeight="1" x14ac:dyDescent="0.2">
      <c r="A30" s="365"/>
      <c r="B30" s="366" t="s">
        <v>110</v>
      </c>
      <c r="C30" s="362"/>
      <c r="D30" s="362"/>
      <c r="E30" s="363"/>
      <c r="F30" s="542">
        <v>27.1</v>
      </c>
      <c r="G30" s="542">
        <v>31</v>
      </c>
      <c r="H30" s="542">
        <v>32.5</v>
      </c>
      <c r="I30" s="542">
        <v>31.3</v>
      </c>
      <c r="J30" s="542">
        <v>29.5</v>
      </c>
      <c r="K30" s="543" t="s">
        <v>349</v>
      </c>
      <c r="L30" s="364">
        <v>-2.3999999999999986</v>
      </c>
    </row>
    <row r="31" spans="1:12" s="110" customFormat="1" ht="15" customHeight="1" x14ac:dyDescent="0.2">
      <c r="A31" s="365"/>
      <c r="B31" s="366" t="s">
        <v>111</v>
      </c>
      <c r="C31" s="362"/>
      <c r="D31" s="362"/>
      <c r="E31" s="363"/>
      <c r="F31" s="542">
        <v>33.799999999999997</v>
      </c>
      <c r="G31" s="542">
        <v>44.4</v>
      </c>
      <c r="H31" s="542">
        <v>41.9</v>
      </c>
      <c r="I31" s="542">
        <v>31.5</v>
      </c>
      <c r="J31" s="542">
        <v>30.2</v>
      </c>
      <c r="K31" s="543" t="s">
        <v>349</v>
      </c>
      <c r="L31" s="364">
        <v>3.5999999999999979</v>
      </c>
    </row>
    <row r="32" spans="1:12" s="110" customFormat="1" ht="15" customHeight="1" x14ac:dyDescent="0.2">
      <c r="A32" s="367" t="s">
        <v>113</v>
      </c>
      <c r="B32" s="368" t="s">
        <v>181</v>
      </c>
      <c r="C32" s="362"/>
      <c r="D32" s="362"/>
      <c r="E32" s="363"/>
      <c r="F32" s="542">
        <v>35.6</v>
      </c>
      <c r="G32" s="542">
        <v>38</v>
      </c>
      <c r="H32" s="542">
        <v>39.299999999999997</v>
      </c>
      <c r="I32" s="542">
        <v>39.4</v>
      </c>
      <c r="J32" s="544">
        <v>36.6</v>
      </c>
      <c r="K32" s="543" t="s">
        <v>349</v>
      </c>
      <c r="L32" s="364">
        <v>-1</v>
      </c>
    </row>
    <row r="33" spans="1:12" s="110" customFormat="1" ht="15" customHeight="1" x14ac:dyDescent="0.2">
      <c r="A33" s="367"/>
      <c r="B33" s="368" t="s">
        <v>182</v>
      </c>
      <c r="C33" s="362"/>
      <c r="D33" s="362"/>
      <c r="E33" s="363"/>
      <c r="F33" s="542">
        <v>41.3</v>
      </c>
      <c r="G33" s="542">
        <v>44.8</v>
      </c>
      <c r="H33" s="542">
        <v>49.4</v>
      </c>
      <c r="I33" s="542">
        <v>47.2</v>
      </c>
      <c r="J33" s="542">
        <v>41.8</v>
      </c>
      <c r="K33" s="543" t="s">
        <v>349</v>
      </c>
      <c r="L33" s="364">
        <v>-0.5</v>
      </c>
    </row>
    <row r="34" spans="1:12" s="369" customFormat="1" ht="15" customHeight="1" x14ac:dyDescent="0.2">
      <c r="A34" s="367" t="s">
        <v>113</v>
      </c>
      <c r="B34" s="368" t="s">
        <v>116</v>
      </c>
      <c r="C34" s="362"/>
      <c r="D34" s="362"/>
      <c r="E34" s="363"/>
      <c r="F34" s="542">
        <v>32.799999999999997</v>
      </c>
      <c r="G34" s="542">
        <v>35.299999999999997</v>
      </c>
      <c r="H34" s="542">
        <v>38.799999999999997</v>
      </c>
      <c r="I34" s="542">
        <v>37.299999999999997</v>
      </c>
      <c r="J34" s="542">
        <v>34.299999999999997</v>
      </c>
      <c r="K34" s="543" t="s">
        <v>349</v>
      </c>
      <c r="L34" s="364">
        <v>-1.5</v>
      </c>
    </row>
    <row r="35" spans="1:12" s="369" customFormat="1" ht="11.25" x14ac:dyDescent="0.2">
      <c r="A35" s="370"/>
      <c r="B35" s="371" t="s">
        <v>117</v>
      </c>
      <c r="C35" s="372"/>
      <c r="D35" s="372"/>
      <c r="E35" s="373"/>
      <c r="F35" s="545">
        <v>52.9</v>
      </c>
      <c r="G35" s="545">
        <v>56.2</v>
      </c>
      <c r="H35" s="545">
        <v>54.7</v>
      </c>
      <c r="I35" s="545">
        <v>55.4</v>
      </c>
      <c r="J35" s="546">
        <v>52.1</v>
      </c>
      <c r="K35" s="547" t="s">
        <v>349</v>
      </c>
      <c r="L35" s="374">
        <v>0.79999999999999716</v>
      </c>
    </row>
    <row r="36" spans="1:12" s="369" customFormat="1" ht="15.95" customHeight="1" x14ac:dyDescent="0.2">
      <c r="A36" s="375" t="s">
        <v>350</v>
      </c>
      <c r="B36" s="376"/>
      <c r="C36" s="377"/>
      <c r="D36" s="376"/>
      <c r="E36" s="378"/>
      <c r="F36" s="548">
        <v>11490</v>
      </c>
      <c r="G36" s="548">
        <v>8814</v>
      </c>
      <c r="H36" s="548">
        <v>12309</v>
      </c>
      <c r="I36" s="548">
        <v>10167</v>
      </c>
      <c r="J36" s="548">
        <v>11408</v>
      </c>
      <c r="K36" s="549">
        <v>82</v>
      </c>
      <c r="L36" s="380">
        <v>0.7187938288920056</v>
      </c>
    </row>
    <row r="37" spans="1:12" s="369" customFormat="1" ht="15.95" customHeight="1" x14ac:dyDescent="0.2">
      <c r="A37" s="381"/>
      <c r="B37" s="382" t="s">
        <v>113</v>
      </c>
      <c r="C37" s="382" t="s">
        <v>351</v>
      </c>
      <c r="D37" s="382"/>
      <c r="E37" s="383"/>
      <c r="F37" s="548">
        <v>4304</v>
      </c>
      <c r="G37" s="548">
        <v>3570</v>
      </c>
      <c r="H37" s="548">
        <v>5233</v>
      </c>
      <c r="I37" s="548">
        <v>4259</v>
      </c>
      <c r="J37" s="548">
        <v>4361</v>
      </c>
      <c r="K37" s="549">
        <v>-57</v>
      </c>
      <c r="L37" s="380">
        <v>-1.3070396698005045</v>
      </c>
    </row>
    <row r="38" spans="1:12" s="369" customFormat="1" ht="15.95" customHeight="1" x14ac:dyDescent="0.2">
      <c r="A38" s="381"/>
      <c r="B38" s="384" t="s">
        <v>105</v>
      </c>
      <c r="C38" s="384" t="s">
        <v>106</v>
      </c>
      <c r="D38" s="385"/>
      <c r="E38" s="383"/>
      <c r="F38" s="548">
        <v>6909</v>
      </c>
      <c r="G38" s="548">
        <v>5038</v>
      </c>
      <c r="H38" s="548">
        <v>7133</v>
      </c>
      <c r="I38" s="548">
        <v>6002</v>
      </c>
      <c r="J38" s="550">
        <v>6746</v>
      </c>
      <c r="K38" s="549">
        <v>163</v>
      </c>
      <c r="L38" s="380">
        <v>2.4162466646901866</v>
      </c>
    </row>
    <row r="39" spans="1:12" s="369" customFormat="1" ht="15.95" customHeight="1" x14ac:dyDescent="0.2">
      <c r="A39" s="381"/>
      <c r="B39" s="385"/>
      <c r="C39" s="382" t="s">
        <v>352</v>
      </c>
      <c r="D39" s="385"/>
      <c r="E39" s="383"/>
      <c r="F39" s="548">
        <v>2516</v>
      </c>
      <c r="G39" s="548">
        <v>2013</v>
      </c>
      <c r="H39" s="548">
        <v>2786</v>
      </c>
      <c r="I39" s="548">
        <v>2369</v>
      </c>
      <c r="J39" s="548">
        <v>2416</v>
      </c>
      <c r="K39" s="549">
        <v>100</v>
      </c>
      <c r="L39" s="380">
        <v>4.1390728476821188</v>
      </c>
    </row>
    <row r="40" spans="1:12" s="369" customFormat="1" ht="15.95" customHeight="1" x14ac:dyDescent="0.2">
      <c r="A40" s="381"/>
      <c r="B40" s="384"/>
      <c r="C40" s="384" t="s">
        <v>107</v>
      </c>
      <c r="D40" s="385"/>
      <c r="E40" s="383"/>
      <c r="F40" s="548">
        <v>4581</v>
      </c>
      <c r="G40" s="548">
        <v>3776</v>
      </c>
      <c r="H40" s="548">
        <v>5176</v>
      </c>
      <c r="I40" s="548">
        <v>4165</v>
      </c>
      <c r="J40" s="548">
        <v>4662</v>
      </c>
      <c r="K40" s="549">
        <v>-81</v>
      </c>
      <c r="L40" s="380">
        <v>-1.7374517374517375</v>
      </c>
    </row>
    <row r="41" spans="1:12" s="369" customFormat="1" ht="24" customHeight="1" x14ac:dyDescent="0.2">
      <c r="A41" s="381"/>
      <c r="B41" s="385"/>
      <c r="C41" s="382" t="s">
        <v>352</v>
      </c>
      <c r="D41" s="385"/>
      <c r="E41" s="383"/>
      <c r="F41" s="548">
        <v>1788</v>
      </c>
      <c r="G41" s="548">
        <v>1557</v>
      </c>
      <c r="H41" s="548">
        <v>2447</v>
      </c>
      <c r="I41" s="548">
        <v>1890</v>
      </c>
      <c r="J41" s="550">
        <v>1945</v>
      </c>
      <c r="K41" s="549">
        <v>-157</v>
      </c>
      <c r="L41" s="380">
        <v>-8.0719794344473002</v>
      </c>
    </row>
    <row r="42" spans="1:12" s="110" customFormat="1" ht="15" customHeight="1" x14ac:dyDescent="0.2">
      <c r="A42" s="381"/>
      <c r="B42" s="384" t="s">
        <v>113</v>
      </c>
      <c r="C42" s="384" t="s">
        <v>353</v>
      </c>
      <c r="D42" s="385"/>
      <c r="E42" s="383"/>
      <c r="F42" s="548">
        <v>2546</v>
      </c>
      <c r="G42" s="548">
        <v>1817</v>
      </c>
      <c r="H42" s="548">
        <v>3465</v>
      </c>
      <c r="I42" s="548">
        <v>2338</v>
      </c>
      <c r="J42" s="548">
        <v>2547</v>
      </c>
      <c r="K42" s="549">
        <v>-1</v>
      </c>
      <c r="L42" s="380">
        <v>-3.9261876717707103E-2</v>
      </c>
    </row>
    <row r="43" spans="1:12" s="110" customFormat="1" ht="15" customHeight="1" x14ac:dyDescent="0.2">
      <c r="A43" s="381"/>
      <c r="B43" s="385"/>
      <c r="C43" s="382" t="s">
        <v>352</v>
      </c>
      <c r="D43" s="385"/>
      <c r="E43" s="383"/>
      <c r="F43" s="548">
        <v>1197</v>
      </c>
      <c r="G43" s="548">
        <v>898</v>
      </c>
      <c r="H43" s="548">
        <v>1847</v>
      </c>
      <c r="I43" s="548">
        <v>1276</v>
      </c>
      <c r="J43" s="548">
        <v>1275</v>
      </c>
      <c r="K43" s="549">
        <v>-78</v>
      </c>
      <c r="L43" s="380">
        <v>-6.117647058823529</v>
      </c>
    </row>
    <row r="44" spans="1:12" s="110" customFormat="1" ht="15" customHeight="1" x14ac:dyDescent="0.2">
      <c r="A44" s="381"/>
      <c r="B44" s="384"/>
      <c r="C44" s="366" t="s">
        <v>109</v>
      </c>
      <c r="D44" s="385"/>
      <c r="E44" s="383"/>
      <c r="F44" s="548">
        <v>7759</v>
      </c>
      <c r="G44" s="548">
        <v>6112</v>
      </c>
      <c r="H44" s="548">
        <v>7829</v>
      </c>
      <c r="I44" s="548">
        <v>6923</v>
      </c>
      <c r="J44" s="550">
        <v>7733</v>
      </c>
      <c r="K44" s="549">
        <v>26</v>
      </c>
      <c r="L44" s="380">
        <v>0.33622138885296782</v>
      </c>
    </row>
    <row r="45" spans="1:12" s="110" customFormat="1" ht="15" customHeight="1" x14ac:dyDescent="0.2">
      <c r="A45" s="381"/>
      <c r="B45" s="385"/>
      <c r="C45" s="382" t="s">
        <v>352</v>
      </c>
      <c r="D45" s="385"/>
      <c r="E45" s="383"/>
      <c r="F45" s="548">
        <v>2776</v>
      </c>
      <c r="G45" s="548">
        <v>2379</v>
      </c>
      <c r="H45" s="548">
        <v>3044</v>
      </c>
      <c r="I45" s="548">
        <v>2699</v>
      </c>
      <c r="J45" s="548">
        <v>2752</v>
      </c>
      <c r="K45" s="549">
        <v>24</v>
      </c>
      <c r="L45" s="380">
        <v>0.87209302325581395</v>
      </c>
    </row>
    <row r="46" spans="1:12" s="110" customFormat="1" ht="15" customHeight="1" x14ac:dyDescent="0.2">
      <c r="A46" s="381"/>
      <c r="B46" s="384"/>
      <c r="C46" s="366" t="s">
        <v>110</v>
      </c>
      <c r="D46" s="385"/>
      <c r="E46" s="383"/>
      <c r="F46" s="548">
        <v>1034</v>
      </c>
      <c r="G46" s="548">
        <v>743</v>
      </c>
      <c r="H46" s="548">
        <v>886</v>
      </c>
      <c r="I46" s="548">
        <v>814</v>
      </c>
      <c r="J46" s="548">
        <v>1012</v>
      </c>
      <c r="K46" s="549">
        <v>22</v>
      </c>
      <c r="L46" s="380">
        <v>2.1739130434782608</v>
      </c>
    </row>
    <row r="47" spans="1:12" s="110" customFormat="1" ht="15" customHeight="1" x14ac:dyDescent="0.2">
      <c r="A47" s="381"/>
      <c r="B47" s="385"/>
      <c r="C47" s="382" t="s">
        <v>352</v>
      </c>
      <c r="D47" s="385"/>
      <c r="E47" s="383"/>
      <c r="F47" s="548">
        <v>280</v>
      </c>
      <c r="G47" s="548">
        <v>230</v>
      </c>
      <c r="H47" s="548">
        <v>288</v>
      </c>
      <c r="I47" s="548">
        <v>255</v>
      </c>
      <c r="J47" s="550">
        <v>299</v>
      </c>
      <c r="K47" s="549">
        <v>-19</v>
      </c>
      <c r="L47" s="380">
        <v>-6.3545150501672243</v>
      </c>
    </row>
    <row r="48" spans="1:12" s="110" customFormat="1" ht="15" customHeight="1" x14ac:dyDescent="0.2">
      <c r="A48" s="381"/>
      <c r="B48" s="385"/>
      <c r="C48" s="366" t="s">
        <v>111</v>
      </c>
      <c r="D48" s="386"/>
      <c r="E48" s="387"/>
      <c r="F48" s="548">
        <v>151</v>
      </c>
      <c r="G48" s="548">
        <v>142</v>
      </c>
      <c r="H48" s="548">
        <v>129</v>
      </c>
      <c r="I48" s="548">
        <v>92</v>
      </c>
      <c r="J48" s="548">
        <v>116</v>
      </c>
      <c r="K48" s="549">
        <v>35</v>
      </c>
      <c r="L48" s="380">
        <v>30.172413793103448</v>
      </c>
    </row>
    <row r="49" spans="1:12" s="110" customFormat="1" ht="15" customHeight="1" x14ac:dyDescent="0.2">
      <c r="A49" s="381"/>
      <c r="B49" s="385"/>
      <c r="C49" s="382" t="s">
        <v>352</v>
      </c>
      <c r="D49" s="385"/>
      <c r="E49" s="383"/>
      <c r="F49" s="548">
        <v>51</v>
      </c>
      <c r="G49" s="548">
        <v>63</v>
      </c>
      <c r="H49" s="548">
        <v>54</v>
      </c>
      <c r="I49" s="548">
        <v>29</v>
      </c>
      <c r="J49" s="548">
        <v>35</v>
      </c>
      <c r="K49" s="549">
        <v>16</v>
      </c>
      <c r="L49" s="380">
        <v>45.714285714285715</v>
      </c>
    </row>
    <row r="50" spans="1:12" s="110" customFormat="1" ht="15" customHeight="1" x14ac:dyDescent="0.2">
      <c r="A50" s="381"/>
      <c r="B50" s="384" t="s">
        <v>113</v>
      </c>
      <c r="C50" s="382" t="s">
        <v>181</v>
      </c>
      <c r="D50" s="385"/>
      <c r="E50" s="383"/>
      <c r="F50" s="548">
        <v>7778</v>
      </c>
      <c r="G50" s="548">
        <v>5523</v>
      </c>
      <c r="H50" s="548">
        <v>8385</v>
      </c>
      <c r="I50" s="548">
        <v>6897</v>
      </c>
      <c r="J50" s="550">
        <v>7776</v>
      </c>
      <c r="K50" s="549">
        <v>2</v>
      </c>
      <c r="L50" s="380">
        <v>2.5720164609053499E-2</v>
      </c>
    </row>
    <row r="51" spans="1:12" s="110" customFormat="1" ht="15" customHeight="1" x14ac:dyDescent="0.2">
      <c r="A51" s="381"/>
      <c r="B51" s="385"/>
      <c r="C51" s="382" t="s">
        <v>352</v>
      </c>
      <c r="D51" s="385"/>
      <c r="E51" s="383"/>
      <c r="F51" s="548">
        <v>2772</v>
      </c>
      <c r="G51" s="548">
        <v>2096</v>
      </c>
      <c r="H51" s="548">
        <v>3294</v>
      </c>
      <c r="I51" s="548">
        <v>2715</v>
      </c>
      <c r="J51" s="548">
        <v>2843</v>
      </c>
      <c r="K51" s="549">
        <v>-71</v>
      </c>
      <c r="L51" s="380">
        <v>-2.4973619416109742</v>
      </c>
    </row>
    <row r="52" spans="1:12" s="110" customFormat="1" ht="15" customHeight="1" x14ac:dyDescent="0.2">
      <c r="A52" s="381"/>
      <c r="B52" s="384"/>
      <c r="C52" s="382" t="s">
        <v>182</v>
      </c>
      <c r="D52" s="385"/>
      <c r="E52" s="383"/>
      <c r="F52" s="548">
        <v>3712</v>
      </c>
      <c r="G52" s="548">
        <v>3291</v>
      </c>
      <c r="H52" s="548">
        <v>3924</v>
      </c>
      <c r="I52" s="548">
        <v>3270</v>
      </c>
      <c r="J52" s="548">
        <v>3632</v>
      </c>
      <c r="K52" s="549">
        <v>80</v>
      </c>
      <c r="L52" s="380">
        <v>2.2026431718061672</v>
      </c>
    </row>
    <row r="53" spans="1:12" s="269" customFormat="1" ht="11.25" customHeight="1" x14ac:dyDescent="0.2">
      <c r="A53" s="381"/>
      <c r="B53" s="385"/>
      <c r="C53" s="382" t="s">
        <v>352</v>
      </c>
      <c r="D53" s="385"/>
      <c r="E53" s="383"/>
      <c r="F53" s="548">
        <v>1532</v>
      </c>
      <c r="G53" s="548">
        <v>1474</v>
      </c>
      <c r="H53" s="548">
        <v>1939</v>
      </c>
      <c r="I53" s="548">
        <v>1544</v>
      </c>
      <c r="J53" s="550">
        <v>1518</v>
      </c>
      <c r="K53" s="549">
        <v>14</v>
      </c>
      <c r="L53" s="380">
        <v>0.92226613965744397</v>
      </c>
    </row>
    <row r="54" spans="1:12" s="151" customFormat="1" ht="12.75" customHeight="1" x14ac:dyDescent="0.2">
      <c r="A54" s="381"/>
      <c r="B54" s="384" t="s">
        <v>113</v>
      </c>
      <c r="C54" s="384" t="s">
        <v>116</v>
      </c>
      <c r="D54" s="385"/>
      <c r="E54" s="383"/>
      <c r="F54" s="548">
        <v>8803</v>
      </c>
      <c r="G54" s="548">
        <v>6604</v>
      </c>
      <c r="H54" s="548">
        <v>9421</v>
      </c>
      <c r="I54" s="548">
        <v>7595</v>
      </c>
      <c r="J54" s="548">
        <v>8871</v>
      </c>
      <c r="K54" s="549">
        <v>-68</v>
      </c>
      <c r="L54" s="380">
        <v>-0.76654266711757413</v>
      </c>
    </row>
    <row r="55" spans="1:12" ht="11.25" x14ac:dyDescent="0.2">
      <c r="A55" s="381"/>
      <c r="B55" s="385"/>
      <c r="C55" s="382" t="s">
        <v>352</v>
      </c>
      <c r="D55" s="385"/>
      <c r="E55" s="383"/>
      <c r="F55" s="548">
        <v>2885</v>
      </c>
      <c r="G55" s="548">
        <v>2328</v>
      </c>
      <c r="H55" s="548">
        <v>3656</v>
      </c>
      <c r="I55" s="548">
        <v>2835</v>
      </c>
      <c r="J55" s="548">
        <v>3042</v>
      </c>
      <c r="K55" s="549">
        <v>-157</v>
      </c>
      <c r="L55" s="380">
        <v>-5.1610782380013145</v>
      </c>
    </row>
    <row r="56" spans="1:12" ht="14.25" customHeight="1" x14ac:dyDescent="0.2">
      <c r="A56" s="381"/>
      <c r="B56" s="385"/>
      <c r="C56" s="384" t="s">
        <v>117</v>
      </c>
      <c r="D56" s="385"/>
      <c r="E56" s="383"/>
      <c r="F56" s="548">
        <v>2680</v>
      </c>
      <c r="G56" s="548">
        <v>2205</v>
      </c>
      <c r="H56" s="548">
        <v>2877</v>
      </c>
      <c r="I56" s="548">
        <v>2562</v>
      </c>
      <c r="J56" s="548">
        <v>2526</v>
      </c>
      <c r="K56" s="549">
        <v>154</v>
      </c>
      <c r="L56" s="380">
        <v>6.0965954077593034</v>
      </c>
    </row>
    <row r="57" spans="1:12" ht="18.75" customHeight="1" x14ac:dyDescent="0.2">
      <c r="A57" s="388"/>
      <c r="B57" s="389"/>
      <c r="C57" s="390" t="s">
        <v>352</v>
      </c>
      <c r="D57" s="389"/>
      <c r="E57" s="391"/>
      <c r="F57" s="551">
        <v>1417</v>
      </c>
      <c r="G57" s="552">
        <v>1240</v>
      </c>
      <c r="H57" s="552">
        <v>1574</v>
      </c>
      <c r="I57" s="552">
        <v>1420</v>
      </c>
      <c r="J57" s="552">
        <v>1316</v>
      </c>
      <c r="K57" s="553">
        <f t="shared" ref="K57" si="0">IF(OR(F57=".",J57=".")=TRUE,".",IF(OR(F57="*",J57="*")=TRUE,"*",IF(AND(F57="-",J57="-")=TRUE,"-",IF(AND(ISNUMBER(J57),ISNUMBER(F57))=TRUE,IF(F57-J57=0,0,F57-J57),IF(ISNUMBER(F57)=TRUE,F57,-J57)))))</f>
        <v>101</v>
      </c>
      <c r="L57" s="392">
        <f t="shared" ref="L57" si="1">IF(K57 =".",".",IF(K57 ="*","*",IF(K57="-","-",IF(K57=0,0,IF(OR(J57="-",J57=".",F57="-",F57=".")=TRUE,"X",IF(J57=0,"0,0",IF(ABS(K57*100/J57)&gt;250,".X",(K57*100/J57))))))))</f>
        <v>7.6747720364741641</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11841</v>
      </c>
      <c r="E11" s="114">
        <v>9386</v>
      </c>
      <c r="F11" s="114">
        <v>16751</v>
      </c>
      <c r="G11" s="114">
        <v>10462</v>
      </c>
      <c r="H11" s="140">
        <v>11821</v>
      </c>
      <c r="I11" s="115">
        <v>20</v>
      </c>
      <c r="J11" s="116">
        <v>0.16919042382201169</v>
      </c>
    </row>
    <row r="12" spans="1:15" s="110" customFormat="1" ht="24.95" customHeight="1" x14ac:dyDescent="0.2">
      <c r="A12" s="193" t="s">
        <v>132</v>
      </c>
      <c r="B12" s="194" t="s">
        <v>133</v>
      </c>
      <c r="C12" s="113">
        <v>2.533569799847986</v>
      </c>
      <c r="D12" s="115">
        <v>300</v>
      </c>
      <c r="E12" s="114">
        <v>143</v>
      </c>
      <c r="F12" s="114">
        <v>388</v>
      </c>
      <c r="G12" s="114">
        <v>308</v>
      </c>
      <c r="H12" s="140">
        <v>307</v>
      </c>
      <c r="I12" s="115">
        <v>-7</v>
      </c>
      <c r="J12" s="116">
        <v>-2.2801302931596092</v>
      </c>
    </row>
    <row r="13" spans="1:15" s="110" customFormat="1" ht="24.95" customHeight="1" x14ac:dyDescent="0.2">
      <c r="A13" s="193" t="s">
        <v>134</v>
      </c>
      <c r="B13" s="199" t="s">
        <v>214</v>
      </c>
      <c r="C13" s="113">
        <v>1.3090110632547927</v>
      </c>
      <c r="D13" s="115">
        <v>155</v>
      </c>
      <c r="E13" s="114">
        <v>170</v>
      </c>
      <c r="F13" s="114">
        <v>181</v>
      </c>
      <c r="G13" s="114">
        <v>68</v>
      </c>
      <c r="H13" s="140">
        <v>159</v>
      </c>
      <c r="I13" s="115">
        <v>-4</v>
      </c>
      <c r="J13" s="116">
        <v>-2.5157232704402515</v>
      </c>
    </row>
    <row r="14" spans="1:15" s="287" customFormat="1" ht="24.95" customHeight="1" x14ac:dyDescent="0.2">
      <c r="A14" s="193" t="s">
        <v>215</v>
      </c>
      <c r="B14" s="199" t="s">
        <v>137</v>
      </c>
      <c r="C14" s="113">
        <v>13.926188666497762</v>
      </c>
      <c r="D14" s="115">
        <v>1649</v>
      </c>
      <c r="E14" s="114">
        <v>1185</v>
      </c>
      <c r="F14" s="114">
        <v>2653</v>
      </c>
      <c r="G14" s="114">
        <v>1395</v>
      </c>
      <c r="H14" s="140">
        <v>1892</v>
      </c>
      <c r="I14" s="115">
        <v>-243</v>
      </c>
      <c r="J14" s="116">
        <v>-12.843551797040169</v>
      </c>
      <c r="K14" s="110"/>
      <c r="L14" s="110"/>
      <c r="M14" s="110"/>
      <c r="N14" s="110"/>
      <c r="O14" s="110"/>
    </row>
    <row r="15" spans="1:15" s="110" customFormat="1" ht="24.95" customHeight="1" x14ac:dyDescent="0.2">
      <c r="A15" s="193" t="s">
        <v>216</v>
      </c>
      <c r="B15" s="199" t="s">
        <v>217</v>
      </c>
      <c r="C15" s="113">
        <v>5.6498606536610083</v>
      </c>
      <c r="D15" s="115">
        <v>669</v>
      </c>
      <c r="E15" s="114">
        <v>568</v>
      </c>
      <c r="F15" s="114">
        <v>924</v>
      </c>
      <c r="G15" s="114">
        <v>613</v>
      </c>
      <c r="H15" s="140">
        <v>701</v>
      </c>
      <c r="I15" s="115">
        <v>-32</v>
      </c>
      <c r="J15" s="116">
        <v>-4.5649072753209703</v>
      </c>
    </row>
    <row r="16" spans="1:15" s="287" customFormat="1" ht="24.95" customHeight="1" x14ac:dyDescent="0.2">
      <c r="A16" s="193" t="s">
        <v>218</v>
      </c>
      <c r="B16" s="199" t="s">
        <v>141</v>
      </c>
      <c r="C16" s="113">
        <v>5.5654083269994086</v>
      </c>
      <c r="D16" s="115">
        <v>659</v>
      </c>
      <c r="E16" s="114">
        <v>404</v>
      </c>
      <c r="F16" s="114">
        <v>1260</v>
      </c>
      <c r="G16" s="114">
        <v>499</v>
      </c>
      <c r="H16" s="140">
        <v>794</v>
      </c>
      <c r="I16" s="115">
        <v>-135</v>
      </c>
      <c r="J16" s="116">
        <v>-17.002518891687657</v>
      </c>
      <c r="K16" s="110"/>
      <c r="L16" s="110"/>
      <c r="M16" s="110"/>
      <c r="N16" s="110"/>
      <c r="O16" s="110"/>
    </row>
    <row r="17" spans="1:15" s="110" customFormat="1" ht="24.95" customHeight="1" x14ac:dyDescent="0.2">
      <c r="A17" s="193" t="s">
        <v>142</v>
      </c>
      <c r="B17" s="199" t="s">
        <v>220</v>
      </c>
      <c r="C17" s="113">
        <v>2.7109196858373448</v>
      </c>
      <c r="D17" s="115">
        <v>321</v>
      </c>
      <c r="E17" s="114">
        <v>213</v>
      </c>
      <c r="F17" s="114">
        <v>469</v>
      </c>
      <c r="G17" s="114">
        <v>283</v>
      </c>
      <c r="H17" s="140">
        <v>397</v>
      </c>
      <c r="I17" s="115">
        <v>-76</v>
      </c>
      <c r="J17" s="116">
        <v>-19.143576826196472</v>
      </c>
    </row>
    <row r="18" spans="1:15" s="287" customFormat="1" ht="24.95" customHeight="1" x14ac:dyDescent="0.2">
      <c r="A18" s="201" t="s">
        <v>144</v>
      </c>
      <c r="B18" s="202" t="s">
        <v>145</v>
      </c>
      <c r="C18" s="113">
        <v>9.5093319820961071</v>
      </c>
      <c r="D18" s="115">
        <v>1126</v>
      </c>
      <c r="E18" s="114">
        <v>583</v>
      </c>
      <c r="F18" s="114">
        <v>1375</v>
      </c>
      <c r="G18" s="114">
        <v>960</v>
      </c>
      <c r="H18" s="140">
        <v>900</v>
      </c>
      <c r="I18" s="115">
        <v>226</v>
      </c>
      <c r="J18" s="116">
        <v>25.111111111111111</v>
      </c>
      <c r="K18" s="110"/>
      <c r="L18" s="110"/>
      <c r="M18" s="110"/>
      <c r="N18" s="110"/>
      <c r="O18" s="110"/>
    </row>
    <row r="19" spans="1:15" s="110" customFormat="1" ht="24.95" customHeight="1" x14ac:dyDescent="0.2">
      <c r="A19" s="193" t="s">
        <v>146</v>
      </c>
      <c r="B19" s="199" t="s">
        <v>147</v>
      </c>
      <c r="C19" s="113">
        <v>15.260535427751034</v>
      </c>
      <c r="D19" s="115">
        <v>1807</v>
      </c>
      <c r="E19" s="114">
        <v>1455</v>
      </c>
      <c r="F19" s="114">
        <v>2629</v>
      </c>
      <c r="G19" s="114">
        <v>1608</v>
      </c>
      <c r="H19" s="140">
        <v>1960</v>
      </c>
      <c r="I19" s="115">
        <v>-153</v>
      </c>
      <c r="J19" s="116">
        <v>-7.8061224489795915</v>
      </c>
    </row>
    <row r="20" spans="1:15" s="287" customFormat="1" ht="24.95" customHeight="1" x14ac:dyDescent="0.2">
      <c r="A20" s="193" t="s">
        <v>148</v>
      </c>
      <c r="B20" s="199" t="s">
        <v>149</v>
      </c>
      <c r="C20" s="113">
        <v>10.531205134701461</v>
      </c>
      <c r="D20" s="115">
        <v>1247</v>
      </c>
      <c r="E20" s="114">
        <v>1042</v>
      </c>
      <c r="F20" s="114">
        <v>1502</v>
      </c>
      <c r="G20" s="114">
        <v>996</v>
      </c>
      <c r="H20" s="140">
        <v>1187</v>
      </c>
      <c r="I20" s="115">
        <v>60</v>
      </c>
      <c r="J20" s="116">
        <v>5.0547598989048019</v>
      </c>
      <c r="K20" s="110"/>
      <c r="L20" s="110"/>
      <c r="M20" s="110"/>
      <c r="N20" s="110"/>
      <c r="O20" s="110"/>
    </row>
    <row r="21" spans="1:15" s="110" customFormat="1" ht="24.95" customHeight="1" x14ac:dyDescent="0.2">
      <c r="A21" s="201" t="s">
        <v>150</v>
      </c>
      <c r="B21" s="202" t="s">
        <v>151</v>
      </c>
      <c r="C21" s="113">
        <v>3.8341356304366183</v>
      </c>
      <c r="D21" s="115">
        <v>454</v>
      </c>
      <c r="E21" s="114">
        <v>486</v>
      </c>
      <c r="F21" s="114">
        <v>565</v>
      </c>
      <c r="G21" s="114">
        <v>504</v>
      </c>
      <c r="H21" s="140">
        <v>590</v>
      </c>
      <c r="I21" s="115">
        <v>-136</v>
      </c>
      <c r="J21" s="116">
        <v>-23.050847457627118</v>
      </c>
    </row>
    <row r="22" spans="1:15" s="110" customFormat="1" ht="24.95" customHeight="1" x14ac:dyDescent="0.2">
      <c r="A22" s="201" t="s">
        <v>152</v>
      </c>
      <c r="B22" s="199" t="s">
        <v>153</v>
      </c>
      <c r="C22" s="113">
        <v>1.0134279199391942</v>
      </c>
      <c r="D22" s="115">
        <v>120</v>
      </c>
      <c r="E22" s="114">
        <v>88</v>
      </c>
      <c r="F22" s="114">
        <v>156</v>
      </c>
      <c r="G22" s="114">
        <v>97</v>
      </c>
      <c r="H22" s="140">
        <v>118</v>
      </c>
      <c r="I22" s="115">
        <v>2</v>
      </c>
      <c r="J22" s="116">
        <v>1.6949152542372881</v>
      </c>
    </row>
    <row r="23" spans="1:15" s="110" customFormat="1" ht="24.95" customHeight="1" x14ac:dyDescent="0.2">
      <c r="A23" s="193" t="s">
        <v>154</v>
      </c>
      <c r="B23" s="199" t="s">
        <v>155</v>
      </c>
      <c r="C23" s="113">
        <v>0.93742082594375475</v>
      </c>
      <c r="D23" s="115">
        <v>111</v>
      </c>
      <c r="E23" s="114">
        <v>88</v>
      </c>
      <c r="F23" s="114">
        <v>160</v>
      </c>
      <c r="G23" s="114">
        <v>71</v>
      </c>
      <c r="H23" s="140">
        <v>117</v>
      </c>
      <c r="I23" s="115">
        <v>-6</v>
      </c>
      <c r="J23" s="116">
        <v>-5.1282051282051286</v>
      </c>
    </row>
    <row r="24" spans="1:15" s="110" customFormat="1" ht="24.95" customHeight="1" x14ac:dyDescent="0.2">
      <c r="A24" s="193" t="s">
        <v>156</v>
      </c>
      <c r="B24" s="199" t="s">
        <v>221</v>
      </c>
      <c r="C24" s="113">
        <v>5.1600371590237311</v>
      </c>
      <c r="D24" s="115">
        <v>611</v>
      </c>
      <c r="E24" s="114">
        <v>282</v>
      </c>
      <c r="F24" s="114">
        <v>698</v>
      </c>
      <c r="G24" s="114">
        <v>489</v>
      </c>
      <c r="H24" s="140">
        <v>497</v>
      </c>
      <c r="I24" s="115">
        <v>114</v>
      </c>
      <c r="J24" s="116">
        <v>22.937625754527161</v>
      </c>
    </row>
    <row r="25" spans="1:15" s="110" customFormat="1" ht="24.95" customHeight="1" x14ac:dyDescent="0.2">
      <c r="A25" s="193" t="s">
        <v>222</v>
      </c>
      <c r="B25" s="204" t="s">
        <v>159</v>
      </c>
      <c r="C25" s="113">
        <v>5.1600371590237311</v>
      </c>
      <c r="D25" s="115">
        <v>611</v>
      </c>
      <c r="E25" s="114">
        <v>500</v>
      </c>
      <c r="F25" s="114">
        <v>613</v>
      </c>
      <c r="G25" s="114">
        <v>520</v>
      </c>
      <c r="H25" s="140">
        <v>531</v>
      </c>
      <c r="I25" s="115">
        <v>80</v>
      </c>
      <c r="J25" s="116">
        <v>15.065913370998116</v>
      </c>
    </row>
    <row r="26" spans="1:15" s="110" customFormat="1" ht="24.95" customHeight="1" x14ac:dyDescent="0.2">
      <c r="A26" s="201">
        <v>782.78300000000002</v>
      </c>
      <c r="B26" s="203" t="s">
        <v>160</v>
      </c>
      <c r="C26" s="113">
        <v>10.86901444134786</v>
      </c>
      <c r="D26" s="115">
        <v>1287</v>
      </c>
      <c r="E26" s="114">
        <v>1175</v>
      </c>
      <c r="F26" s="114">
        <v>1685</v>
      </c>
      <c r="G26" s="114">
        <v>1401</v>
      </c>
      <c r="H26" s="140">
        <v>1296</v>
      </c>
      <c r="I26" s="115">
        <v>-9</v>
      </c>
      <c r="J26" s="116">
        <v>-0.69444444444444442</v>
      </c>
    </row>
    <row r="27" spans="1:15" s="110" customFormat="1" ht="24.95" customHeight="1" x14ac:dyDescent="0.2">
      <c r="A27" s="193" t="s">
        <v>161</v>
      </c>
      <c r="B27" s="199" t="s">
        <v>162</v>
      </c>
      <c r="C27" s="113">
        <v>1.6637108352335106</v>
      </c>
      <c r="D27" s="115">
        <v>197</v>
      </c>
      <c r="E27" s="114">
        <v>150</v>
      </c>
      <c r="F27" s="114">
        <v>426</v>
      </c>
      <c r="G27" s="114">
        <v>152</v>
      </c>
      <c r="H27" s="140">
        <v>172</v>
      </c>
      <c r="I27" s="115">
        <v>25</v>
      </c>
      <c r="J27" s="116">
        <v>14.534883720930232</v>
      </c>
    </row>
    <row r="28" spans="1:15" s="110" customFormat="1" ht="24.95" customHeight="1" x14ac:dyDescent="0.2">
      <c r="A28" s="193" t="s">
        <v>163</v>
      </c>
      <c r="B28" s="199" t="s">
        <v>164</v>
      </c>
      <c r="C28" s="113">
        <v>2.5166793345156657</v>
      </c>
      <c r="D28" s="115">
        <v>298</v>
      </c>
      <c r="E28" s="114">
        <v>241</v>
      </c>
      <c r="F28" s="114">
        <v>784</v>
      </c>
      <c r="G28" s="114">
        <v>240</v>
      </c>
      <c r="H28" s="140">
        <v>297</v>
      </c>
      <c r="I28" s="115">
        <v>1</v>
      </c>
      <c r="J28" s="116">
        <v>0.33670033670033672</v>
      </c>
    </row>
    <row r="29" spans="1:15" s="110" customFormat="1" ht="24.95" customHeight="1" x14ac:dyDescent="0.2">
      <c r="A29" s="193">
        <v>86</v>
      </c>
      <c r="B29" s="199" t="s">
        <v>165</v>
      </c>
      <c r="C29" s="113">
        <v>5.3289418123469305</v>
      </c>
      <c r="D29" s="115">
        <v>631</v>
      </c>
      <c r="E29" s="114">
        <v>617</v>
      </c>
      <c r="F29" s="114">
        <v>873</v>
      </c>
      <c r="G29" s="114">
        <v>534</v>
      </c>
      <c r="H29" s="140">
        <v>607</v>
      </c>
      <c r="I29" s="115">
        <v>24</v>
      </c>
      <c r="J29" s="116">
        <v>3.9538714991762767</v>
      </c>
    </row>
    <row r="30" spans="1:15" s="110" customFormat="1" ht="24.95" customHeight="1" x14ac:dyDescent="0.2">
      <c r="A30" s="193">
        <v>87.88</v>
      </c>
      <c r="B30" s="204" t="s">
        <v>166</v>
      </c>
      <c r="C30" s="113">
        <v>5.5231821636686087</v>
      </c>
      <c r="D30" s="115">
        <v>654</v>
      </c>
      <c r="E30" s="114">
        <v>831</v>
      </c>
      <c r="F30" s="114">
        <v>1337</v>
      </c>
      <c r="G30" s="114">
        <v>769</v>
      </c>
      <c r="H30" s="140">
        <v>816</v>
      </c>
      <c r="I30" s="115">
        <v>-162</v>
      </c>
      <c r="J30" s="116">
        <v>-19.852941176470587</v>
      </c>
    </row>
    <row r="31" spans="1:15" s="110" customFormat="1" ht="24.95" customHeight="1" x14ac:dyDescent="0.2">
      <c r="A31" s="193" t="s">
        <v>167</v>
      </c>
      <c r="B31" s="199" t="s">
        <v>168</v>
      </c>
      <c r="C31" s="113">
        <v>4.9235706443712521</v>
      </c>
      <c r="D31" s="115">
        <v>583</v>
      </c>
      <c r="E31" s="114">
        <v>350</v>
      </c>
      <c r="F31" s="114">
        <v>726</v>
      </c>
      <c r="G31" s="114">
        <v>350</v>
      </c>
      <c r="H31" s="140">
        <v>375</v>
      </c>
      <c r="I31" s="115">
        <v>208</v>
      </c>
      <c r="J31" s="116">
        <v>55.466666666666669</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2.533569799847986</v>
      </c>
      <c r="D34" s="115">
        <v>300</v>
      </c>
      <c r="E34" s="114">
        <v>143</v>
      </c>
      <c r="F34" s="114">
        <v>388</v>
      </c>
      <c r="G34" s="114">
        <v>308</v>
      </c>
      <c r="H34" s="140">
        <v>307</v>
      </c>
      <c r="I34" s="115">
        <v>-7</v>
      </c>
      <c r="J34" s="116">
        <v>-2.2801302931596092</v>
      </c>
    </row>
    <row r="35" spans="1:10" s="110" customFormat="1" ht="24.95" customHeight="1" x14ac:dyDescent="0.2">
      <c r="A35" s="292" t="s">
        <v>171</v>
      </c>
      <c r="B35" s="293" t="s">
        <v>172</v>
      </c>
      <c r="C35" s="113">
        <v>24.744531711848662</v>
      </c>
      <c r="D35" s="115">
        <v>2930</v>
      </c>
      <c r="E35" s="114">
        <v>1938</v>
      </c>
      <c r="F35" s="114">
        <v>4209</v>
      </c>
      <c r="G35" s="114">
        <v>2423</v>
      </c>
      <c r="H35" s="140">
        <v>2951</v>
      </c>
      <c r="I35" s="115">
        <v>-21</v>
      </c>
      <c r="J35" s="116">
        <v>-0.71162317858353097</v>
      </c>
    </row>
    <row r="36" spans="1:10" s="110" customFormat="1" ht="24.95" customHeight="1" x14ac:dyDescent="0.2">
      <c r="A36" s="294" t="s">
        <v>173</v>
      </c>
      <c r="B36" s="295" t="s">
        <v>174</v>
      </c>
      <c r="C36" s="125">
        <v>72.721898488303353</v>
      </c>
      <c r="D36" s="143">
        <v>8611</v>
      </c>
      <c r="E36" s="144">
        <v>7305</v>
      </c>
      <c r="F36" s="144">
        <v>12154</v>
      </c>
      <c r="G36" s="144">
        <v>7731</v>
      </c>
      <c r="H36" s="145">
        <v>8563</v>
      </c>
      <c r="I36" s="143">
        <v>48</v>
      </c>
      <c r="J36" s="146">
        <v>0.56055120868854369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11841</v>
      </c>
      <c r="F11" s="264">
        <v>9386</v>
      </c>
      <c r="G11" s="264">
        <v>16751</v>
      </c>
      <c r="H11" s="264">
        <v>10462</v>
      </c>
      <c r="I11" s="265">
        <v>11821</v>
      </c>
      <c r="J11" s="263">
        <v>20</v>
      </c>
      <c r="K11" s="266">
        <v>0.16919042382201169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30.968668186808546</v>
      </c>
      <c r="E13" s="115">
        <v>3667</v>
      </c>
      <c r="F13" s="114">
        <v>3165</v>
      </c>
      <c r="G13" s="114">
        <v>4289</v>
      </c>
      <c r="H13" s="114">
        <v>3592</v>
      </c>
      <c r="I13" s="140">
        <v>3473</v>
      </c>
      <c r="J13" s="115">
        <v>194</v>
      </c>
      <c r="K13" s="116">
        <v>5.5859487474805647</v>
      </c>
    </row>
    <row r="14" spans="1:15" ht="15.95" customHeight="1" x14ac:dyDescent="0.2">
      <c r="A14" s="306" t="s">
        <v>230</v>
      </c>
      <c r="B14" s="307"/>
      <c r="C14" s="308"/>
      <c r="D14" s="113">
        <v>53.931255806097461</v>
      </c>
      <c r="E14" s="115">
        <v>6386</v>
      </c>
      <c r="F14" s="114">
        <v>4860</v>
      </c>
      <c r="G14" s="114">
        <v>10443</v>
      </c>
      <c r="H14" s="114">
        <v>5373</v>
      </c>
      <c r="I14" s="140">
        <v>6695</v>
      </c>
      <c r="J14" s="115">
        <v>-309</v>
      </c>
      <c r="K14" s="116">
        <v>-4.615384615384615</v>
      </c>
    </row>
    <row r="15" spans="1:15" ht="15.95" customHeight="1" x14ac:dyDescent="0.2">
      <c r="A15" s="306" t="s">
        <v>231</v>
      </c>
      <c r="B15" s="307"/>
      <c r="C15" s="308"/>
      <c r="D15" s="113">
        <v>7.2206739295667592</v>
      </c>
      <c r="E15" s="115">
        <v>855</v>
      </c>
      <c r="F15" s="114">
        <v>613</v>
      </c>
      <c r="G15" s="114">
        <v>1009</v>
      </c>
      <c r="H15" s="114">
        <v>727</v>
      </c>
      <c r="I15" s="140">
        <v>765</v>
      </c>
      <c r="J15" s="115">
        <v>90</v>
      </c>
      <c r="K15" s="116">
        <v>11.764705882352942</v>
      </c>
    </row>
    <row r="16" spans="1:15" ht="15.95" customHeight="1" x14ac:dyDescent="0.2">
      <c r="A16" s="306" t="s">
        <v>232</v>
      </c>
      <c r="B16" s="307"/>
      <c r="C16" s="308"/>
      <c r="D16" s="113">
        <v>7.7104974242040365</v>
      </c>
      <c r="E16" s="115">
        <v>913</v>
      </c>
      <c r="F16" s="114">
        <v>689</v>
      </c>
      <c r="G16" s="114">
        <v>950</v>
      </c>
      <c r="H16" s="114">
        <v>740</v>
      </c>
      <c r="I16" s="140">
        <v>863</v>
      </c>
      <c r="J16" s="115">
        <v>50</v>
      </c>
      <c r="K16" s="116">
        <v>5.793742757821553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1.4019086225825521</v>
      </c>
      <c r="E18" s="115">
        <v>166</v>
      </c>
      <c r="F18" s="114">
        <v>102</v>
      </c>
      <c r="G18" s="114">
        <v>325</v>
      </c>
      <c r="H18" s="114">
        <v>166</v>
      </c>
      <c r="I18" s="140">
        <v>148</v>
      </c>
      <c r="J18" s="115">
        <v>18</v>
      </c>
      <c r="K18" s="116">
        <v>12.162162162162161</v>
      </c>
    </row>
    <row r="19" spans="1:11" ht="14.1" customHeight="1" x14ac:dyDescent="0.2">
      <c r="A19" s="306" t="s">
        <v>235</v>
      </c>
      <c r="B19" s="307" t="s">
        <v>236</v>
      </c>
      <c r="C19" s="308"/>
      <c r="D19" s="113">
        <v>0.98809222194071444</v>
      </c>
      <c r="E19" s="115">
        <v>117</v>
      </c>
      <c r="F19" s="114">
        <v>66</v>
      </c>
      <c r="G19" s="114">
        <v>233</v>
      </c>
      <c r="H19" s="114">
        <v>135</v>
      </c>
      <c r="I19" s="140">
        <v>102</v>
      </c>
      <c r="J19" s="115">
        <v>15</v>
      </c>
      <c r="K19" s="116">
        <v>14.705882352941176</v>
      </c>
    </row>
    <row r="20" spans="1:11" ht="14.1" customHeight="1" x14ac:dyDescent="0.2">
      <c r="A20" s="306">
        <v>12</v>
      </c>
      <c r="B20" s="307" t="s">
        <v>237</v>
      </c>
      <c r="C20" s="308"/>
      <c r="D20" s="113">
        <v>2.4575627058525464</v>
      </c>
      <c r="E20" s="115">
        <v>291</v>
      </c>
      <c r="F20" s="114">
        <v>169</v>
      </c>
      <c r="G20" s="114">
        <v>291</v>
      </c>
      <c r="H20" s="114">
        <v>303</v>
      </c>
      <c r="I20" s="140">
        <v>298</v>
      </c>
      <c r="J20" s="115">
        <v>-7</v>
      </c>
      <c r="K20" s="116">
        <v>-2.348993288590604</v>
      </c>
    </row>
    <row r="21" spans="1:11" ht="14.1" customHeight="1" x14ac:dyDescent="0.2">
      <c r="A21" s="306">
        <v>21</v>
      </c>
      <c r="B21" s="307" t="s">
        <v>238</v>
      </c>
      <c r="C21" s="308"/>
      <c r="D21" s="113">
        <v>0.47293302930495734</v>
      </c>
      <c r="E21" s="115">
        <v>56</v>
      </c>
      <c r="F21" s="114">
        <v>24</v>
      </c>
      <c r="G21" s="114">
        <v>49</v>
      </c>
      <c r="H21" s="114">
        <v>54</v>
      </c>
      <c r="I21" s="140">
        <v>65</v>
      </c>
      <c r="J21" s="115">
        <v>-9</v>
      </c>
      <c r="K21" s="116">
        <v>-13.846153846153847</v>
      </c>
    </row>
    <row r="22" spans="1:11" ht="14.1" customHeight="1" x14ac:dyDescent="0.2">
      <c r="A22" s="306">
        <v>22</v>
      </c>
      <c r="B22" s="307" t="s">
        <v>239</v>
      </c>
      <c r="C22" s="308"/>
      <c r="D22" s="113">
        <v>2.1281986318723081</v>
      </c>
      <c r="E22" s="115">
        <v>252</v>
      </c>
      <c r="F22" s="114">
        <v>204</v>
      </c>
      <c r="G22" s="114">
        <v>528</v>
      </c>
      <c r="H22" s="114">
        <v>252</v>
      </c>
      <c r="I22" s="140">
        <v>298</v>
      </c>
      <c r="J22" s="115">
        <v>-46</v>
      </c>
      <c r="K22" s="116">
        <v>-15.436241610738255</v>
      </c>
    </row>
    <row r="23" spans="1:11" ht="14.1" customHeight="1" x14ac:dyDescent="0.2">
      <c r="A23" s="306">
        <v>23</v>
      </c>
      <c r="B23" s="307" t="s">
        <v>240</v>
      </c>
      <c r="C23" s="308"/>
      <c r="D23" s="113">
        <v>0.46448779663879741</v>
      </c>
      <c r="E23" s="115">
        <v>55</v>
      </c>
      <c r="F23" s="114">
        <v>53</v>
      </c>
      <c r="G23" s="114">
        <v>144</v>
      </c>
      <c r="H23" s="114">
        <v>39</v>
      </c>
      <c r="I23" s="140">
        <v>76</v>
      </c>
      <c r="J23" s="115">
        <v>-21</v>
      </c>
      <c r="K23" s="116">
        <v>-27.631578947368421</v>
      </c>
    </row>
    <row r="24" spans="1:11" ht="14.1" customHeight="1" x14ac:dyDescent="0.2">
      <c r="A24" s="306">
        <v>24</v>
      </c>
      <c r="B24" s="307" t="s">
        <v>241</v>
      </c>
      <c r="C24" s="308"/>
      <c r="D24" s="113">
        <v>3.3527573684655012</v>
      </c>
      <c r="E24" s="115">
        <v>397</v>
      </c>
      <c r="F24" s="114">
        <v>200</v>
      </c>
      <c r="G24" s="114">
        <v>697</v>
      </c>
      <c r="H24" s="114">
        <v>388</v>
      </c>
      <c r="I24" s="140">
        <v>552</v>
      </c>
      <c r="J24" s="115">
        <v>-155</v>
      </c>
      <c r="K24" s="116">
        <v>-28.079710144927535</v>
      </c>
    </row>
    <row r="25" spans="1:11" ht="14.1" customHeight="1" x14ac:dyDescent="0.2">
      <c r="A25" s="306">
        <v>25</v>
      </c>
      <c r="B25" s="307" t="s">
        <v>242</v>
      </c>
      <c r="C25" s="308"/>
      <c r="D25" s="113">
        <v>4.7208850603834138</v>
      </c>
      <c r="E25" s="115">
        <v>559</v>
      </c>
      <c r="F25" s="114">
        <v>341</v>
      </c>
      <c r="G25" s="114">
        <v>748</v>
      </c>
      <c r="H25" s="114">
        <v>439</v>
      </c>
      <c r="I25" s="140">
        <v>700</v>
      </c>
      <c r="J25" s="115">
        <v>-141</v>
      </c>
      <c r="K25" s="116">
        <v>-20.142857142857142</v>
      </c>
    </row>
    <row r="26" spans="1:11" ht="14.1" customHeight="1" x14ac:dyDescent="0.2">
      <c r="A26" s="306">
        <v>26</v>
      </c>
      <c r="B26" s="307" t="s">
        <v>243</v>
      </c>
      <c r="C26" s="308"/>
      <c r="D26" s="113">
        <v>2.6771387551727051</v>
      </c>
      <c r="E26" s="115">
        <v>317</v>
      </c>
      <c r="F26" s="114">
        <v>192</v>
      </c>
      <c r="G26" s="114">
        <v>497</v>
      </c>
      <c r="H26" s="114">
        <v>156</v>
      </c>
      <c r="I26" s="140">
        <v>303</v>
      </c>
      <c r="J26" s="115">
        <v>14</v>
      </c>
      <c r="K26" s="116">
        <v>4.6204620462046204</v>
      </c>
    </row>
    <row r="27" spans="1:11" ht="14.1" customHeight="1" x14ac:dyDescent="0.2">
      <c r="A27" s="306">
        <v>27</v>
      </c>
      <c r="B27" s="307" t="s">
        <v>244</v>
      </c>
      <c r="C27" s="308"/>
      <c r="D27" s="113">
        <v>1.5285871125749515</v>
      </c>
      <c r="E27" s="115">
        <v>181</v>
      </c>
      <c r="F27" s="114">
        <v>124</v>
      </c>
      <c r="G27" s="114">
        <v>307</v>
      </c>
      <c r="H27" s="114">
        <v>157</v>
      </c>
      <c r="I27" s="140">
        <v>189</v>
      </c>
      <c r="J27" s="115">
        <v>-8</v>
      </c>
      <c r="K27" s="116">
        <v>-4.2328042328042326</v>
      </c>
    </row>
    <row r="28" spans="1:11" ht="14.1" customHeight="1" x14ac:dyDescent="0.2">
      <c r="A28" s="306">
        <v>28</v>
      </c>
      <c r="B28" s="307" t="s">
        <v>245</v>
      </c>
      <c r="C28" s="308"/>
      <c r="D28" s="113">
        <v>0.95431129127607461</v>
      </c>
      <c r="E28" s="115">
        <v>113</v>
      </c>
      <c r="F28" s="114">
        <v>51</v>
      </c>
      <c r="G28" s="114">
        <v>122</v>
      </c>
      <c r="H28" s="114">
        <v>91</v>
      </c>
      <c r="I28" s="140">
        <v>139</v>
      </c>
      <c r="J28" s="115">
        <v>-26</v>
      </c>
      <c r="K28" s="116">
        <v>-18.705035971223023</v>
      </c>
    </row>
    <row r="29" spans="1:11" ht="14.1" customHeight="1" x14ac:dyDescent="0.2">
      <c r="A29" s="306">
        <v>29</v>
      </c>
      <c r="B29" s="307" t="s">
        <v>246</v>
      </c>
      <c r="C29" s="308"/>
      <c r="D29" s="113">
        <v>4.3408495904062159</v>
      </c>
      <c r="E29" s="115">
        <v>514</v>
      </c>
      <c r="F29" s="114">
        <v>531</v>
      </c>
      <c r="G29" s="114">
        <v>782</v>
      </c>
      <c r="H29" s="114">
        <v>527</v>
      </c>
      <c r="I29" s="140">
        <v>553</v>
      </c>
      <c r="J29" s="115">
        <v>-39</v>
      </c>
      <c r="K29" s="116">
        <v>-7.0524412296564192</v>
      </c>
    </row>
    <row r="30" spans="1:11" ht="14.1" customHeight="1" x14ac:dyDescent="0.2">
      <c r="A30" s="306" t="s">
        <v>247</v>
      </c>
      <c r="B30" s="307" t="s">
        <v>248</v>
      </c>
      <c r="C30" s="308"/>
      <c r="D30" s="113">
        <v>3.0825099231483826</v>
      </c>
      <c r="E30" s="115">
        <v>365</v>
      </c>
      <c r="F30" s="114">
        <v>387</v>
      </c>
      <c r="G30" s="114">
        <v>588</v>
      </c>
      <c r="H30" s="114">
        <v>381</v>
      </c>
      <c r="I30" s="140">
        <v>364</v>
      </c>
      <c r="J30" s="115">
        <v>1</v>
      </c>
      <c r="K30" s="116">
        <v>0.27472527472527475</v>
      </c>
    </row>
    <row r="31" spans="1:11" ht="14.1" customHeight="1" x14ac:dyDescent="0.2">
      <c r="A31" s="306" t="s">
        <v>249</v>
      </c>
      <c r="B31" s="307" t="s">
        <v>250</v>
      </c>
      <c r="C31" s="308"/>
      <c r="D31" s="113">
        <v>1.2583396672578329</v>
      </c>
      <c r="E31" s="115">
        <v>149</v>
      </c>
      <c r="F31" s="114">
        <v>144</v>
      </c>
      <c r="G31" s="114">
        <v>194</v>
      </c>
      <c r="H31" s="114">
        <v>146</v>
      </c>
      <c r="I31" s="140" t="s">
        <v>513</v>
      </c>
      <c r="J31" s="115" t="s">
        <v>513</v>
      </c>
      <c r="K31" s="116" t="s">
        <v>513</v>
      </c>
    </row>
    <row r="32" spans="1:11" ht="14.1" customHeight="1" x14ac:dyDescent="0.2">
      <c r="A32" s="306">
        <v>31</v>
      </c>
      <c r="B32" s="307" t="s">
        <v>251</v>
      </c>
      <c r="C32" s="308"/>
      <c r="D32" s="113">
        <v>0.65028291529431637</v>
      </c>
      <c r="E32" s="115">
        <v>77</v>
      </c>
      <c r="F32" s="114">
        <v>51</v>
      </c>
      <c r="G32" s="114">
        <v>72</v>
      </c>
      <c r="H32" s="114">
        <v>48</v>
      </c>
      <c r="I32" s="140">
        <v>69</v>
      </c>
      <c r="J32" s="115">
        <v>8</v>
      </c>
      <c r="K32" s="116">
        <v>11.594202898550725</v>
      </c>
    </row>
    <row r="33" spans="1:11" ht="14.1" customHeight="1" x14ac:dyDescent="0.2">
      <c r="A33" s="306">
        <v>32</v>
      </c>
      <c r="B33" s="307" t="s">
        <v>252</v>
      </c>
      <c r="C33" s="308"/>
      <c r="D33" s="113">
        <v>3.9185879570982181</v>
      </c>
      <c r="E33" s="115">
        <v>464</v>
      </c>
      <c r="F33" s="114">
        <v>268</v>
      </c>
      <c r="G33" s="114">
        <v>524</v>
      </c>
      <c r="H33" s="114">
        <v>439</v>
      </c>
      <c r="I33" s="140">
        <v>351</v>
      </c>
      <c r="J33" s="115">
        <v>113</v>
      </c>
      <c r="K33" s="116">
        <v>32.193732193732195</v>
      </c>
    </row>
    <row r="34" spans="1:11" ht="14.1" customHeight="1" x14ac:dyDescent="0.2">
      <c r="A34" s="306">
        <v>33</v>
      </c>
      <c r="B34" s="307" t="s">
        <v>253</v>
      </c>
      <c r="C34" s="308"/>
      <c r="D34" s="113">
        <v>2.1281986318723081</v>
      </c>
      <c r="E34" s="115">
        <v>252</v>
      </c>
      <c r="F34" s="114">
        <v>115</v>
      </c>
      <c r="G34" s="114">
        <v>289</v>
      </c>
      <c r="H34" s="114">
        <v>171</v>
      </c>
      <c r="I34" s="140">
        <v>176</v>
      </c>
      <c r="J34" s="115">
        <v>76</v>
      </c>
      <c r="K34" s="116">
        <v>43.18181818181818</v>
      </c>
    </row>
    <row r="35" spans="1:11" ht="14.1" customHeight="1" x14ac:dyDescent="0.2">
      <c r="A35" s="306">
        <v>34</v>
      </c>
      <c r="B35" s="307" t="s">
        <v>254</v>
      </c>
      <c r="C35" s="308"/>
      <c r="D35" s="113">
        <v>2.0437463052107088</v>
      </c>
      <c r="E35" s="115">
        <v>242</v>
      </c>
      <c r="F35" s="114">
        <v>170</v>
      </c>
      <c r="G35" s="114">
        <v>323</v>
      </c>
      <c r="H35" s="114">
        <v>164</v>
      </c>
      <c r="I35" s="140">
        <v>226</v>
      </c>
      <c r="J35" s="115">
        <v>16</v>
      </c>
      <c r="K35" s="116">
        <v>7.0796460176991154</v>
      </c>
    </row>
    <row r="36" spans="1:11" ht="14.1" customHeight="1" x14ac:dyDescent="0.2">
      <c r="A36" s="306">
        <v>41</v>
      </c>
      <c r="B36" s="307" t="s">
        <v>255</v>
      </c>
      <c r="C36" s="308"/>
      <c r="D36" s="113">
        <v>0.55738535596655692</v>
      </c>
      <c r="E36" s="115">
        <v>66</v>
      </c>
      <c r="F36" s="114">
        <v>46</v>
      </c>
      <c r="G36" s="114">
        <v>77</v>
      </c>
      <c r="H36" s="114">
        <v>50</v>
      </c>
      <c r="I36" s="140">
        <v>63</v>
      </c>
      <c r="J36" s="115">
        <v>3</v>
      </c>
      <c r="K36" s="116">
        <v>4.7619047619047619</v>
      </c>
    </row>
    <row r="37" spans="1:11" ht="14.1" customHeight="1" x14ac:dyDescent="0.2">
      <c r="A37" s="306">
        <v>42</v>
      </c>
      <c r="B37" s="307" t="s">
        <v>256</v>
      </c>
      <c r="C37" s="308"/>
      <c r="D37" s="113">
        <v>9.2897559327759477E-2</v>
      </c>
      <c r="E37" s="115">
        <v>11</v>
      </c>
      <c r="F37" s="114">
        <v>9</v>
      </c>
      <c r="G37" s="114">
        <v>12</v>
      </c>
      <c r="H37" s="114" t="s">
        <v>513</v>
      </c>
      <c r="I37" s="140" t="s">
        <v>513</v>
      </c>
      <c r="J37" s="115" t="s">
        <v>513</v>
      </c>
      <c r="K37" s="116" t="s">
        <v>513</v>
      </c>
    </row>
    <row r="38" spans="1:11" ht="14.1" customHeight="1" x14ac:dyDescent="0.2">
      <c r="A38" s="306">
        <v>43</v>
      </c>
      <c r="B38" s="307" t="s">
        <v>257</v>
      </c>
      <c r="C38" s="308"/>
      <c r="D38" s="113">
        <v>0.90363989527911492</v>
      </c>
      <c r="E38" s="115">
        <v>107</v>
      </c>
      <c r="F38" s="114">
        <v>75</v>
      </c>
      <c r="G38" s="114">
        <v>203</v>
      </c>
      <c r="H38" s="114">
        <v>104</v>
      </c>
      <c r="I38" s="140">
        <v>124</v>
      </c>
      <c r="J38" s="115">
        <v>-17</v>
      </c>
      <c r="K38" s="116">
        <v>-13.709677419354838</v>
      </c>
    </row>
    <row r="39" spans="1:11" ht="14.1" customHeight="1" x14ac:dyDescent="0.2">
      <c r="A39" s="306">
        <v>51</v>
      </c>
      <c r="B39" s="307" t="s">
        <v>258</v>
      </c>
      <c r="C39" s="308"/>
      <c r="D39" s="113">
        <v>13.698167384511443</v>
      </c>
      <c r="E39" s="115">
        <v>1622</v>
      </c>
      <c r="F39" s="114">
        <v>1536</v>
      </c>
      <c r="G39" s="114">
        <v>2154</v>
      </c>
      <c r="H39" s="114">
        <v>1562</v>
      </c>
      <c r="I39" s="140">
        <v>1461</v>
      </c>
      <c r="J39" s="115">
        <v>161</v>
      </c>
      <c r="K39" s="116">
        <v>11.019849418206707</v>
      </c>
    </row>
    <row r="40" spans="1:11" ht="14.1" customHeight="1" x14ac:dyDescent="0.2">
      <c r="A40" s="306" t="s">
        <v>259</v>
      </c>
      <c r="B40" s="307" t="s">
        <v>260</v>
      </c>
      <c r="C40" s="308"/>
      <c r="D40" s="113">
        <v>12.203361202601132</v>
      </c>
      <c r="E40" s="115">
        <v>1445</v>
      </c>
      <c r="F40" s="114">
        <v>1466</v>
      </c>
      <c r="G40" s="114">
        <v>2005</v>
      </c>
      <c r="H40" s="114">
        <v>1436</v>
      </c>
      <c r="I40" s="140">
        <v>1351</v>
      </c>
      <c r="J40" s="115">
        <v>94</v>
      </c>
      <c r="K40" s="116">
        <v>6.9578090303478906</v>
      </c>
    </row>
    <row r="41" spans="1:11" ht="14.1" customHeight="1" x14ac:dyDescent="0.2">
      <c r="A41" s="306"/>
      <c r="B41" s="307" t="s">
        <v>261</v>
      </c>
      <c r="C41" s="308"/>
      <c r="D41" s="113">
        <v>11.004138164006418</v>
      </c>
      <c r="E41" s="115">
        <v>1303</v>
      </c>
      <c r="F41" s="114">
        <v>1279</v>
      </c>
      <c r="G41" s="114">
        <v>1641</v>
      </c>
      <c r="H41" s="114">
        <v>1311</v>
      </c>
      <c r="I41" s="140">
        <v>1195</v>
      </c>
      <c r="J41" s="115">
        <v>108</v>
      </c>
      <c r="K41" s="116">
        <v>9.03765690376569</v>
      </c>
    </row>
    <row r="42" spans="1:11" ht="14.1" customHeight="1" x14ac:dyDescent="0.2">
      <c r="A42" s="306">
        <v>52</v>
      </c>
      <c r="B42" s="307" t="s">
        <v>262</v>
      </c>
      <c r="C42" s="308"/>
      <c r="D42" s="113">
        <v>7.0517692762435606</v>
      </c>
      <c r="E42" s="115">
        <v>835</v>
      </c>
      <c r="F42" s="114">
        <v>672</v>
      </c>
      <c r="G42" s="114">
        <v>741</v>
      </c>
      <c r="H42" s="114">
        <v>686</v>
      </c>
      <c r="I42" s="140">
        <v>871</v>
      </c>
      <c r="J42" s="115">
        <v>-36</v>
      </c>
      <c r="K42" s="116">
        <v>-4.1331802525832373</v>
      </c>
    </row>
    <row r="43" spans="1:11" ht="14.1" customHeight="1" x14ac:dyDescent="0.2">
      <c r="A43" s="306" t="s">
        <v>263</v>
      </c>
      <c r="B43" s="307" t="s">
        <v>264</v>
      </c>
      <c r="C43" s="308"/>
      <c r="D43" s="113">
        <v>6.2832531036230046</v>
      </c>
      <c r="E43" s="115">
        <v>744</v>
      </c>
      <c r="F43" s="114">
        <v>598</v>
      </c>
      <c r="G43" s="114">
        <v>658</v>
      </c>
      <c r="H43" s="114">
        <v>620</v>
      </c>
      <c r="I43" s="140">
        <v>800</v>
      </c>
      <c r="J43" s="115">
        <v>-56</v>
      </c>
      <c r="K43" s="116">
        <v>-7</v>
      </c>
    </row>
    <row r="44" spans="1:11" ht="14.1" customHeight="1" x14ac:dyDescent="0.2">
      <c r="A44" s="306">
        <v>53</v>
      </c>
      <c r="B44" s="307" t="s">
        <v>265</v>
      </c>
      <c r="C44" s="308"/>
      <c r="D44" s="113">
        <v>0.63339244996199651</v>
      </c>
      <c r="E44" s="115">
        <v>75</v>
      </c>
      <c r="F44" s="114">
        <v>56</v>
      </c>
      <c r="G44" s="114">
        <v>63</v>
      </c>
      <c r="H44" s="114">
        <v>53</v>
      </c>
      <c r="I44" s="140">
        <v>60</v>
      </c>
      <c r="J44" s="115">
        <v>15</v>
      </c>
      <c r="K44" s="116">
        <v>25</v>
      </c>
    </row>
    <row r="45" spans="1:11" ht="14.1" customHeight="1" x14ac:dyDescent="0.2">
      <c r="A45" s="306" t="s">
        <v>266</v>
      </c>
      <c r="B45" s="307" t="s">
        <v>267</v>
      </c>
      <c r="C45" s="308"/>
      <c r="D45" s="113">
        <v>0.59961151929735668</v>
      </c>
      <c r="E45" s="115">
        <v>71</v>
      </c>
      <c r="F45" s="114">
        <v>49</v>
      </c>
      <c r="G45" s="114">
        <v>58</v>
      </c>
      <c r="H45" s="114">
        <v>50</v>
      </c>
      <c r="I45" s="140">
        <v>55</v>
      </c>
      <c r="J45" s="115">
        <v>16</v>
      </c>
      <c r="K45" s="116">
        <v>29.09090909090909</v>
      </c>
    </row>
    <row r="46" spans="1:11" ht="14.1" customHeight="1" x14ac:dyDescent="0.2">
      <c r="A46" s="306">
        <v>54</v>
      </c>
      <c r="B46" s="307" t="s">
        <v>268</v>
      </c>
      <c r="C46" s="308"/>
      <c r="D46" s="113">
        <v>4.2817329617430957</v>
      </c>
      <c r="E46" s="115">
        <v>507</v>
      </c>
      <c r="F46" s="114">
        <v>354</v>
      </c>
      <c r="G46" s="114">
        <v>396</v>
      </c>
      <c r="H46" s="114">
        <v>349</v>
      </c>
      <c r="I46" s="140">
        <v>385</v>
      </c>
      <c r="J46" s="115">
        <v>122</v>
      </c>
      <c r="K46" s="116">
        <v>31.688311688311689</v>
      </c>
    </row>
    <row r="47" spans="1:11" ht="14.1" customHeight="1" x14ac:dyDescent="0.2">
      <c r="A47" s="306">
        <v>61</v>
      </c>
      <c r="B47" s="307" t="s">
        <v>269</v>
      </c>
      <c r="C47" s="308"/>
      <c r="D47" s="113">
        <v>2.4406722405202261</v>
      </c>
      <c r="E47" s="115">
        <v>289</v>
      </c>
      <c r="F47" s="114">
        <v>168</v>
      </c>
      <c r="G47" s="114">
        <v>466</v>
      </c>
      <c r="H47" s="114">
        <v>292</v>
      </c>
      <c r="I47" s="140">
        <v>270</v>
      </c>
      <c r="J47" s="115">
        <v>19</v>
      </c>
      <c r="K47" s="116">
        <v>7.0370370370370372</v>
      </c>
    </row>
    <row r="48" spans="1:11" ht="14.1" customHeight="1" x14ac:dyDescent="0.2">
      <c r="A48" s="306">
        <v>62</v>
      </c>
      <c r="B48" s="307" t="s">
        <v>270</v>
      </c>
      <c r="C48" s="308"/>
      <c r="D48" s="113">
        <v>6.1650198462967651</v>
      </c>
      <c r="E48" s="115">
        <v>730</v>
      </c>
      <c r="F48" s="114">
        <v>786</v>
      </c>
      <c r="G48" s="114">
        <v>1162</v>
      </c>
      <c r="H48" s="114">
        <v>747</v>
      </c>
      <c r="I48" s="140">
        <v>811</v>
      </c>
      <c r="J48" s="115">
        <v>-81</v>
      </c>
      <c r="K48" s="116">
        <v>-9.9876695437731193</v>
      </c>
    </row>
    <row r="49" spans="1:11" ht="14.1" customHeight="1" x14ac:dyDescent="0.2">
      <c r="A49" s="306">
        <v>63</v>
      </c>
      <c r="B49" s="307" t="s">
        <v>271</v>
      </c>
      <c r="C49" s="308"/>
      <c r="D49" s="113">
        <v>2.4997888691833459</v>
      </c>
      <c r="E49" s="115">
        <v>296</v>
      </c>
      <c r="F49" s="114">
        <v>239</v>
      </c>
      <c r="G49" s="114">
        <v>384</v>
      </c>
      <c r="H49" s="114">
        <v>311</v>
      </c>
      <c r="I49" s="140">
        <v>352</v>
      </c>
      <c r="J49" s="115">
        <v>-56</v>
      </c>
      <c r="K49" s="116">
        <v>-15.909090909090908</v>
      </c>
    </row>
    <row r="50" spans="1:11" ht="14.1" customHeight="1" x14ac:dyDescent="0.2">
      <c r="A50" s="306" t="s">
        <v>272</v>
      </c>
      <c r="B50" s="307" t="s">
        <v>273</v>
      </c>
      <c r="C50" s="308"/>
      <c r="D50" s="113">
        <v>0.177349885989359</v>
      </c>
      <c r="E50" s="115">
        <v>21</v>
      </c>
      <c r="F50" s="114">
        <v>9</v>
      </c>
      <c r="G50" s="114">
        <v>51</v>
      </c>
      <c r="H50" s="114">
        <v>26</v>
      </c>
      <c r="I50" s="140">
        <v>43</v>
      </c>
      <c r="J50" s="115">
        <v>-22</v>
      </c>
      <c r="K50" s="116">
        <v>-51.162790697674417</v>
      </c>
    </row>
    <row r="51" spans="1:11" ht="14.1" customHeight="1" x14ac:dyDescent="0.2">
      <c r="A51" s="306" t="s">
        <v>274</v>
      </c>
      <c r="B51" s="307" t="s">
        <v>275</v>
      </c>
      <c r="C51" s="308"/>
      <c r="D51" s="113">
        <v>2.0521915378768685</v>
      </c>
      <c r="E51" s="115">
        <v>243</v>
      </c>
      <c r="F51" s="114">
        <v>209</v>
      </c>
      <c r="G51" s="114">
        <v>262</v>
      </c>
      <c r="H51" s="114">
        <v>269</v>
      </c>
      <c r="I51" s="140">
        <v>277</v>
      </c>
      <c r="J51" s="115">
        <v>-34</v>
      </c>
      <c r="K51" s="116">
        <v>-12.274368231046932</v>
      </c>
    </row>
    <row r="52" spans="1:11" ht="14.1" customHeight="1" x14ac:dyDescent="0.2">
      <c r="A52" s="306">
        <v>71</v>
      </c>
      <c r="B52" s="307" t="s">
        <v>276</v>
      </c>
      <c r="C52" s="308"/>
      <c r="D52" s="113">
        <v>8.597246854150832</v>
      </c>
      <c r="E52" s="115">
        <v>1018</v>
      </c>
      <c r="F52" s="114">
        <v>655</v>
      </c>
      <c r="G52" s="114">
        <v>1174</v>
      </c>
      <c r="H52" s="114">
        <v>742</v>
      </c>
      <c r="I52" s="140">
        <v>933</v>
      </c>
      <c r="J52" s="115">
        <v>85</v>
      </c>
      <c r="K52" s="116">
        <v>9.110396570203644</v>
      </c>
    </row>
    <row r="53" spans="1:11" ht="14.1" customHeight="1" x14ac:dyDescent="0.2">
      <c r="A53" s="306" t="s">
        <v>277</v>
      </c>
      <c r="B53" s="307" t="s">
        <v>278</v>
      </c>
      <c r="C53" s="308"/>
      <c r="D53" s="113">
        <v>3.226078878473102</v>
      </c>
      <c r="E53" s="115">
        <v>382</v>
      </c>
      <c r="F53" s="114">
        <v>241</v>
      </c>
      <c r="G53" s="114">
        <v>538</v>
      </c>
      <c r="H53" s="114">
        <v>291</v>
      </c>
      <c r="I53" s="140">
        <v>390</v>
      </c>
      <c r="J53" s="115">
        <v>-8</v>
      </c>
      <c r="K53" s="116">
        <v>-2.0512820512820511</v>
      </c>
    </row>
    <row r="54" spans="1:11" ht="14.1" customHeight="1" x14ac:dyDescent="0.2">
      <c r="A54" s="306" t="s">
        <v>279</v>
      </c>
      <c r="B54" s="307" t="s">
        <v>280</v>
      </c>
      <c r="C54" s="308"/>
      <c r="D54" s="113">
        <v>4.5519804070602143</v>
      </c>
      <c r="E54" s="115">
        <v>539</v>
      </c>
      <c r="F54" s="114">
        <v>366</v>
      </c>
      <c r="G54" s="114">
        <v>572</v>
      </c>
      <c r="H54" s="114">
        <v>388</v>
      </c>
      <c r="I54" s="140">
        <v>454</v>
      </c>
      <c r="J54" s="115">
        <v>85</v>
      </c>
      <c r="K54" s="116">
        <v>18.722466960352424</v>
      </c>
    </row>
    <row r="55" spans="1:11" ht="14.1" customHeight="1" x14ac:dyDescent="0.2">
      <c r="A55" s="306">
        <v>72</v>
      </c>
      <c r="B55" s="307" t="s">
        <v>281</v>
      </c>
      <c r="C55" s="308"/>
      <c r="D55" s="113">
        <v>2.1197533992061479</v>
      </c>
      <c r="E55" s="115">
        <v>251</v>
      </c>
      <c r="F55" s="114">
        <v>137</v>
      </c>
      <c r="G55" s="114">
        <v>303</v>
      </c>
      <c r="H55" s="114">
        <v>183</v>
      </c>
      <c r="I55" s="140">
        <v>180</v>
      </c>
      <c r="J55" s="115">
        <v>71</v>
      </c>
      <c r="K55" s="116">
        <v>39.444444444444443</v>
      </c>
    </row>
    <row r="56" spans="1:11" ht="14.1" customHeight="1" x14ac:dyDescent="0.2">
      <c r="A56" s="306" t="s">
        <v>282</v>
      </c>
      <c r="B56" s="307" t="s">
        <v>283</v>
      </c>
      <c r="C56" s="308"/>
      <c r="D56" s="113">
        <v>0.70095431129127606</v>
      </c>
      <c r="E56" s="115">
        <v>83</v>
      </c>
      <c r="F56" s="114">
        <v>68</v>
      </c>
      <c r="G56" s="114">
        <v>130</v>
      </c>
      <c r="H56" s="114">
        <v>40</v>
      </c>
      <c r="I56" s="140">
        <v>84</v>
      </c>
      <c r="J56" s="115">
        <v>-1</v>
      </c>
      <c r="K56" s="116">
        <v>-1.1904761904761905</v>
      </c>
    </row>
    <row r="57" spans="1:11" ht="14.1" customHeight="1" x14ac:dyDescent="0.2">
      <c r="A57" s="306" t="s">
        <v>284</v>
      </c>
      <c r="B57" s="307" t="s">
        <v>285</v>
      </c>
      <c r="C57" s="308"/>
      <c r="D57" s="113">
        <v>0.74318047462207582</v>
      </c>
      <c r="E57" s="115">
        <v>88</v>
      </c>
      <c r="F57" s="114">
        <v>53</v>
      </c>
      <c r="G57" s="114">
        <v>77</v>
      </c>
      <c r="H57" s="114">
        <v>70</v>
      </c>
      <c r="I57" s="140">
        <v>60</v>
      </c>
      <c r="J57" s="115">
        <v>28</v>
      </c>
      <c r="K57" s="116">
        <v>46.666666666666664</v>
      </c>
    </row>
    <row r="58" spans="1:11" ht="14.1" customHeight="1" x14ac:dyDescent="0.2">
      <c r="A58" s="306">
        <v>73</v>
      </c>
      <c r="B58" s="307" t="s">
        <v>286</v>
      </c>
      <c r="C58" s="308"/>
      <c r="D58" s="113">
        <v>1.1063254792669539</v>
      </c>
      <c r="E58" s="115">
        <v>131</v>
      </c>
      <c r="F58" s="114">
        <v>70</v>
      </c>
      <c r="G58" s="114">
        <v>238</v>
      </c>
      <c r="H58" s="114">
        <v>114</v>
      </c>
      <c r="I58" s="140">
        <v>104</v>
      </c>
      <c r="J58" s="115">
        <v>27</v>
      </c>
      <c r="K58" s="116">
        <v>25.96153846153846</v>
      </c>
    </row>
    <row r="59" spans="1:11" ht="14.1" customHeight="1" x14ac:dyDescent="0.2">
      <c r="A59" s="306" t="s">
        <v>287</v>
      </c>
      <c r="B59" s="307" t="s">
        <v>288</v>
      </c>
      <c r="C59" s="308"/>
      <c r="D59" s="113">
        <v>0.7938518706190355</v>
      </c>
      <c r="E59" s="115">
        <v>94</v>
      </c>
      <c r="F59" s="114">
        <v>54</v>
      </c>
      <c r="G59" s="114">
        <v>156</v>
      </c>
      <c r="H59" s="114">
        <v>76</v>
      </c>
      <c r="I59" s="140">
        <v>78</v>
      </c>
      <c r="J59" s="115">
        <v>16</v>
      </c>
      <c r="K59" s="116">
        <v>20.512820512820515</v>
      </c>
    </row>
    <row r="60" spans="1:11" ht="14.1" customHeight="1" x14ac:dyDescent="0.2">
      <c r="A60" s="306">
        <v>81</v>
      </c>
      <c r="B60" s="307" t="s">
        <v>289</v>
      </c>
      <c r="C60" s="308"/>
      <c r="D60" s="113">
        <v>6.3339244996199646</v>
      </c>
      <c r="E60" s="115">
        <v>750</v>
      </c>
      <c r="F60" s="114">
        <v>697</v>
      </c>
      <c r="G60" s="114">
        <v>1018</v>
      </c>
      <c r="H60" s="114">
        <v>625</v>
      </c>
      <c r="I60" s="140">
        <v>718</v>
      </c>
      <c r="J60" s="115">
        <v>32</v>
      </c>
      <c r="K60" s="116">
        <v>4.4568245125348191</v>
      </c>
    </row>
    <row r="61" spans="1:11" ht="14.1" customHeight="1" x14ac:dyDescent="0.2">
      <c r="A61" s="306" t="s">
        <v>290</v>
      </c>
      <c r="B61" s="307" t="s">
        <v>291</v>
      </c>
      <c r="C61" s="308"/>
      <c r="D61" s="113">
        <v>2.0353010725445486</v>
      </c>
      <c r="E61" s="115">
        <v>241</v>
      </c>
      <c r="F61" s="114">
        <v>159</v>
      </c>
      <c r="G61" s="114">
        <v>367</v>
      </c>
      <c r="H61" s="114">
        <v>210</v>
      </c>
      <c r="I61" s="140">
        <v>269</v>
      </c>
      <c r="J61" s="115">
        <v>-28</v>
      </c>
      <c r="K61" s="116">
        <v>-10.408921933085502</v>
      </c>
    </row>
    <row r="62" spans="1:11" ht="14.1" customHeight="1" x14ac:dyDescent="0.2">
      <c r="A62" s="306" t="s">
        <v>292</v>
      </c>
      <c r="B62" s="307" t="s">
        <v>293</v>
      </c>
      <c r="C62" s="308"/>
      <c r="D62" s="113">
        <v>1.5201418799087916</v>
      </c>
      <c r="E62" s="115">
        <v>180</v>
      </c>
      <c r="F62" s="114">
        <v>291</v>
      </c>
      <c r="G62" s="114">
        <v>378</v>
      </c>
      <c r="H62" s="114">
        <v>221</v>
      </c>
      <c r="I62" s="140">
        <v>186</v>
      </c>
      <c r="J62" s="115">
        <v>-6</v>
      </c>
      <c r="K62" s="116">
        <v>-3.225806451612903</v>
      </c>
    </row>
    <row r="63" spans="1:11" ht="14.1" customHeight="1" x14ac:dyDescent="0.2">
      <c r="A63" s="306"/>
      <c r="B63" s="307" t="s">
        <v>294</v>
      </c>
      <c r="C63" s="308"/>
      <c r="D63" s="113">
        <v>1.266784899923993</v>
      </c>
      <c r="E63" s="115">
        <v>150</v>
      </c>
      <c r="F63" s="114">
        <v>267</v>
      </c>
      <c r="G63" s="114">
        <v>314</v>
      </c>
      <c r="H63" s="114">
        <v>176</v>
      </c>
      <c r="I63" s="140">
        <v>160</v>
      </c>
      <c r="J63" s="115">
        <v>-10</v>
      </c>
      <c r="K63" s="116">
        <v>-6.25</v>
      </c>
    </row>
    <row r="64" spans="1:11" ht="14.1" customHeight="1" x14ac:dyDescent="0.2">
      <c r="A64" s="306" t="s">
        <v>295</v>
      </c>
      <c r="B64" s="307" t="s">
        <v>296</v>
      </c>
      <c r="C64" s="308"/>
      <c r="D64" s="113">
        <v>0.86985896461447509</v>
      </c>
      <c r="E64" s="115">
        <v>103</v>
      </c>
      <c r="F64" s="114">
        <v>62</v>
      </c>
      <c r="G64" s="114">
        <v>83</v>
      </c>
      <c r="H64" s="114">
        <v>71</v>
      </c>
      <c r="I64" s="140">
        <v>72</v>
      </c>
      <c r="J64" s="115">
        <v>31</v>
      </c>
      <c r="K64" s="116">
        <v>43.055555555555557</v>
      </c>
    </row>
    <row r="65" spans="1:11" ht="14.1" customHeight="1" x14ac:dyDescent="0.2">
      <c r="A65" s="306" t="s">
        <v>297</v>
      </c>
      <c r="B65" s="307" t="s">
        <v>298</v>
      </c>
      <c r="C65" s="308"/>
      <c r="D65" s="113">
        <v>0.95431129127607461</v>
      </c>
      <c r="E65" s="115">
        <v>113</v>
      </c>
      <c r="F65" s="114">
        <v>97</v>
      </c>
      <c r="G65" s="114">
        <v>74</v>
      </c>
      <c r="H65" s="114">
        <v>54</v>
      </c>
      <c r="I65" s="140">
        <v>74</v>
      </c>
      <c r="J65" s="115">
        <v>39</v>
      </c>
      <c r="K65" s="116">
        <v>52.702702702702702</v>
      </c>
    </row>
    <row r="66" spans="1:11" ht="14.1" customHeight="1" x14ac:dyDescent="0.2">
      <c r="A66" s="306">
        <v>82</v>
      </c>
      <c r="B66" s="307" t="s">
        <v>299</v>
      </c>
      <c r="C66" s="308"/>
      <c r="D66" s="113">
        <v>2.9811671311544634</v>
      </c>
      <c r="E66" s="115">
        <v>353</v>
      </c>
      <c r="F66" s="114">
        <v>463</v>
      </c>
      <c r="G66" s="114">
        <v>578</v>
      </c>
      <c r="H66" s="114">
        <v>400</v>
      </c>
      <c r="I66" s="140">
        <v>361</v>
      </c>
      <c r="J66" s="115">
        <v>-8</v>
      </c>
      <c r="K66" s="116">
        <v>-2.21606648199446</v>
      </c>
    </row>
    <row r="67" spans="1:11" ht="14.1" customHeight="1" x14ac:dyDescent="0.2">
      <c r="A67" s="306" t="s">
        <v>300</v>
      </c>
      <c r="B67" s="307" t="s">
        <v>301</v>
      </c>
      <c r="C67" s="308"/>
      <c r="D67" s="113">
        <v>1.5539228105734313</v>
      </c>
      <c r="E67" s="115">
        <v>184</v>
      </c>
      <c r="F67" s="114">
        <v>330</v>
      </c>
      <c r="G67" s="114">
        <v>300</v>
      </c>
      <c r="H67" s="114">
        <v>284</v>
      </c>
      <c r="I67" s="140">
        <v>198</v>
      </c>
      <c r="J67" s="115">
        <v>-14</v>
      </c>
      <c r="K67" s="116">
        <v>-7.0707070707070709</v>
      </c>
    </row>
    <row r="68" spans="1:11" ht="14.1" customHeight="1" x14ac:dyDescent="0.2">
      <c r="A68" s="306" t="s">
        <v>302</v>
      </c>
      <c r="B68" s="307" t="s">
        <v>303</v>
      </c>
      <c r="C68" s="308"/>
      <c r="D68" s="113">
        <v>0.71784477662359603</v>
      </c>
      <c r="E68" s="115">
        <v>85</v>
      </c>
      <c r="F68" s="114">
        <v>94</v>
      </c>
      <c r="G68" s="114">
        <v>167</v>
      </c>
      <c r="H68" s="114">
        <v>73</v>
      </c>
      <c r="I68" s="140">
        <v>105</v>
      </c>
      <c r="J68" s="115">
        <v>-20</v>
      </c>
      <c r="K68" s="116">
        <v>-19.047619047619047</v>
      </c>
    </row>
    <row r="69" spans="1:11" ht="14.1" customHeight="1" x14ac:dyDescent="0.2">
      <c r="A69" s="306">
        <v>83</v>
      </c>
      <c r="B69" s="307" t="s">
        <v>304</v>
      </c>
      <c r="C69" s="308"/>
      <c r="D69" s="113">
        <v>4.2141711004138163</v>
      </c>
      <c r="E69" s="115">
        <v>499</v>
      </c>
      <c r="F69" s="114">
        <v>522</v>
      </c>
      <c r="G69" s="114">
        <v>1593</v>
      </c>
      <c r="H69" s="114">
        <v>499</v>
      </c>
      <c r="I69" s="140">
        <v>634</v>
      </c>
      <c r="J69" s="115">
        <v>-135</v>
      </c>
      <c r="K69" s="116">
        <v>-21.293375394321767</v>
      </c>
    </row>
    <row r="70" spans="1:11" ht="14.1" customHeight="1" x14ac:dyDescent="0.2">
      <c r="A70" s="306" t="s">
        <v>305</v>
      </c>
      <c r="B70" s="307" t="s">
        <v>306</v>
      </c>
      <c r="C70" s="308"/>
      <c r="D70" s="113">
        <v>3.4794358584579004</v>
      </c>
      <c r="E70" s="115">
        <v>412</v>
      </c>
      <c r="F70" s="114">
        <v>422</v>
      </c>
      <c r="G70" s="114">
        <v>1440</v>
      </c>
      <c r="H70" s="114">
        <v>395</v>
      </c>
      <c r="I70" s="140">
        <v>514</v>
      </c>
      <c r="J70" s="115">
        <v>-102</v>
      </c>
      <c r="K70" s="116">
        <v>-19.844357976653697</v>
      </c>
    </row>
    <row r="71" spans="1:11" ht="14.1" customHeight="1" x14ac:dyDescent="0.2">
      <c r="A71" s="306"/>
      <c r="B71" s="307" t="s">
        <v>307</v>
      </c>
      <c r="C71" s="308"/>
      <c r="D71" s="113">
        <v>1.8326154885567096</v>
      </c>
      <c r="E71" s="115">
        <v>217</v>
      </c>
      <c r="F71" s="114">
        <v>231</v>
      </c>
      <c r="G71" s="114">
        <v>947</v>
      </c>
      <c r="H71" s="114">
        <v>237</v>
      </c>
      <c r="I71" s="140">
        <v>311</v>
      </c>
      <c r="J71" s="115">
        <v>-94</v>
      </c>
      <c r="K71" s="116">
        <v>-30.225080385852092</v>
      </c>
    </row>
    <row r="72" spans="1:11" ht="14.1" customHeight="1" x14ac:dyDescent="0.2">
      <c r="A72" s="306">
        <v>84</v>
      </c>
      <c r="B72" s="307" t="s">
        <v>308</v>
      </c>
      <c r="C72" s="308"/>
      <c r="D72" s="113">
        <v>1.6637108352335106</v>
      </c>
      <c r="E72" s="115">
        <v>197</v>
      </c>
      <c r="F72" s="114">
        <v>146</v>
      </c>
      <c r="G72" s="114">
        <v>214</v>
      </c>
      <c r="H72" s="114">
        <v>187</v>
      </c>
      <c r="I72" s="140">
        <v>176</v>
      </c>
      <c r="J72" s="115">
        <v>21</v>
      </c>
      <c r="K72" s="116">
        <v>11.931818181818182</v>
      </c>
    </row>
    <row r="73" spans="1:11" ht="14.1" customHeight="1" x14ac:dyDescent="0.2">
      <c r="A73" s="306" t="s">
        <v>309</v>
      </c>
      <c r="B73" s="307" t="s">
        <v>310</v>
      </c>
      <c r="C73" s="308"/>
      <c r="D73" s="113">
        <v>0.78540663795287557</v>
      </c>
      <c r="E73" s="115">
        <v>93</v>
      </c>
      <c r="F73" s="114">
        <v>49</v>
      </c>
      <c r="G73" s="114">
        <v>104</v>
      </c>
      <c r="H73" s="114">
        <v>93</v>
      </c>
      <c r="I73" s="140">
        <v>83</v>
      </c>
      <c r="J73" s="115">
        <v>10</v>
      </c>
      <c r="K73" s="116">
        <v>12.048192771084338</v>
      </c>
    </row>
    <row r="74" spans="1:11" ht="14.1" customHeight="1" x14ac:dyDescent="0.2">
      <c r="A74" s="306" t="s">
        <v>311</v>
      </c>
      <c r="B74" s="307" t="s">
        <v>312</v>
      </c>
      <c r="C74" s="308"/>
      <c r="D74" s="113">
        <v>0.10134279199391943</v>
      </c>
      <c r="E74" s="115">
        <v>12</v>
      </c>
      <c r="F74" s="114">
        <v>18</v>
      </c>
      <c r="G74" s="114">
        <v>15</v>
      </c>
      <c r="H74" s="114">
        <v>21</v>
      </c>
      <c r="I74" s="140">
        <v>11</v>
      </c>
      <c r="J74" s="115">
        <v>1</v>
      </c>
      <c r="K74" s="116">
        <v>9.0909090909090917</v>
      </c>
    </row>
    <row r="75" spans="1:11" ht="14.1" customHeight="1" x14ac:dyDescent="0.2">
      <c r="A75" s="306" t="s">
        <v>313</v>
      </c>
      <c r="B75" s="307" t="s">
        <v>314</v>
      </c>
      <c r="C75" s="308"/>
      <c r="D75" s="113">
        <v>0.34625453931255806</v>
      </c>
      <c r="E75" s="115">
        <v>41</v>
      </c>
      <c r="F75" s="114">
        <v>40</v>
      </c>
      <c r="G75" s="114">
        <v>47</v>
      </c>
      <c r="H75" s="114">
        <v>36</v>
      </c>
      <c r="I75" s="140">
        <v>40</v>
      </c>
      <c r="J75" s="115">
        <v>1</v>
      </c>
      <c r="K75" s="116">
        <v>2.5</v>
      </c>
    </row>
    <row r="76" spans="1:11" ht="14.1" customHeight="1" x14ac:dyDescent="0.2">
      <c r="A76" s="306">
        <v>91</v>
      </c>
      <c r="B76" s="307" t="s">
        <v>315</v>
      </c>
      <c r="C76" s="308"/>
      <c r="D76" s="113">
        <v>0.18579511865551895</v>
      </c>
      <c r="E76" s="115">
        <v>22</v>
      </c>
      <c r="F76" s="114">
        <v>7</v>
      </c>
      <c r="G76" s="114">
        <v>14</v>
      </c>
      <c r="H76" s="114" t="s">
        <v>513</v>
      </c>
      <c r="I76" s="140">
        <v>21</v>
      </c>
      <c r="J76" s="115">
        <v>1</v>
      </c>
      <c r="K76" s="116">
        <v>4.7619047619047619</v>
      </c>
    </row>
    <row r="77" spans="1:11" ht="14.1" customHeight="1" x14ac:dyDescent="0.2">
      <c r="A77" s="306">
        <v>92</v>
      </c>
      <c r="B77" s="307" t="s">
        <v>316</v>
      </c>
      <c r="C77" s="308"/>
      <c r="D77" s="113">
        <v>0.73473524195591589</v>
      </c>
      <c r="E77" s="115">
        <v>87</v>
      </c>
      <c r="F77" s="114">
        <v>62</v>
      </c>
      <c r="G77" s="114">
        <v>89</v>
      </c>
      <c r="H77" s="114">
        <v>73</v>
      </c>
      <c r="I77" s="140">
        <v>72</v>
      </c>
      <c r="J77" s="115">
        <v>15</v>
      </c>
      <c r="K77" s="116">
        <v>20.833333333333332</v>
      </c>
    </row>
    <row r="78" spans="1:11" ht="14.1" customHeight="1" x14ac:dyDescent="0.2">
      <c r="A78" s="306">
        <v>93</v>
      </c>
      <c r="B78" s="307" t="s">
        <v>317</v>
      </c>
      <c r="C78" s="308"/>
      <c r="D78" s="113">
        <v>0.11823325732623934</v>
      </c>
      <c r="E78" s="115">
        <v>14</v>
      </c>
      <c r="F78" s="114" t="s">
        <v>513</v>
      </c>
      <c r="G78" s="114">
        <v>27</v>
      </c>
      <c r="H78" s="114">
        <v>16</v>
      </c>
      <c r="I78" s="140">
        <v>22</v>
      </c>
      <c r="J78" s="115">
        <v>-8</v>
      </c>
      <c r="K78" s="116">
        <v>-36.363636363636367</v>
      </c>
    </row>
    <row r="79" spans="1:11" ht="14.1" customHeight="1" x14ac:dyDescent="0.2">
      <c r="A79" s="306">
        <v>94</v>
      </c>
      <c r="B79" s="307" t="s">
        <v>318</v>
      </c>
      <c r="C79" s="308"/>
      <c r="D79" s="113">
        <v>0.15201418799087915</v>
      </c>
      <c r="E79" s="115">
        <v>18</v>
      </c>
      <c r="F79" s="114">
        <v>29</v>
      </c>
      <c r="G79" s="114">
        <v>82</v>
      </c>
      <c r="H79" s="114">
        <v>36</v>
      </c>
      <c r="I79" s="140">
        <v>25</v>
      </c>
      <c r="J79" s="115">
        <v>-7</v>
      </c>
      <c r="K79" s="116">
        <v>-28</v>
      </c>
    </row>
    <row r="80" spans="1:11" ht="14.1" customHeight="1" x14ac:dyDescent="0.2">
      <c r="A80" s="306" t="s">
        <v>319</v>
      </c>
      <c r="B80" s="307" t="s">
        <v>320</v>
      </c>
      <c r="C80" s="308"/>
      <c r="D80" s="113">
        <v>5.9116628663119668E-2</v>
      </c>
      <c r="E80" s="115">
        <v>7</v>
      </c>
      <c r="F80" s="114" t="s">
        <v>513</v>
      </c>
      <c r="G80" s="114">
        <v>5</v>
      </c>
      <c r="H80" s="114" t="s">
        <v>513</v>
      </c>
      <c r="I80" s="140" t="s">
        <v>513</v>
      </c>
      <c r="J80" s="115" t="s">
        <v>513</v>
      </c>
      <c r="K80" s="116" t="s">
        <v>513</v>
      </c>
    </row>
    <row r="81" spans="1:11" ht="14.1" customHeight="1" x14ac:dyDescent="0.2">
      <c r="A81" s="310" t="s">
        <v>321</v>
      </c>
      <c r="B81" s="311" t="s">
        <v>333</v>
      </c>
      <c r="C81" s="312"/>
      <c r="D81" s="125">
        <v>0.16890465332319907</v>
      </c>
      <c r="E81" s="143">
        <v>20</v>
      </c>
      <c r="F81" s="144">
        <v>59</v>
      </c>
      <c r="G81" s="144">
        <v>60</v>
      </c>
      <c r="H81" s="144">
        <v>30</v>
      </c>
      <c r="I81" s="145">
        <v>25</v>
      </c>
      <c r="J81" s="143">
        <v>-5</v>
      </c>
      <c r="K81" s="146">
        <v>-20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12340</v>
      </c>
      <c r="E11" s="114">
        <v>10162</v>
      </c>
      <c r="F11" s="114">
        <v>13411</v>
      </c>
      <c r="G11" s="114">
        <v>10699</v>
      </c>
      <c r="H11" s="140">
        <v>11763</v>
      </c>
      <c r="I11" s="115">
        <v>577</v>
      </c>
      <c r="J11" s="116">
        <v>4.9052112556320671</v>
      </c>
    </row>
    <row r="12" spans="1:15" s="110" customFormat="1" ht="24.95" customHeight="1" x14ac:dyDescent="0.2">
      <c r="A12" s="193" t="s">
        <v>132</v>
      </c>
      <c r="B12" s="194" t="s">
        <v>133</v>
      </c>
      <c r="C12" s="113">
        <v>1.2884927066450567</v>
      </c>
      <c r="D12" s="115">
        <v>159</v>
      </c>
      <c r="E12" s="114">
        <v>259</v>
      </c>
      <c r="F12" s="114">
        <v>436</v>
      </c>
      <c r="G12" s="114">
        <v>273</v>
      </c>
      <c r="H12" s="140">
        <v>157</v>
      </c>
      <c r="I12" s="115">
        <v>2</v>
      </c>
      <c r="J12" s="116">
        <v>1.2738853503184713</v>
      </c>
    </row>
    <row r="13" spans="1:15" s="110" customFormat="1" ht="24.95" customHeight="1" x14ac:dyDescent="0.2">
      <c r="A13" s="193" t="s">
        <v>134</v>
      </c>
      <c r="B13" s="199" t="s">
        <v>214</v>
      </c>
      <c r="C13" s="113">
        <v>1.6207455429497568</v>
      </c>
      <c r="D13" s="115">
        <v>200</v>
      </c>
      <c r="E13" s="114">
        <v>209</v>
      </c>
      <c r="F13" s="114">
        <v>197</v>
      </c>
      <c r="G13" s="114">
        <v>136</v>
      </c>
      <c r="H13" s="140">
        <v>277</v>
      </c>
      <c r="I13" s="115">
        <v>-77</v>
      </c>
      <c r="J13" s="116">
        <v>-27.797833935018051</v>
      </c>
    </row>
    <row r="14" spans="1:15" s="287" customFormat="1" ht="24.95" customHeight="1" x14ac:dyDescent="0.2">
      <c r="A14" s="193" t="s">
        <v>215</v>
      </c>
      <c r="B14" s="199" t="s">
        <v>137</v>
      </c>
      <c r="C14" s="113">
        <v>15.47001620745543</v>
      </c>
      <c r="D14" s="115">
        <v>1909</v>
      </c>
      <c r="E14" s="114">
        <v>1417</v>
      </c>
      <c r="F14" s="114">
        <v>2121</v>
      </c>
      <c r="G14" s="114">
        <v>1748</v>
      </c>
      <c r="H14" s="140">
        <v>1974</v>
      </c>
      <c r="I14" s="115">
        <v>-65</v>
      </c>
      <c r="J14" s="116">
        <v>-3.2928064842958462</v>
      </c>
      <c r="K14" s="110"/>
      <c r="L14" s="110"/>
      <c r="M14" s="110"/>
      <c r="N14" s="110"/>
      <c r="O14" s="110"/>
    </row>
    <row r="15" spans="1:15" s="110" customFormat="1" ht="24.95" customHeight="1" x14ac:dyDescent="0.2">
      <c r="A15" s="193" t="s">
        <v>216</v>
      </c>
      <c r="B15" s="199" t="s">
        <v>217</v>
      </c>
      <c r="C15" s="113">
        <v>6.0291734197730955</v>
      </c>
      <c r="D15" s="115">
        <v>744</v>
      </c>
      <c r="E15" s="114">
        <v>618</v>
      </c>
      <c r="F15" s="114">
        <v>718</v>
      </c>
      <c r="G15" s="114">
        <v>838</v>
      </c>
      <c r="H15" s="140">
        <v>787</v>
      </c>
      <c r="I15" s="115">
        <v>-43</v>
      </c>
      <c r="J15" s="116">
        <v>-5.4637865311308769</v>
      </c>
    </row>
    <row r="16" spans="1:15" s="287" customFormat="1" ht="24.95" customHeight="1" x14ac:dyDescent="0.2">
      <c r="A16" s="193" t="s">
        <v>218</v>
      </c>
      <c r="B16" s="199" t="s">
        <v>141</v>
      </c>
      <c r="C16" s="113">
        <v>6.645056726094003</v>
      </c>
      <c r="D16" s="115">
        <v>820</v>
      </c>
      <c r="E16" s="114">
        <v>516</v>
      </c>
      <c r="F16" s="114">
        <v>1018</v>
      </c>
      <c r="G16" s="114">
        <v>595</v>
      </c>
      <c r="H16" s="140">
        <v>778</v>
      </c>
      <c r="I16" s="115">
        <v>42</v>
      </c>
      <c r="J16" s="116">
        <v>5.3984575835475574</v>
      </c>
      <c r="K16" s="110"/>
      <c r="L16" s="110"/>
      <c r="M16" s="110"/>
      <c r="N16" s="110"/>
      <c r="O16" s="110"/>
    </row>
    <row r="17" spans="1:15" s="110" customFormat="1" ht="24.95" customHeight="1" x14ac:dyDescent="0.2">
      <c r="A17" s="193" t="s">
        <v>142</v>
      </c>
      <c r="B17" s="199" t="s">
        <v>220</v>
      </c>
      <c r="C17" s="113">
        <v>2.7957860615883305</v>
      </c>
      <c r="D17" s="115">
        <v>345</v>
      </c>
      <c r="E17" s="114">
        <v>283</v>
      </c>
      <c r="F17" s="114">
        <v>385</v>
      </c>
      <c r="G17" s="114">
        <v>315</v>
      </c>
      <c r="H17" s="140">
        <v>409</v>
      </c>
      <c r="I17" s="115">
        <v>-64</v>
      </c>
      <c r="J17" s="116">
        <v>-15.647921760391197</v>
      </c>
    </row>
    <row r="18" spans="1:15" s="287" customFormat="1" ht="24.95" customHeight="1" x14ac:dyDescent="0.2">
      <c r="A18" s="201" t="s">
        <v>144</v>
      </c>
      <c r="B18" s="202" t="s">
        <v>145</v>
      </c>
      <c r="C18" s="113">
        <v>8.4764991896272281</v>
      </c>
      <c r="D18" s="115">
        <v>1046</v>
      </c>
      <c r="E18" s="114">
        <v>741</v>
      </c>
      <c r="F18" s="114">
        <v>973</v>
      </c>
      <c r="G18" s="114">
        <v>792</v>
      </c>
      <c r="H18" s="140">
        <v>812</v>
      </c>
      <c r="I18" s="115">
        <v>234</v>
      </c>
      <c r="J18" s="116">
        <v>28.817733990147783</v>
      </c>
      <c r="K18" s="110"/>
      <c r="L18" s="110"/>
      <c r="M18" s="110"/>
      <c r="N18" s="110"/>
      <c r="O18" s="110"/>
    </row>
    <row r="19" spans="1:15" s="110" customFormat="1" ht="24.95" customHeight="1" x14ac:dyDescent="0.2">
      <c r="A19" s="193" t="s">
        <v>146</v>
      </c>
      <c r="B19" s="199" t="s">
        <v>147</v>
      </c>
      <c r="C19" s="113">
        <v>15.680713128038898</v>
      </c>
      <c r="D19" s="115">
        <v>1935</v>
      </c>
      <c r="E19" s="114">
        <v>1510</v>
      </c>
      <c r="F19" s="114">
        <v>1950</v>
      </c>
      <c r="G19" s="114">
        <v>1672</v>
      </c>
      <c r="H19" s="140">
        <v>2077</v>
      </c>
      <c r="I19" s="115">
        <v>-142</v>
      </c>
      <c r="J19" s="116">
        <v>-6.8367838228213769</v>
      </c>
    </row>
    <row r="20" spans="1:15" s="287" customFormat="1" ht="24.95" customHeight="1" x14ac:dyDescent="0.2">
      <c r="A20" s="193" t="s">
        <v>148</v>
      </c>
      <c r="B20" s="199" t="s">
        <v>149</v>
      </c>
      <c r="C20" s="113">
        <v>10.648298217179903</v>
      </c>
      <c r="D20" s="115">
        <v>1314</v>
      </c>
      <c r="E20" s="114">
        <v>937</v>
      </c>
      <c r="F20" s="114">
        <v>1183</v>
      </c>
      <c r="G20" s="114">
        <v>1010</v>
      </c>
      <c r="H20" s="140">
        <v>1195</v>
      </c>
      <c r="I20" s="115">
        <v>119</v>
      </c>
      <c r="J20" s="116">
        <v>9.9581589958159</v>
      </c>
      <c r="K20" s="110"/>
      <c r="L20" s="110"/>
      <c r="M20" s="110"/>
      <c r="N20" s="110"/>
      <c r="O20" s="110"/>
    </row>
    <row r="21" spans="1:15" s="110" customFormat="1" ht="24.95" customHeight="1" x14ac:dyDescent="0.2">
      <c r="A21" s="201" t="s">
        <v>150</v>
      </c>
      <c r="B21" s="202" t="s">
        <v>151</v>
      </c>
      <c r="C21" s="113">
        <v>3.9708265802269045</v>
      </c>
      <c r="D21" s="115">
        <v>490</v>
      </c>
      <c r="E21" s="114">
        <v>530</v>
      </c>
      <c r="F21" s="114">
        <v>499</v>
      </c>
      <c r="G21" s="114">
        <v>470</v>
      </c>
      <c r="H21" s="140">
        <v>491</v>
      </c>
      <c r="I21" s="115">
        <v>-1</v>
      </c>
      <c r="J21" s="116">
        <v>-0.20366598778004075</v>
      </c>
    </row>
    <row r="22" spans="1:15" s="110" customFormat="1" ht="24.95" customHeight="1" x14ac:dyDescent="0.2">
      <c r="A22" s="201" t="s">
        <v>152</v>
      </c>
      <c r="B22" s="199" t="s">
        <v>153</v>
      </c>
      <c r="C22" s="113">
        <v>0.83468395461912481</v>
      </c>
      <c r="D22" s="115">
        <v>103</v>
      </c>
      <c r="E22" s="114">
        <v>72</v>
      </c>
      <c r="F22" s="114">
        <v>91</v>
      </c>
      <c r="G22" s="114">
        <v>101</v>
      </c>
      <c r="H22" s="140">
        <v>98</v>
      </c>
      <c r="I22" s="115">
        <v>5</v>
      </c>
      <c r="J22" s="116">
        <v>5.1020408163265305</v>
      </c>
    </row>
    <row r="23" spans="1:15" s="110" customFormat="1" ht="24.95" customHeight="1" x14ac:dyDescent="0.2">
      <c r="A23" s="193" t="s">
        <v>154</v>
      </c>
      <c r="B23" s="199" t="s">
        <v>155</v>
      </c>
      <c r="C23" s="113">
        <v>1.2722852512155591</v>
      </c>
      <c r="D23" s="115">
        <v>157</v>
      </c>
      <c r="E23" s="114">
        <v>106</v>
      </c>
      <c r="F23" s="114">
        <v>113</v>
      </c>
      <c r="G23" s="114">
        <v>88</v>
      </c>
      <c r="H23" s="140">
        <v>160</v>
      </c>
      <c r="I23" s="115">
        <v>-3</v>
      </c>
      <c r="J23" s="116">
        <v>-1.875</v>
      </c>
    </row>
    <row r="24" spans="1:15" s="110" customFormat="1" ht="24.95" customHeight="1" x14ac:dyDescent="0.2">
      <c r="A24" s="193" t="s">
        <v>156</v>
      </c>
      <c r="B24" s="199" t="s">
        <v>221</v>
      </c>
      <c r="C24" s="113">
        <v>5.4457050243111835</v>
      </c>
      <c r="D24" s="115">
        <v>672</v>
      </c>
      <c r="E24" s="114">
        <v>371</v>
      </c>
      <c r="F24" s="114">
        <v>595</v>
      </c>
      <c r="G24" s="114">
        <v>493</v>
      </c>
      <c r="H24" s="140">
        <v>518</v>
      </c>
      <c r="I24" s="115">
        <v>154</v>
      </c>
      <c r="J24" s="116">
        <v>29.72972972972973</v>
      </c>
    </row>
    <row r="25" spans="1:15" s="110" customFormat="1" ht="24.95" customHeight="1" x14ac:dyDescent="0.2">
      <c r="A25" s="193" t="s">
        <v>222</v>
      </c>
      <c r="B25" s="204" t="s">
        <v>159</v>
      </c>
      <c r="C25" s="113">
        <v>4.4084278768233389</v>
      </c>
      <c r="D25" s="115">
        <v>544</v>
      </c>
      <c r="E25" s="114">
        <v>551</v>
      </c>
      <c r="F25" s="114">
        <v>498</v>
      </c>
      <c r="G25" s="114">
        <v>465</v>
      </c>
      <c r="H25" s="140">
        <v>527</v>
      </c>
      <c r="I25" s="115">
        <v>17</v>
      </c>
      <c r="J25" s="116">
        <v>3.225806451612903</v>
      </c>
    </row>
    <row r="26" spans="1:15" s="110" customFormat="1" ht="24.95" customHeight="1" x14ac:dyDescent="0.2">
      <c r="A26" s="201">
        <v>782.78300000000002</v>
      </c>
      <c r="B26" s="203" t="s">
        <v>160</v>
      </c>
      <c r="C26" s="113">
        <v>10.842787682333874</v>
      </c>
      <c r="D26" s="115">
        <v>1338</v>
      </c>
      <c r="E26" s="114">
        <v>1600</v>
      </c>
      <c r="F26" s="114">
        <v>1559</v>
      </c>
      <c r="G26" s="114">
        <v>1264</v>
      </c>
      <c r="H26" s="140">
        <v>1236</v>
      </c>
      <c r="I26" s="115">
        <v>102</v>
      </c>
      <c r="J26" s="116">
        <v>8.2524271844660202</v>
      </c>
    </row>
    <row r="27" spans="1:15" s="110" customFormat="1" ht="24.95" customHeight="1" x14ac:dyDescent="0.2">
      <c r="A27" s="193" t="s">
        <v>161</v>
      </c>
      <c r="B27" s="199" t="s">
        <v>162</v>
      </c>
      <c r="C27" s="113">
        <v>1.6774716369529983</v>
      </c>
      <c r="D27" s="115">
        <v>207</v>
      </c>
      <c r="E27" s="114">
        <v>109</v>
      </c>
      <c r="F27" s="114">
        <v>311</v>
      </c>
      <c r="G27" s="114">
        <v>131</v>
      </c>
      <c r="H27" s="140">
        <v>215</v>
      </c>
      <c r="I27" s="115">
        <v>-8</v>
      </c>
      <c r="J27" s="116">
        <v>-3.7209302325581395</v>
      </c>
    </row>
    <row r="28" spans="1:15" s="110" customFormat="1" ht="24.95" customHeight="1" x14ac:dyDescent="0.2">
      <c r="A28" s="193" t="s">
        <v>163</v>
      </c>
      <c r="B28" s="199" t="s">
        <v>164</v>
      </c>
      <c r="C28" s="113">
        <v>2.9497568881685576</v>
      </c>
      <c r="D28" s="115">
        <v>364</v>
      </c>
      <c r="E28" s="114">
        <v>202</v>
      </c>
      <c r="F28" s="114">
        <v>691</v>
      </c>
      <c r="G28" s="114">
        <v>244</v>
      </c>
      <c r="H28" s="140">
        <v>289</v>
      </c>
      <c r="I28" s="115">
        <v>75</v>
      </c>
      <c r="J28" s="116">
        <v>25.951557093425606</v>
      </c>
    </row>
    <row r="29" spans="1:15" s="110" customFormat="1" ht="24.95" customHeight="1" x14ac:dyDescent="0.2">
      <c r="A29" s="193">
        <v>86</v>
      </c>
      <c r="B29" s="199" t="s">
        <v>165</v>
      </c>
      <c r="C29" s="113">
        <v>5.235008103727715</v>
      </c>
      <c r="D29" s="115">
        <v>646</v>
      </c>
      <c r="E29" s="114">
        <v>495</v>
      </c>
      <c r="F29" s="114">
        <v>598</v>
      </c>
      <c r="G29" s="114">
        <v>607</v>
      </c>
      <c r="H29" s="140">
        <v>595</v>
      </c>
      <c r="I29" s="115">
        <v>51</v>
      </c>
      <c r="J29" s="116">
        <v>8.5714285714285712</v>
      </c>
    </row>
    <row r="30" spans="1:15" s="110" customFormat="1" ht="24.95" customHeight="1" x14ac:dyDescent="0.2">
      <c r="A30" s="193">
        <v>87.88</v>
      </c>
      <c r="B30" s="204" t="s">
        <v>166</v>
      </c>
      <c r="C30" s="113">
        <v>5.6158833063209075</v>
      </c>
      <c r="D30" s="115">
        <v>693</v>
      </c>
      <c r="E30" s="114">
        <v>723</v>
      </c>
      <c r="F30" s="114">
        <v>1012</v>
      </c>
      <c r="G30" s="114">
        <v>813</v>
      </c>
      <c r="H30" s="140">
        <v>725</v>
      </c>
      <c r="I30" s="115">
        <v>-32</v>
      </c>
      <c r="J30" s="116">
        <v>-4.4137931034482758</v>
      </c>
    </row>
    <row r="31" spans="1:15" s="110" customFormat="1" ht="24.95" customHeight="1" x14ac:dyDescent="0.2">
      <c r="A31" s="193" t="s">
        <v>167</v>
      </c>
      <c r="B31" s="199" t="s">
        <v>168</v>
      </c>
      <c r="C31" s="113">
        <v>4.5542949756888165</v>
      </c>
      <c r="D31" s="115">
        <v>562</v>
      </c>
      <c r="E31" s="114">
        <v>330</v>
      </c>
      <c r="F31" s="114">
        <v>584</v>
      </c>
      <c r="G31" s="114">
        <v>392</v>
      </c>
      <c r="H31" s="140">
        <v>417</v>
      </c>
      <c r="I31" s="115">
        <v>145</v>
      </c>
      <c r="J31" s="116">
        <v>34.772182254196643</v>
      </c>
    </row>
    <row r="32" spans="1:15" s="110" customFormat="1" ht="24.95" customHeight="1" x14ac:dyDescent="0.2">
      <c r="A32" s="193"/>
      <c r="B32" s="204" t="s">
        <v>169</v>
      </c>
      <c r="C32" s="113" t="s">
        <v>513</v>
      </c>
      <c r="D32" s="115" t="s">
        <v>513</v>
      </c>
      <c r="E32" s="114">
        <v>0</v>
      </c>
      <c r="F32" s="114">
        <v>0</v>
      </c>
      <c r="G32" s="114">
        <v>0</v>
      </c>
      <c r="H32" s="140">
        <v>0</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1.2884927066450567</v>
      </c>
      <c r="D34" s="115">
        <v>159</v>
      </c>
      <c r="E34" s="114">
        <v>259</v>
      </c>
      <c r="F34" s="114">
        <v>436</v>
      </c>
      <c r="G34" s="114">
        <v>273</v>
      </c>
      <c r="H34" s="140">
        <v>157</v>
      </c>
      <c r="I34" s="115">
        <v>2</v>
      </c>
      <c r="J34" s="116">
        <v>1.2738853503184713</v>
      </c>
    </row>
    <row r="35" spans="1:10" s="110" customFormat="1" ht="24.95" customHeight="1" x14ac:dyDescent="0.2">
      <c r="A35" s="292" t="s">
        <v>171</v>
      </c>
      <c r="B35" s="293" t="s">
        <v>172</v>
      </c>
      <c r="C35" s="113">
        <v>25.567260940032416</v>
      </c>
      <c r="D35" s="115">
        <v>3155</v>
      </c>
      <c r="E35" s="114">
        <v>2367</v>
      </c>
      <c r="F35" s="114">
        <v>3291</v>
      </c>
      <c r="G35" s="114">
        <v>2676</v>
      </c>
      <c r="H35" s="140">
        <v>3063</v>
      </c>
      <c r="I35" s="115">
        <v>92</v>
      </c>
      <c r="J35" s="116">
        <v>3.0035912504080966</v>
      </c>
    </row>
    <row r="36" spans="1:10" s="110" customFormat="1" ht="24.95" customHeight="1" x14ac:dyDescent="0.2">
      <c r="A36" s="294" t="s">
        <v>173</v>
      </c>
      <c r="B36" s="295" t="s">
        <v>174</v>
      </c>
      <c r="C36" s="125">
        <v>73.136142625607775</v>
      </c>
      <c r="D36" s="143">
        <v>9025</v>
      </c>
      <c r="E36" s="144">
        <v>7536</v>
      </c>
      <c r="F36" s="144">
        <v>9684</v>
      </c>
      <c r="G36" s="144">
        <v>7750</v>
      </c>
      <c r="H36" s="145">
        <v>8543</v>
      </c>
      <c r="I36" s="143">
        <v>482</v>
      </c>
      <c r="J36" s="146">
        <v>5.6420461196301064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12340</v>
      </c>
      <c r="F11" s="264">
        <v>10162</v>
      </c>
      <c r="G11" s="264">
        <v>13411</v>
      </c>
      <c r="H11" s="264">
        <v>10699</v>
      </c>
      <c r="I11" s="265">
        <v>11763</v>
      </c>
      <c r="J11" s="263">
        <v>577</v>
      </c>
      <c r="K11" s="266">
        <v>4.9052112556320671</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27.236628849270666</v>
      </c>
      <c r="E13" s="115">
        <v>3361</v>
      </c>
      <c r="F13" s="114">
        <v>3383</v>
      </c>
      <c r="G13" s="114">
        <v>3838</v>
      </c>
      <c r="H13" s="114">
        <v>3273</v>
      </c>
      <c r="I13" s="140">
        <v>3199</v>
      </c>
      <c r="J13" s="115">
        <v>162</v>
      </c>
      <c r="K13" s="116">
        <v>5.064082525789309</v>
      </c>
    </row>
    <row r="14" spans="1:17" ht="15.95" customHeight="1" x14ac:dyDescent="0.2">
      <c r="A14" s="306" t="s">
        <v>230</v>
      </c>
      <c r="B14" s="307"/>
      <c r="C14" s="308"/>
      <c r="D14" s="113">
        <v>57.779578606158836</v>
      </c>
      <c r="E14" s="115">
        <v>7130</v>
      </c>
      <c r="F14" s="114">
        <v>5528</v>
      </c>
      <c r="G14" s="114">
        <v>7661</v>
      </c>
      <c r="H14" s="114">
        <v>6086</v>
      </c>
      <c r="I14" s="140">
        <v>6960</v>
      </c>
      <c r="J14" s="115">
        <v>170</v>
      </c>
      <c r="K14" s="116">
        <v>2.4425287356321839</v>
      </c>
    </row>
    <row r="15" spans="1:17" ht="15.95" customHeight="1" x14ac:dyDescent="0.2">
      <c r="A15" s="306" t="s">
        <v>231</v>
      </c>
      <c r="B15" s="307"/>
      <c r="C15" s="308"/>
      <c r="D15" s="113">
        <v>7.3257698541329015</v>
      </c>
      <c r="E15" s="115">
        <v>904</v>
      </c>
      <c r="F15" s="114">
        <v>591</v>
      </c>
      <c r="G15" s="114">
        <v>895</v>
      </c>
      <c r="H15" s="114">
        <v>665</v>
      </c>
      <c r="I15" s="140">
        <v>739</v>
      </c>
      <c r="J15" s="115">
        <v>165</v>
      </c>
      <c r="K15" s="116">
        <v>22.327469553450609</v>
      </c>
    </row>
    <row r="16" spans="1:17" ht="15.95" customHeight="1" x14ac:dyDescent="0.2">
      <c r="A16" s="306" t="s">
        <v>232</v>
      </c>
      <c r="B16" s="307"/>
      <c r="C16" s="308"/>
      <c r="D16" s="113">
        <v>7.3824959481361425</v>
      </c>
      <c r="E16" s="115">
        <v>911</v>
      </c>
      <c r="F16" s="114">
        <v>592</v>
      </c>
      <c r="G16" s="114">
        <v>985</v>
      </c>
      <c r="H16" s="114">
        <v>637</v>
      </c>
      <c r="I16" s="140">
        <v>838</v>
      </c>
      <c r="J16" s="115">
        <v>73</v>
      </c>
      <c r="K16" s="116">
        <v>8.7112171837708825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0.93192868719611022</v>
      </c>
      <c r="E18" s="115">
        <v>115</v>
      </c>
      <c r="F18" s="114">
        <v>160</v>
      </c>
      <c r="G18" s="114">
        <v>324</v>
      </c>
      <c r="H18" s="114">
        <v>115</v>
      </c>
      <c r="I18" s="140">
        <v>101</v>
      </c>
      <c r="J18" s="115">
        <v>14</v>
      </c>
      <c r="K18" s="116">
        <v>13.861386138613861</v>
      </c>
    </row>
    <row r="19" spans="1:11" ht="14.1" customHeight="1" x14ac:dyDescent="0.2">
      <c r="A19" s="306" t="s">
        <v>235</v>
      </c>
      <c r="B19" s="307" t="s">
        <v>236</v>
      </c>
      <c r="C19" s="308"/>
      <c r="D19" s="113">
        <v>0.47811993517017826</v>
      </c>
      <c r="E19" s="115">
        <v>59</v>
      </c>
      <c r="F19" s="114">
        <v>119</v>
      </c>
      <c r="G19" s="114">
        <v>258</v>
      </c>
      <c r="H19" s="114">
        <v>80</v>
      </c>
      <c r="I19" s="140">
        <v>60</v>
      </c>
      <c r="J19" s="115">
        <v>-1</v>
      </c>
      <c r="K19" s="116">
        <v>-1.6666666666666667</v>
      </c>
    </row>
    <row r="20" spans="1:11" ht="14.1" customHeight="1" x14ac:dyDescent="0.2">
      <c r="A20" s="306">
        <v>12</v>
      </c>
      <c r="B20" s="307" t="s">
        <v>237</v>
      </c>
      <c r="C20" s="308"/>
      <c r="D20" s="113">
        <v>1.5802269043760129</v>
      </c>
      <c r="E20" s="115">
        <v>195</v>
      </c>
      <c r="F20" s="114">
        <v>262</v>
      </c>
      <c r="G20" s="114">
        <v>289</v>
      </c>
      <c r="H20" s="114">
        <v>276</v>
      </c>
      <c r="I20" s="140">
        <v>186</v>
      </c>
      <c r="J20" s="115">
        <v>9</v>
      </c>
      <c r="K20" s="116">
        <v>4.838709677419355</v>
      </c>
    </row>
    <row r="21" spans="1:11" ht="14.1" customHeight="1" x14ac:dyDescent="0.2">
      <c r="A21" s="306">
        <v>21</v>
      </c>
      <c r="B21" s="307" t="s">
        <v>238</v>
      </c>
      <c r="C21" s="308"/>
      <c r="D21" s="113">
        <v>0.68071312803889794</v>
      </c>
      <c r="E21" s="115">
        <v>84</v>
      </c>
      <c r="F21" s="114">
        <v>67</v>
      </c>
      <c r="G21" s="114">
        <v>96</v>
      </c>
      <c r="H21" s="114">
        <v>97</v>
      </c>
      <c r="I21" s="140">
        <v>146</v>
      </c>
      <c r="J21" s="115">
        <v>-62</v>
      </c>
      <c r="K21" s="116">
        <v>-42.465753424657535</v>
      </c>
    </row>
    <row r="22" spans="1:11" ht="14.1" customHeight="1" x14ac:dyDescent="0.2">
      <c r="A22" s="306">
        <v>22</v>
      </c>
      <c r="B22" s="307" t="s">
        <v>239</v>
      </c>
      <c r="C22" s="308"/>
      <c r="D22" s="113">
        <v>2.147487844408428</v>
      </c>
      <c r="E22" s="115">
        <v>265</v>
      </c>
      <c r="F22" s="114">
        <v>245</v>
      </c>
      <c r="G22" s="114">
        <v>380</v>
      </c>
      <c r="H22" s="114">
        <v>268</v>
      </c>
      <c r="I22" s="140">
        <v>317</v>
      </c>
      <c r="J22" s="115">
        <v>-52</v>
      </c>
      <c r="K22" s="116">
        <v>-16.403785488958992</v>
      </c>
    </row>
    <row r="23" spans="1:11" ht="14.1" customHeight="1" x14ac:dyDescent="0.2">
      <c r="A23" s="306">
        <v>23</v>
      </c>
      <c r="B23" s="307" t="s">
        <v>240</v>
      </c>
      <c r="C23" s="308"/>
      <c r="D23" s="113">
        <v>0.81037277147487841</v>
      </c>
      <c r="E23" s="115">
        <v>100</v>
      </c>
      <c r="F23" s="114">
        <v>74</v>
      </c>
      <c r="G23" s="114">
        <v>125</v>
      </c>
      <c r="H23" s="114">
        <v>63</v>
      </c>
      <c r="I23" s="140">
        <v>134</v>
      </c>
      <c r="J23" s="115">
        <v>-34</v>
      </c>
      <c r="K23" s="116">
        <v>-25.373134328358208</v>
      </c>
    </row>
    <row r="24" spans="1:11" ht="14.1" customHeight="1" x14ac:dyDescent="0.2">
      <c r="A24" s="306">
        <v>24</v>
      </c>
      <c r="B24" s="307" t="s">
        <v>241</v>
      </c>
      <c r="C24" s="308"/>
      <c r="D24" s="113">
        <v>3.6304700162074552</v>
      </c>
      <c r="E24" s="115">
        <v>448</v>
      </c>
      <c r="F24" s="114">
        <v>511</v>
      </c>
      <c r="G24" s="114">
        <v>537</v>
      </c>
      <c r="H24" s="114">
        <v>404</v>
      </c>
      <c r="I24" s="140">
        <v>431</v>
      </c>
      <c r="J24" s="115">
        <v>17</v>
      </c>
      <c r="K24" s="116">
        <v>3.9443155452436196</v>
      </c>
    </row>
    <row r="25" spans="1:11" ht="14.1" customHeight="1" x14ac:dyDescent="0.2">
      <c r="A25" s="306">
        <v>25</v>
      </c>
      <c r="B25" s="307" t="s">
        <v>242</v>
      </c>
      <c r="C25" s="308"/>
      <c r="D25" s="113">
        <v>5.2431118314424632</v>
      </c>
      <c r="E25" s="115">
        <v>647</v>
      </c>
      <c r="F25" s="114">
        <v>440</v>
      </c>
      <c r="G25" s="114">
        <v>541</v>
      </c>
      <c r="H25" s="114">
        <v>420</v>
      </c>
      <c r="I25" s="140">
        <v>629</v>
      </c>
      <c r="J25" s="115">
        <v>18</v>
      </c>
      <c r="K25" s="116">
        <v>2.8616852146263909</v>
      </c>
    </row>
    <row r="26" spans="1:11" ht="14.1" customHeight="1" x14ac:dyDescent="0.2">
      <c r="A26" s="306">
        <v>26</v>
      </c>
      <c r="B26" s="307" t="s">
        <v>243</v>
      </c>
      <c r="C26" s="308"/>
      <c r="D26" s="113">
        <v>2.9497568881685576</v>
      </c>
      <c r="E26" s="115">
        <v>364</v>
      </c>
      <c r="F26" s="114">
        <v>250</v>
      </c>
      <c r="G26" s="114">
        <v>340</v>
      </c>
      <c r="H26" s="114">
        <v>196</v>
      </c>
      <c r="I26" s="140">
        <v>354</v>
      </c>
      <c r="J26" s="115">
        <v>10</v>
      </c>
      <c r="K26" s="116">
        <v>2.8248587570621471</v>
      </c>
    </row>
    <row r="27" spans="1:11" ht="14.1" customHeight="1" x14ac:dyDescent="0.2">
      <c r="A27" s="306">
        <v>27</v>
      </c>
      <c r="B27" s="307" t="s">
        <v>244</v>
      </c>
      <c r="C27" s="308"/>
      <c r="D27" s="113">
        <v>1.5397082658022689</v>
      </c>
      <c r="E27" s="115">
        <v>190</v>
      </c>
      <c r="F27" s="114">
        <v>126</v>
      </c>
      <c r="G27" s="114">
        <v>244</v>
      </c>
      <c r="H27" s="114">
        <v>164</v>
      </c>
      <c r="I27" s="140">
        <v>195</v>
      </c>
      <c r="J27" s="115">
        <v>-5</v>
      </c>
      <c r="K27" s="116">
        <v>-2.5641025641025643</v>
      </c>
    </row>
    <row r="28" spans="1:11" ht="14.1" customHeight="1" x14ac:dyDescent="0.2">
      <c r="A28" s="306">
        <v>28</v>
      </c>
      <c r="B28" s="307" t="s">
        <v>245</v>
      </c>
      <c r="C28" s="308"/>
      <c r="D28" s="113">
        <v>0.94003241491085898</v>
      </c>
      <c r="E28" s="115">
        <v>116</v>
      </c>
      <c r="F28" s="114">
        <v>101</v>
      </c>
      <c r="G28" s="114">
        <v>143</v>
      </c>
      <c r="H28" s="114">
        <v>101</v>
      </c>
      <c r="I28" s="140">
        <v>131</v>
      </c>
      <c r="J28" s="115">
        <v>-15</v>
      </c>
      <c r="K28" s="116">
        <v>-11.450381679389313</v>
      </c>
    </row>
    <row r="29" spans="1:11" ht="14.1" customHeight="1" x14ac:dyDescent="0.2">
      <c r="A29" s="306">
        <v>29</v>
      </c>
      <c r="B29" s="307" t="s">
        <v>246</v>
      </c>
      <c r="C29" s="308"/>
      <c r="D29" s="113">
        <v>4.2625607779578605</v>
      </c>
      <c r="E29" s="115">
        <v>526</v>
      </c>
      <c r="F29" s="114">
        <v>582</v>
      </c>
      <c r="G29" s="114">
        <v>681</v>
      </c>
      <c r="H29" s="114">
        <v>629</v>
      </c>
      <c r="I29" s="140">
        <v>564</v>
      </c>
      <c r="J29" s="115">
        <v>-38</v>
      </c>
      <c r="K29" s="116">
        <v>-6.7375886524822697</v>
      </c>
    </row>
    <row r="30" spans="1:11" ht="14.1" customHeight="1" x14ac:dyDescent="0.2">
      <c r="A30" s="306" t="s">
        <v>247</v>
      </c>
      <c r="B30" s="307" t="s">
        <v>248</v>
      </c>
      <c r="C30" s="308"/>
      <c r="D30" s="113">
        <v>2.8849270664505671</v>
      </c>
      <c r="E30" s="115">
        <v>356</v>
      </c>
      <c r="F30" s="114">
        <v>420</v>
      </c>
      <c r="G30" s="114">
        <v>488</v>
      </c>
      <c r="H30" s="114">
        <v>472</v>
      </c>
      <c r="I30" s="140">
        <v>399</v>
      </c>
      <c r="J30" s="115">
        <v>-43</v>
      </c>
      <c r="K30" s="116">
        <v>-10.776942355889725</v>
      </c>
    </row>
    <row r="31" spans="1:11" ht="14.1" customHeight="1" x14ac:dyDescent="0.2">
      <c r="A31" s="306" t="s">
        <v>249</v>
      </c>
      <c r="B31" s="307" t="s">
        <v>250</v>
      </c>
      <c r="C31" s="308"/>
      <c r="D31" s="113" t="s">
        <v>513</v>
      </c>
      <c r="E31" s="115" t="s">
        <v>513</v>
      </c>
      <c r="F31" s="114" t="s">
        <v>513</v>
      </c>
      <c r="G31" s="114">
        <v>193</v>
      </c>
      <c r="H31" s="114" t="s">
        <v>513</v>
      </c>
      <c r="I31" s="140">
        <v>165</v>
      </c>
      <c r="J31" s="115" t="s">
        <v>513</v>
      </c>
      <c r="K31" s="116" t="s">
        <v>513</v>
      </c>
    </row>
    <row r="32" spans="1:11" ht="14.1" customHeight="1" x14ac:dyDescent="0.2">
      <c r="A32" s="306">
        <v>31</v>
      </c>
      <c r="B32" s="307" t="s">
        <v>251</v>
      </c>
      <c r="C32" s="308"/>
      <c r="D32" s="113">
        <v>0.5915721231766613</v>
      </c>
      <c r="E32" s="115">
        <v>73</v>
      </c>
      <c r="F32" s="114">
        <v>45</v>
      </c>
      <c r="G32" s="114">
        <v>72</v>
      </c>
      <c r="H32" s="114">
        <v>36</v>
      </c>
      <c r="I32" s="140">
        <v>71</v>
      </c>
      <c r="J32" s="115">
        <v>2</v>
      </c>
      <c r="K32" s="116">
        <v>2.816901408450704</v>
      </c>
    </row>
    <row r="33" spans="1:11" ht="14.1" customHeight="1" x14ac:dyDescent="0.2">
      <c r="A33" s="306">
        <v>32</v>
      </c>
      <c r="B33" s="307" t="s">
        <v>252</v>
      </c>
      <c r="C33" s="308"/>
      <c r="D33" s="113">
        <v>3.2739059967585091</v>
      </c>
      <c r="E33" s="115">
        <v>404</v>
      </c>
      <c r="F33" s="114">
        <v>347</v>
      </c>
      <c r="G33" s="114">
        <v>403</v>
      </c>
      <c r="H33" s="114">
        <v>351</v>
      </c>
      <c r="I33" s="140">
        <v>265</v>
      </c>
      <c r="J33" s="115">
        <v>139</v>
      </c>
      <c r="K33" s="116">
        <v>52.452830188679243</v>
      </c>
    </row>
    <row r="34" spans="1:11" ht="14.1" customHeight="1" x14ac:dyDescent="0.2">
      <c r="A34" s="306">
        <v>33</v>
      </c>
      <c r="B34" s="307" t="s">
        <v>253</v>
      </c>
      <c r="C34" s="308"/>
      <c r="D34" s="113">
        <v>1.9611021069692058</v>
      </c>
      <c r="E34" s="115">
        <v>242</v>
      </c>
      <c r="F34" s="114">
        <v>157</v>
      </c>
      <c r="G34" s="114">
        <v>239</v>
      </c>
      <c r="H34" s="114">
        <v>157</v>
      </c>
      <c r="I34" s="140">
        <v>186</v>
      </c>
      <c r="J34" s="115">
        <v>56</v>
      </c>
      <c r="K34" s="116">
        <v>30.107526881720432</v>
      </c>
    </row>
    <row r="35" spans="1:11" ht="14.1" customHeight="1" x14ac:dyDescent="0.2">
      <c r="A35" s="306">
        <v>34</v>
      </c>
      <c r="B35" s="307" t="s">
        <v>254</v>
      </c>
      <c r="C35" s="308"/>
      <c r="D35" s="113">
        <v>1.8476499189627229</v>
      </c>
      <c r="E35" s="115">
        <v>228</v>
      </c>
      <c r="F35" s="114">
        <v>183</v>
      </c>
      <c r="G35" s="114">
        <v>228</v>
      </c>
      <c r="H35" s="114">
        <v>151</v>
      </c>
      <c r="I35" s="140">
        <v>261</v>
      </c>
      <c r="J35" s="115">
        <v>-33</v>
      </c>
      <c r="K35" s="116">
        <v>-12.64367816091954</v>
      </c>
    </row>
    <row r="36" spans="1:11" ht="14.1" customHeight="1" x14ac:dyDescent="0.2">
      <c r="A36" s="306">
        <v>41</v>
      </c>
      <c r="B36" s="307" t="s">
        <v>255</v>
      </c>
      <c r="C36" s="308"/>
      <c r="D36" s="113">
        <v>0.57536466774716366</v>
      </c>
      <c r="E36" s="115">
        <v>71</v>
      </c>
      <c r="F36" s="114">
        <v>52</v>
      </c>
      <c r="G36" s="114">
        <v>55</v>
      </c>
      <c r="H36" s="114">
        <v>52</v>
      </c>
      <c r="I36" s="140">
        <v>48</v>
      </c>
      <c r="J36" s="115">
        <v>23</v>
      </c>
      <c r="K36" s="116">
        <v>47.916666666666664</v>
      </c>
    </row>
    <row r="37" spans="1:11" ht="14.1" customHeight="1" x14ac:dyDescent="0.2">
      <c r="A37" s="306">
        <v>42</v>
      </c>
      <c r="B37" s="307" t="s">
        <v>256</v>
      </c>
      <c r="C37" s="308"/>
      <c r="D37" s="113">
        <v>8.1037277147487846E-2</v>
      </c>
      <c r="E37" s="115">
        <v>10</v>
      </c>
      <c r="F37" s="114" t="s">
        <v>513</v>
      </c>
      <c r="G37" s="114">
        <v>8</v>
      </c>
      <c r="H37" s="114" t="s">
        <v>513</v>
      </c>
      <c r="I37" s="140">
        <v>13</v>
      </c>
      <c r="J37" s="115">
        <v>-3</v>
      </c>
      <c r="K37" s="116">
        <v>-23.076923076923077</v>
      </c>
    </row>
    <row r="38" spans="1:11" ht="14.1" customHeight="1" x14ac:dyDescent="0.2">
      <c r="A38" s="306">
        <v>43</v>
      </c>
      <c r="B38" s="307" t="s">
        <v>257</v>
      </c>
      <c r="C38" s="308"/>
      <c r="D38" s="113">
        <v>0.82658022690437605</v>
      </c>
      <c r="E38" s="115">
        <v>102</v>
      </c>
      <c r="F38" s="114">
        <v>67</v>
      </c>
      <c r="G38" s="114">
        <v>92</v>
      </c>
      <c r="H38" s="114">
        <v>105</v>
      </c>
      <c r="I38" s="140">
        <v>77</v>
      </c>
      <c r="J38" s="115">
        <v>25</v>
      </c>
      <c r="K38" s="116">
        <v>32.467532467532465</v>
      </c>
    </row>
    <row r="39" spans="1:11" ht="14.1" customHeight="1" x14ac:dyDescent="0.2">
      <c r="A39" s="306">
        <v>51</v>
      </c>
      <c r="B39" s="307" t="s">
        <v>258</v>
      </c>
      <c r="C39" s="308"/>
      <c r="D39" s="113">
        <v>13.792544570502431</v>
      </c>
      <c r="E39" s="115">
        <v>1702</v>
      </c>
      <c r="F39" s="114">
        <v>1523</v>
      </c>
      <c r="G39" s="114">
        <v>1769</v>
      </c>
      <c r="H39" s="114">
        <v>1465</v>
      </c>
      <c r="I39" s="140">
        <v>1586</v>
      </c>
      <c r="J39" s="115">
        <v>116</v>
      </c>
      <c r="K39" s="116">
        <v>7.3139974779319044</v>
      </c>
    </row>
    <row r="40" spans="1:11" ht="14.1" customHeight="1" x14ac:dyDescent="0.2">
      <c r="A40" s="306" t="s">
        <v>259</v>
      </c>
      <c r="B40" s="307" t="s">
        <v>260</v>
      </c>
      <c r="C40" s="308"/>
      <c r="D40" s="113">
        <v>12.350081037277148</v>
      </c>
      <c r="E40" s="115">
        <v>1524</v>
      </c>
      <c r="F40" s="114">
        <v>1439</v>
      </c>
      <c r="G40" s="114">
        <v>1668</v>
      </c>
      <c r="H40" s="114">
        <v>1358</v>
      </c>
      <c r="I40" s="140">
        <v>1478</v>
      </c>
      <c r="J40" s="115">
        <v>46</v>
      </c>
      <c r="K40" s="116">
        <v>3.1123139377537212</v>
      </c>
    </row>
    <row r="41" spans="1:11" ht="14.1" customHeight="1" x14ac:dyDescent="0.2">
      <c r="A41" s="306"/>
      <c r="B41" s="307" t="s">
        <v>261</v>
      </c>
      <c r="C41" s="308"/>
      <c r="D41" s="113">
        <v>10.899513776337114</v>
      </c>
      <c r="E41" s="115">
        <v>1345</v>
      </c>
      <c r="F41" s="114">
        <v>1311</v>
      </c>
      <c r="G41" s="114">
        <v>1447</v>
      </c>
      <c r="H41" s="114">
        <v>1226</v>
      </c>
      <c r="I41" s="140">
        <v>1307</v>
      </c>
      <c r="J41" s="115">
        <v>38</v>
      </c>
      <c r="K41" s="116">
        <v>2.9074215761285385</v>
      </c>
    </row>
    <row r="42" spans="1:11" ht="14.1" customHeight="1" x14ac:dyDescent="0.2">
      <c r="A42" s="306">
        <v>52</v>
      </c>
      <c r="B42" s="307" t="s">
        <v>262</v>
      </c>
      <c r="C42" s="308"/>
      <c r="D42" s="113">
        <v>6.9043760129659644</v>
      </c>
      <c r="E42" s="115">
        <v>852</v>
      </c>
      <c r="F42" s="114">
        <v>667</v>
      </c>
      <c r="G42" s="114">
        <v>741</v>
      </c>
      <c r="H42" s="114">
        <v>709</v>
      </c>
      <c r="I42" s="140">
        <v>812</v>
      </c>
      <c r="J42" s="115">
        <v>40</v>
      </c>
      <c r="K42" s="116">
        <v>4.9261083743842367</v>
      </c>
    </row>
    <row r="43" spans="1:11" ht="14.1" customHeight="1" x14ac:dyDescent="0.2">
      <c r="A43" s="306" t="s">
        <v>263</v>
      </c>
      <c r="B43" s="307" t="s">
        <v>264</v>
      </c>
      <c r="C43" s="308"/>
      <c r="D43" s="113">
        <v>6.3209076175040515</v>
      </c>
      <c r="E43" s="115">
        <v>780</v>
      </c>
      <c r="F43" s="114">
        <v>600</v>
      </c>
      <c r="G43" s="114">
        <v>681</v>
      </c>
      <c r="H43" s="114">
        <v>649</v>
      </c>
      <c r="I43" s="140">
        <v>750</v>
      </c>
      <c r="J43" s="115">
        <v>30</v>
      </c>
      <c r="K43" s="116">
        <v>4</v>
      </c>
    </row>
    <row r="44" spans="1:11" ht="14.1" customHeight="1" x14ac:dyDescent="0.2">
      <c r="A44" s="306">
        <v>53</v>
      </c>
      <c r="B44" s="307" t="s">
        <v>265</v>
      </c>
      <c r="C44" s="308"/>
      <c r="D44" s="113">
        <v>0.46191247974068073</v>
      </c>
      <c r="E44" s="115">
        <v>57</v>
      </c>
      <c r="F44" s="114">
        <v>53</v>
      </c>
      <c r="G44" s="114">
        <v>45</v>
      </c>
      <c r="H44" s="114">
        <v>88</v>
      </c>
      <c r="I44" s="140">
        <v>63</v>
      </c>
      <c r="J44" s="115">
        <v>-6</v>
      </c>
      <c r="K44" s="116">
        <v>-9.5238095238095237</v>
      </c>
    </row>
    <row r="45" spans="1:11" ht="14.1" customHeight="1" x14ac:dyDescent="0.2">
      <c r="A45" s="306" t="s">
        <v>266</v>
      </c>
      <c r="B45" s="307" t="s">
        <v>267</v>
      </c>
      <c r="C45" s="308"/>
      <c r="D45" s="113">
        <v>0.42139384116693679</v>
      </c>
      <c r="E45" s="115">
        <v>52</v>
      </c>
      <c r="F45" s="114">
        <v>51</v>
      </c>
      <c r="G45" s="114">
        <v>41</v>
      </c>
      <c r="H45" s="114">
        <v>85</v>
      </c>
      <c r="I45" s="140">
        <v>60</v>
      </c>
      <c r="J45" s="115">
        <v>-8</v>
      </c>
      <c r="K45" s="116">
        <v>-13.333333333333334</v>
      </c>
    </row>
    <row r="46" spans="1:11" ht="14.1" customHeight="1" x14ac:dyDescent="0.2">
      <c r="A46" s="306">
        <v>54</v>
      </c>
      <c r="B46" s="307" t="s">
        <v>268</v>
      </c>
      <c r="C46" s="308"/>
      <c r="D46" s="113">
        <v>3.7763371150729337</v>
      </c>
      <c r="E46" s="115">
        <v>466</v>
      </c>
      <c r="F46" s="114">
        <v>359</v>
      </c>
      <c r="G46" s="114">
        <v>339</v>
      </c>
      <c r="H46" s="114">
        <v>348</v>
      </c>
      <c r="I46" s="140">
        <v>356</v>
      </c>
      <c r="J46" s="115">
        <v>110</v>
      </c>
      <c r="K46" s="116">
        <v>30.898876404494381</v>
      </c>
    </row>
    <row r="47" spans="1:11" ht="14.1" customHeight="1" x14ac:dyDescent="0.2">
      <c r="A47" s="306">
        <v>61</v>
      </c>
      <c r="B47" s="307" t="s">
        <v>269</v>
      </c>
      <c r="C47" s="308"/>
      <c r="D47" s="113">
        <v>2.5931928687196111</v>
      </c>
      <c r="E47" s="115">
        <v>320</v>
      </c>
      <c r="F47" s="114">
        <v>201</v>
      </c>
      <c r="G47" s="114">
        <v>312</v>
      </c>
      <c r="H47" s="114">
        <v>311</v>
      </c>
      <c r="I47" s="140">
        <v>314</v>
      </c>
      <c r="J47" s="115">
        <v>6</v>
      </c>
      <c r="K47" s="116">
        <v>1.910828025477707</v>
      </c>
    </row>
    <row r="48" spans="1:11" ht="14.1" customHeight="1" x14ac:dyDescent="0.2">
      <c r="A48" s="306">
        <v>62</v>
      </c>
      <c r="B48" s="307" t="s">
        <v>270</v>
      </c>
      <c r="C48" s="308"/>
      <c r="D48" s="113">
        <v>6.9611021069692054</v>
      </c>
      <c r="E48" s="115">
        <v>859</v>
      </c>
      <c r="F48" s="114">
        <v>772</v>
      </c>
      <c r="G48" s="114">
        <v>964</v>
      </c>
      <c r="H48" s="114">
        <v>810</v>
      </c>
      <c r="I48" s="140">
        <v>928</v>
      </c>
      <c r="J48" s="115">
        <v>-69</v>
      </c>
      <c r="K48" s="116">
        <v>-7.4353448275862073</v>
      </c>
    </row>
    <row r="49" spans="1:11" ht="14.1" customHeight="1" x14ac:dyDescent="0.2">
      <c r="A49" s="306">
        <v>63</v>
      </c>
      <c r="B49" s="307" t="s">
        <v>271</v>
      </c>
      <c r="C49" s="308"/>
      <c r="D49" s="113">
        <v>2.7471636952998377</v>
      </c>
      <c r="E49" s="115">
        <v>339</v>
      </c>
      <c r="F49" s="114">
        <v>304</v>
      </c>
      <c r="G49" s="114">
        <v>337</v>
      </c>
      <c r="H49" s="114">
        <v>287</v>
      </c>
      <c r="I49" s="140">
        <v>302</v>
      </c>
      <c r="J49" s="115">
        <v>37</v>
      </c>
      <c r="K49" s="116">
        <v>12.251655629139073</v>
      </c>
    </row>
    <row r="50" spans="1:11" ht="14.1" customHeight="1" x14ac:dyDescent="0.2">
      <c r="A50" s="306" t="s">
        <v>272</v>
      </c>
      <c r="B50" s="307" t="s">
        <v>273</v>
      </c>
      <c r="C50" s="308"/>
      <c r="D50" s="113">
        <v>0.31604538087520262</v>
      </c>
      <c r="E50" s="115">
        <v>39</v>
      </c>
      <c r="F50" s="114">
        <v>25</v>
      </c>
      <c r="G50" s="114">
        <v>37</v>
      </c>
      <c r="H50" s="114">
        <v>30</v>
      </c>
      <c r="I50" s="140">
        <v>50</v>
      </c>
      <c r="J50" s="115">
        <v>-11</v>
      </c>
      <c r="K50" s="116">
        <v>-22</v>
      </c>
    </row>
    <row r="51" spans="1:11" ht="14.1" customHeight="1" x14ac:dyDescent="0.2">
      <c r="A51" s="306" t="s">
        <v>274</v>
      </c>
      <c r="B51" s="307" t="s">
        <v>275</v>
      </c>
      <c r="C51" s="308"/>
      <c r="D51" s="113">
        <v>2.1150729335494329</v>
      </c>
      <c r="E51" s="115">
        <v>261</v>
      </c>
      <c r="F51" s="114">
        <v>244</v>
      </c>
      <c r="G51" s="114">
        <v>258</v>
      </c>
      <c r="H51" s="114">
        <v>233</v>
      </c>
      <c r="I51" s="140">
        <v>228</v>
      </c>
      <c r="J51" s="115">
        <v>33</v>
      </c>
      <c r="K51" s="116">
        <v>14.473684210526315</v>
      </c>
    </row>
    <row r="52" spans="1:11" ht="14.1" customHeight="1" x14ac:dyDescent="0.2">
      <c r="A52" s="306">
        <v>71</v>
      </c>
      <c r="B52" s="307" t="s">
        <v>276</v>
      </c>
      <c r="C52" s="308"/>
      <c r="D52" s="113">
        <v>8.5737439222042138</v>
      </c>
      <c r="E52" s="115">
        <v>1058</v>
      </c>
      <c r="F52" s="114">
        <v>642</v>
      </c>
      <c r="G52" s="114">
        <v>852</v>
      </c>
      <c r="H52" s="114">
        <v>807</v>
      </c>
      <c r="I52" s="140">
        <v>971</v>
      </c>
      <c r="J52" s="115">
        <v>87</v>
      </c>
      <c r="K52" s="116">
        <v>8.9598352214212156</v>
      </c>
    </row>
    <row r="53" spans="1:11" ht="14.1" customHeight="1" x14ac:dyDescent="0.2">
      <c r="A53" s="306" t="s">
        <v>277</v>
      </c>
      <c r="B53" s="307" t="s">
        <v>278</v>
      </c>
      <c r="C53" s="308"/>
      <c r="D53" s="113">
        <v>3.4197730956239871</v>
      </c>
      <c r="E53" s="115">
        <v>422</v>
      </c>
      <c r="F53" s="114">
        <v>230</v>
      </c>
      <c r="G53" s="114">
        <v>327</v>
      </c>
      <c r="H53" s="114">
        <v>334</v>
      </c>
      <c r="I53" s="140">
        <v>389</v>
      </c>
      <c r="J53" s="115">
        <v>33</v>
      </c>
      <c r="K53" s="116">
        <v>8.4832904884318765</v>
      </c>
    </row>
    <row r="54" spans="1:11" ht="14.1" customHeight="1" x14ac:dyDescent="0.2">
      <c r="A54" s="306" t="s">
        <v>279</v>
      </c>
      <c r="B54" s="307" t="s">
        <v>280</v>
      </c>
      <c r="C54" s="308"/>
      <c r="D54" s="113">
        <v>4.3841166936790925</v>
      </c>
      <c r="E54" s="115">
        <v>541</v>
      </c>
      <c r="F54" s="114">
        <v>364</v>
      </c>
      <c r="G54" s="114">
        <v>464</v>
      </c>
      <c r="H54" s="114">
        <v>414</v>
      </c>
      <c r="I54" s="140">
        <v>496</v>
      </c>
      <c r="J54" s="115">
        <v>45</v>
      </c>
      <c r="K54" s="116">
        <v>9.07258064516129</v>
      </c>
    </row>
    <row r="55" spans="1:11" ht="14.1" customHeight="1" x14ac:dyDescent="0.2">
      <c r="A55" s="306">
        <v>72</v>
      </c>
      <c r="B55" s="307" t="s">
        <v>281</v>
      </c>
      <c r="C55" s="308"/>
      <c r="D55" s="113">
        <v>2.1393841166936789</v>
      </c>
      <c r="E55" s="115">
        <v>264</v>
      </c>
      <c r="F55" s="114">
        <v>159</v>
      </c>
      <c r="G55" s="114">
        <v>207</v>
      </c>
      <c r="H55" s="114">
        <v>213</v>
      </c>
      <c r="I55" s="140">
        <v>237</v>
      </c>
      <c r="J55" s="115">
        <v>27</v>
      </c>
      <c r="K55" s="116">
        <v>11.39240506329114</v>
      </c>
    </row>
    <row r="56" spans="1:11" ht="14.1" customHeight="1" x14ac:dyDescent="0.2">
      <c r="A56" s="306" t="s">
        <v>282</v>
      </c>
      <c r="B56" s="307" t="s">
        <v>283</v>
      </c>
      <c r="C56" s="308"/>
      <c r="D56" s="113">
        <v>0.85089141004862234</v>
      </c>
      <c r="E56" s="115">
        <v>105</v>
      </c>
      <c r="F56" s="114">
        <v>86</v>
      </c>
      <c r="G56" s="114">
        <v>84</v>
      </c>
      <c r="H56" s="114">
        <v>67</v>
      </c>
      <c r="I56" s="140">
        <v>132</v>
      </c>
      <c r="J56" s="115">
        <v>-27</v>
      </c>
      <c r="K56" s="116">
        <v>-20.454545454545453</v>
      </c>
    </row>
    <row r="57" spans="1:11" ht="14.1" customHeight="1" x14ac:dyDescent="0.2">
      <c r="A57" s="306" t="s">
        <v>284</v>
      </c>
      <c r="B57" s="307" t="s">
        <v>285</v>
      </c>
      <c r="C57" s="308"/>
      <c r="D57" s="113">
        <v>0.62398703403565636</v>
      </c>
      <c r="E57" s="115">
        <v>77</v>
      </c>
      <c r="F57" s="114">
        <v>52</v>
      </c>
      <c r="G57" s="114">
        <v>65</v>
      </c>
      <c r="H57" s="114">
        <v>73</v>
      </c>
      <c r="I57" s="140">
        <v>71</v>
      </c>
      <c r="J57" s="115">
        <v>6</v>
      </c>
      <c r="K57" s="116">
        <v>8.4507042253521121</v>
      </c>
    </row>
    <row r="58" spans="1:11" ht="14.1" customHeight="1" x14ac:dyDescent="0.2">
      <c r="A58" s="306">
        <v>73</v>
      </c>
      <c r="B58" s="307" t="s">
        <v>286</v>
      </c>
      <c r="C58" s="308"/>
      <c r="D58" s="113">
        <v>0.99675850891410045</v>
      </c>
      <c r="E58" s="115">
        <v>123</v>
      </c>
      <c r="F58" s="114">
        <v>79</v>
      </c>
      <c r="G58" s="114">
        <v>154</v>
      </c>
      <c r="H58" s="114">
        <v>106</v>
      </c>
      <c r="I58" s="140">
        <v>96</v>
      </c>
      <c r="J58" s="115">
        <v>27</v>
      </c>
      <c r="K58" s="116">
        <v>28.125</v>
      </c>
    </row>
    <row r="59" spans="1:11" ht="14.1" customHeight="1" x14ac:dyDescent="0.2">
      <c r="A59" s="306" t="s">
        <v>287</v>
      </c>
      <c r="B59" s="307" t="s">
        <v>288</v>
      </c>
      <c r="C59" s="308"/>
      <c r="D59" s="113">
        <v>0.640194489465154</v>
      </c>
      <c r="E59" s="115">
        <v>79</v>
      </c>
      <c r="F59" s="114">
        <v>60</v>
      </c>
      <c r="G59" s="114">
        <v>101</v>
      </c>
      <c r="H59" s="114">
        <v>74</v>
      </c>
      <c r="I59" s="140">
        <v>64</v>
      </c>
      <c r="J59" s="115">
        <v>15</v>
      </c>
      <c r="K59" s="116">
        <v>23.4375</v>
      </c>
    </row>
    <row r="60" spans="1:11" ht="14.1" customHeight="1" x14ac:dyDescent="0.2">
      <c r="A60" s="306">
        <v>81</v>
      </c>
      <c r="B60" s="307" t="s">
        <v>289</v>
      </c>
      <c r="C60" s="308"/>
      <c r="D60" s="113">
        <v>6.0940032414910856</v>
      </c>
      <c r="E60" s="115">
        <v>752</v>
      </c>
      <c r="F60" s="114">
        <v>611</v>
      </c>
      <c r="G60" s="114">
        <v>731</v>
      </c>
      <c r="H60" s="114">
        <v>723</v>
      </c>
      <c r="I60" s="140">
        <v>704</v>
      </c>
      <c r="J60" s="115">
        <v>48</v>
      </c>
      <c r="K60" s="116">
        <v>6.8181818181818183</v>
      </c>
    </row>
    <row r="61" spans="1:11" ht="14.1" customHeight="1" x14ac:dyDescent="0.2">
      <c r="A61" s="306" t="s">
        <v>290</v>
      </c>
      <c r="B61" s="307" t="s">
        <v>291</v>
      </c>
      <c r="C61" s="308"/>
      <c r="D61" s="113">
        <v>1.7990275526742301</v>
      </c>
      <c r="E61" s="115">
        <v>222</v>
      </c>
      <c r="F61" s="114">
        <v>171</v>
      </c>
      <c r="G61" s="114">
        <v>220</v>
      </c>
      <c r="H61" s="114">
        <v>294</v>
      </c>
      <c r="I61" s="140">
        <v>280</v>
      </c>
      <c r="J61" s="115">
        <v>-58</v>
      </c>
      <c r="K61" s="116">
        <v>-20.714285714285715</v>
      </c>
    </row>
    <row r="62" spans="1:11" ht="14.1" customHeight="1" x14ac:dyDescent="0.2">
      <c r="A62" s="306" t="s">
        <v>292</v>
      </c>
      <c r="B62" s="307" t="s">
        <v>293</v>
      </c>
      <c r="C62" s="308"/>
      <c r="D62" s="113">
        <v>1.9367909238249594</v>
      </c>
      <c r="E62" s="115">
        <v>239</v>
      </c>
      <c r="F62" s="114">
        <v>233</v>
      </c>
      <c r="G62" s="114">
        <v>294</v>
      </c>
      <c r="H62" s="114">
        <v>229</v>
      </c>
      <c r="I62" s="140">
        <v>192</v>
      </c>
      <c r="J62" s="115">
        <v>47</v>
      </c>
      <c r="K62" s="116">
        <v>24.479166666666668</v>
      </c>
    </row>
    <row r="63" spans="1:11" ht="14.1" customHeight="1" x14ac:dyDescent="0.2">
      <c r="A63" s="306"/>
      <c r="B63" s="307" t="s">
        <v>294</v>
      </c>
      <c r="C63" s="308"/>
      <c r="D63" s="113">
        <v>1.7017828200972447</v>
      </c>
      <c r="E63" s="115">
        <v>210</v>
      </c>
      <c r="F63" s="114">
        <v>202</v>
      </c>
      <c r="G63" s="114">
        <v>255</v>
      </c>
      <c r="H63" s="114">
        <v>205</v>
      </c>
      <c r="I63" s="140">
        <v>158</v>
      </c>
      <c r="J63" s="115">
        <v>52</v>
      </c>
      <c r="K63" s="116">
        <v>32.911392405063289</v>
      </c>
    </row>
    <row r="64" spans="1:11" ht="14.1" customHeight="1" x14ac:dyDescent="0.2">
      <c r="A64" s="306" t="s">
        <v>295</v>
      </c>
      <c r="B64" s="307" t="s">
        <v>296</v>
      </c>
      <c r="C64" s="308"/>
      <c r="D64" s="113">
        <v>0.74554294975688817</v>
      </c>
      <c r="E64" s="115">
        <v>92</v>
      </c>
      <c r="F64" s="114">
        <v>53</v>
      </c>
      <c r="G64" s="114">
        <v>71</v>
      </c>
      <c r="H64" s="114">
        <v>60</v>
      </c>
      <c r="I64" s="140">
        <v>74</v>
      </c>
      <c r="J64" s="115">
        <v>18</v>
      </c>
      <c r="K64" s="116">
        <v>24.324324324324323</v>
      </c>
    </row>
    <row r="65" spans="1:11" ht="14.1" customHeight="1" x14ac:dyDescent="0.2">
      <c r="A65" s="306" t="s">
        <v>297</v>
      </c>
      <c r="B65" s="307" t="s">
        <v>298</v>
      </c>
      <c r="C65" s="308"/>
      <c r="D65" s="113">
        <v>0.81847649918962728</v>
      </c>
      <c r="E65" s="115">
        <v>101</v>
      </c>
      <c r="F65" s="114">
        <v>66</v>
      </c>
      <c r="G65" s="114">
        <v>63</v>
      </c>
      <c r="H65" s="114">
        <v>64</v>
      </c>
      <c r="I65" s="140">
        <v>68</v>
      </c>
      <c r="J65" s="115">
        <v>33</v>
      </c>
      <c r="K65" s="116">
        <v>48.529411764705884</v>
      </c>
    </row>
    <row r="66" spans="1:11" ht="14.1" customHeight="1" x14ac:dyDescent="0.2">
      <c r="A66" s="306">
        <v>82</v>
      </c>
      <c r="B66" s="307" t="s">
        <v>299</v>
      </c>
      <c r="C66" s="308"/>
      <c r="D66" s="113">
        <v>3.0632090761750406</v>
      </c>
      <c r="E66" s="115">
        <v>378</v>
      </c>
      <c r="F66" s="114">
        <v>414</v>
      </c>
      <c r="G66" s="114">
        <v>444</v>
      </c>
      <c r="H66" s="114">
        <v>404</v>
      </c>
      <c r="I66" s="140">
        <v>353</v>
      </c>
      <c r="J66" s="115">
        <v>25</v>
      </c>
      <c r="K66" s="116">
        <v>7.0821529745042495</v>
      </c>
    </row>
    <row r="67" spans="1:11" ht="14.1" customHeight="1" x14ac:dyDescent="0.2">
      <c r="A67" s="306" t="s">
        <v>300</v>
      </c>
      <c r="B67" s="307" t="s">
        <v>301</v>
      </c>
      <c r="C67" s="308"/>
      <c r="D67" s="113">
        <v>1.6774716369529983</v>
      </c>
      <c r="E67" s="115">
        <v>207</v>
      </c>
      <c r="F67" s="114">
        <v>291</v>
      </c>
      <c r="G67" s="114">
        <v>258</v>
      </c>
      <c r="H67" s="114">
        <v>276</v>
      </c>
      <c r="I67" s="140">
        <v>182</v>
      </c>
      <c r="J67" s="115">
        <v>25</v>
      </c>
      <c r="K67" s="116">
        <v>13.736263736263735</v>
      </c>
    </row>
    <row r="68" spans="1:11" ht="14.1" customHeight="1" x14ac:dyDescent="0.2">
      <c r="A68" s="306" t="s">
        <v>302</v>
      </c>
      <c r="B68" s="307" t="s">
        <v>303</v>
      </c>
      <c r="C68" s="308"/>
      <c r="D68" s="113">
        <v>0.84278768233387358</v>
      </c>
      <c r="E68" s="115">
        <v>104</v>
      </c>
      <c r="F68" s="114">
        <v>86</v>
      </c>
      <c r="G68" s="114">
        <v>119</v>
      </c>
      <c r="H68" s="114">
        <v>82</v>
      </c>
      <c r="I68" s="140">
        <v>107</v>
      </c>
      <c r="J68" s="115">
        <v>-3</v>
      </c>
      <c r="K68" s="116">
        <v>-2.8037383177570092</v>
      </c>
    </row>
    <row r="69" spans="1:11" ht="14.1" customHeight="1" x14ac:dyDescent="0.2">
      <c r="A69" s="306">
        <v>83</v>
      </c>
      <c r="B69" s="307" t="s">
        <v>304</v>
      </c>
      <c r="C69" s="308"/>
      <c r="D69" s="113">
        <v>4.7730956239870341</v>
      </c>
      <c r="E69" s="115">
        <v>589</v>
      </c>
      <c r="F69" s="114">
        <v>419</v>
      </c>
      <c r="G69" s="114">
        <v>1178</v>
      </c>
      <c r="H69" s="114">
        <v>532</v>
      </c>
      <c r="I69" s="140">
        <v>615</v>
      </c>
      <c r="J69" s="115">
        <v>-26</v>
      </c>
      <c r="K69" s="116">
        <v>-4.2276422764227641</v>
      </c>
    </row>
    <row r="70" spans="1:11" ht="14.1" customHeight="1" x14ac:dyDescent="0.2">
      <c r="A70" s="306" t="s">
        <v>305</v>
      </c>
      <c r="B70" s="307" t="s">
        <v>306</v>
      </c>
      <c r="C70" s="308"/>
      <c r="D70" s="113">
        <v>3.6952998379254458</v>
      </c>
      <c r="E70" s="115">
        <v>456</v>
      </c>
      <c r="F70" s="114">
        <v>321</v>
      </c>
      <c r="G70" s="114">
        <v>1074</v>
      </c>
      <c r="H70" s="114">
        <v>436</v>
      </c>
      <c r="I70" s="140">
        <v>520</v>
      </c>
      <c r="J70" s="115">
        <v>-64</v>
      </c>
      <c r="K70" s="116">
        <v>-12.307692307692308</v>
      </c>
    </row>
    <row r="71" spans="1:11" ht="14.1" customHeight="1" x14ac:dyDescent="0.2">
      <c r="A71" s="306"/>
      <c r="B71" s="307" t="s">
        <v>307</v>
      </c>
      <c r="C71" s="308"/>
      <c r="D71" s="113">
        <v>2.1393841166936789</v>
      </c>
      <c r="E71" s="115">
        <v>264</v>
      </c>
      <c r="F71" s="114">
        <v>183</v>
      </c>
      <c r="G71" s="114">
        <v>690</v>
      </c>
      <c r="H71" s="114">
        <v>249</v>
      </c>
      <c r="I71" s="140">
        <v>315</v>
      </c>
      <c r="J71" s="115">
        <v>-51</v>
      </c>
      <c r="K71" s="116">
        <v>-16.19047619047619</v>
      </c>
    </row>
    <row r="72" spans="1:11" ht="14.1" customHeight="1" x14ac:dyDescent="0.2">
      <c r="A72" s="306">
        <v>84</v>
      </c>
      <c r="B72" s="307" t="s">
        <v>308</v>
      </c>
      <c r="C72" s="308"/>
      <c r="D72" s="113">
        <v>1.7098865478119936</v>
      </c>
      <c r="E72" s="115">
        <v>211</v>
      </c>
      <c r="F72" s="114">
        <v>98</v>
      </c>
      <c r="G72" s="114">
        <v>297</v>
      </c>
      <c r="H72" s="114">
        <v>148</v>
      </c>
      <c r="I72" s="140">
        <v>167</v>
      </c>
      <c r="J72" s="115">
        <v>44</v>
      </c>
      <c r="K72" s="116">
        <v>26.347305389221557</v>
      </c>
    </row>
    <row r="73" spans="1:11" ht="14.1" customHeight="1" x14ac:dyDescent="0.2">
      <c r="A73" s="306" t="s">
        <v>309</v>
      </c>
      <c r="B73" s="307" t="s">
        <v>310</v>
      </c>
      <c r="C73" s="308"/>
      <c r="D73" s="113">
        <v>0.6645056726094003</v>
      </c>
      <c r="E73" s="115">
        <v>82</v>
      </c>
      <c r="F73" s="114">
        <v>31</v>
      </c>
      <c r="G73" s="114">
        <v>192</v>
      </c>
      <c r="H73" s="114">
        <v>73</v>
      </c>
      <c r="I73" s="140">
        <v>70</v>
      </c>
      <c r="J73" s="115">
        <v>12</v>
      </c>
      <c r="K73" s="116">
        <v>17.142857142857142</v>
      </c>
    </row>
    <row r="74" spans="1:11" ht="14.1" customHeight="1" x14ac:dyDescent="0.2">
      <c r="A74" s="306" t="s">
        <v>311</v>
      </c>
      <c r="B74" s="307" t="s">
        <v>312</v>
      </c>
      <c r="C74" s="308"/>
      <c r="D74" s="113">
        <v>8.9141004862236625E-2</v>
      </c>
      <c r="E74" s="115">
        <v>11</v>
      </c>
      <c r="F74" s="114">
        <v>12</v>
      </c>
      <c r="G74" s="114">
        <v>31</v>
      </c>
      <c r="H74" s="114">
        <v>19</v>
      </c>
      <c r="I74" s="140">
        <v>14</v>
      </c>
      <c r="J74" s="115">
        <v>-3</v>
      </c>
      <c r="K74" s="116">
        <v>-21.428571428571427</v>
      </c>
    </row>
    <row r="75" spans="1:11" ht="14.1" customHeight="1" x14ac:dyDescent="0.2">
      <c r="A75" s="306" t="s">
        <v>313</v>
      </c>
      <c r="B75" s="307" t="s">
        <v>314</v>
      </c>
      <c r="C75" s="308"/>
      <c r="D75" s="113">
        <v>0.44570502431118314</v>
      </c>
      <c r="E75" s="115">
        <v>55</v>
      </c>
      <c r="F75" s="114">
        <v>26</v>
      </c>
      <c r="G75" s="114">
        <v>47</v>
      </c>
      <c r="H75" s="114">
        <v>26</v>
      </c>
      <c r="I75" s="140">
        <v>47</v>
      </c>
      <c r="J75" s="115">
        <v>8</v>
      </c>
      <c r="K75" s="116">
        <v>17.021276595744681</v>
      </c>
    </row>
    <row r="76" spans="1:11" ht="14.1" customHeight="1" x14ac:dyDescent="0.2">
      <c r="A76" s="306">
        <v>91</v>
      </c>
      <c r="B76" s="307" t="s">
        <v>315</v>
      </c>
      <c r="C76" s="308"/>
      <c r="D76" s="113">
        <v>9.7244732576985418E-2</v>
      </c>
      <c r="E76" s="115">
        <v>12</v>
      </c>
      <c r="F76" s="114">
        <v>10</v>
      </c>
      <c r="G76" s="114">
        <v>22</v>
      </c>
      <c r="H76" s="114">
        <v>11</v>
      </c>
      <c r="I76" s="140">
        <v>6</v>
      </c>
      <c r="J76" s="115">
        <v>6</v>
      </c>
      <c r="K76" s="116">
        <v>100</v>
      </c>
    </row>
    <row r="77" spans="1:11" ht="14.1" customHeight="1" x14ac:dyDescent="0.2">
      <c r="A77" s="306">
        <v>92</v>
      </c>
      <c r="B77" s="307" t="s">
        <v>316</v>
      </c>
      <c r="C77" s="308"/>
      <c r="D77" s="113">
        <v>0.82658022690437605</v>
      </c>
      <c r="E77" s="115">
        <v>102</v>
      </c>
      <c r="F77" s="114">
        <v>61</v>
      </c>
      <c r="G77" s="114">
        <v>74</v>
      </c>
      <c r="H77" s="114">
        <v>78</v>
      </c>
      <c r="I77" s="140">
        <v>71</v>
      </c>
      <c r="J77" s="115">
        <v>31</v>
      </c>
      <c r="K77" s="116">
        <v>43.661971830985912</v>
      </c>
    </row>
    <row r="78" spans="1:11" ht="14.1" customHeight="1" x14ac:dyDescent="0.2">
      <c r="A78" s="306">
        <v>93</v>
      </c>
      <c r="B78" s="307" t="s">
        <v>317</v>
      </c>
      <c r="C78" s="308"/>
      <c r="D78" s="113">
        <v>0.12965964343598055</v>
      </c>
      <c r="E78" s="115">
        <v>16</v>
      </c>
      <c r="F78" s="114">
        <v>12</v>
      </c>
      <c r="G78" s="114">
        <v>23</v>
      </c>
      <c r="H78" s="114">
        <v>13</v>
      </c>
      <c r="I78" s="140">
        <v>17</v>
      </c>
      <c r="J78" s="115">
        <v>-1</v>
      </c>
      <c r="K78" s="116">
        <v>-5.882352941176471</v>
      </c>
    </row>
    <row r="79" spans="1:11" ht="14.1" customHeight="1" x14ac:dyDescent="0.2">
      <c r="A79" s="306">
        <v>94</v>
      </c>
      <c r="B79" s="307" t="s">
        <v>318</v>
      </c>
      <c r="C79" s="308"/>
      <c r="D79" s="113">
        <v>0.18638573743922204</v>
      </c>
      <c r="E79" s="115">
        <v>23</v>
      </c>
      <c r="F79" s="114">
        <v>30</v>
      </c>
      <c r="G79" s="114">
        <v>90</v>
      </c>
      <c r="H79" s="114">
        <v>16</v>
      </c>
      <c r="I79" s="140">
        <v>29</v>
      </c>
      <c r="J79" s="115">
        <v>-6</v>
      </c>
      <c r="K79" s="116">
        <v>-20.689655172413794</v>
      </c>
    </row>
    <row r="80" spans="1:11" ht="14.1" customHeight="1" x14ac:dyDescent="0.2">
      <c r="A80" s="306" t="s">
        <v>319</v>
      </c>
      <c r="B80" s="307" t="s">
        <v>320</v>
      </c>
      <c r="C80" s="308"/>
      <c r="D80" s="113">
        <v>2.4311183144246355E-2</v>
      </c>
      <c r="E80" s="115">
        <v>3</v>
      </c>
      <c r="F80" s="114" t="s">
        <v>513</v>
      </c>
      <c r="G80" s="114">
        <v>3</v>
      </c>
      <c r="H80" s="114" t="s">
        <v>513</v>
      </c>
      <c r="I80" s="140">
        <v>0</v>
      </c>
      <c r="J80" s="115">
        <v>3</v>
      </c>
      <c r="K80" s="116" t="s">
        <v>514</v>
      </c>
    </row>
    <row r="81" spans="1:11" ht="14.1" customHeight="1" x14ac:dyDescent="0.2">
      <c r="A81" s="310" t="s">
        <v>321</v>
      </c>
      <c r="B81" s="311" t="s">
        <v>333</v>
      </c>
      <c r="C81" s="312"/>
      <c r="D81" s="125">
        <v>0.27552674230145868</v>
      </c>
      <c r="E81" s="143">
        <v>34</v>
      </c>
      <c r="F81" s="144">
        <v>68</v>
      </c>
      <c r="G81" s="144">
        <v>32</v>
      </c>
      <c r="H81" s="144">
        <v>38</v>
      </c>
      <c r="I81" s="145">
        <v>27</v>
      </c>
      <c r="J81" s="143">
        <v>7</v>
      </c>
      <c r="K81" s="146">
        <v>25.925925925925927</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129143</v>
      </c>
      <c r="C10" s="114">
        <v>73455</v>
      </c>
      <c r="D10" s="114">
        <v>55688</v>
      </c>
      <c r="E10" s="114">
        <v>100129</v>
      </c>
      <c r="F10" s="114">
        <v>25944</v>
      </c>
      <c r="G10" s="114">
        <v>16623</v>
      </c>
      <c r="H10" s="114">
        <v>31875</v>
      </c>
      <c r="I10" s="115">
        <v>47404</v>
      </c>
      <c r="J10" s="114">
        <v>35518</v>
      </c>
      <c r="K10" s="114">
        <v>11886</v>
      </c>
      <c r="L10" s="423">
        <v>9619</v>
      </c>
      <c r="M10" s="424">
        <v>9264</v>
      </c>
    </row>
    <row r="11" spans="1:13" ht="11.1" customHeight="1" x14ac:dyDescent="0.2">
      <c r="A11" s="422" t="s">
        <v>387</v>
      </c>
      <c r="B11" s="115">
        <v>130217</v>
      </c>
      <c r="C11" s="114">
        <v>74509</v>
      </c>
      <c r="D11" s="114">
        <v>55708</v>
      </c>
      <c r="E11" s="114">
        <v>101078</v>
      </c>
      <c r="F11" s="114">
        <v>26151</v>
      </c>
      <c r="G11" s="114">
        <v>16135</v>
      </c>
      <c r="H11" s="114">
        <v>32567</v>
      </c>
      <c r="I11" s="115">
        <v>48245</v>
      </c>
      <c r="J11" s="114">
        <v>36087</v>
      </c>
      <c r="K11" s="114">
        <v>12158</v>
      </c>
      <c r="L11" s="423">
        <v>8522</v>
      </c>
      <c r="M11" s="424">
        <v>7605</v>
      </c>
    </row>
    <row r="12" spans="1:13" ht="11.1" customHeight="1" x14ac:dyDescent="0.2">
      <c r="A12" s="422" t="s">
        <v>388</v>
      </c>
      <c r="B12" s="115">
        <v>132783</v>
      </c>
      <c r="C12" s="114">
        <v>75989</v>
      </c>
      <c r="D12" s="114">
        <v>56794</v>
      </c>
      <c r="E12" s="114">
        <v>103232</v>
      </c>
      <c r="F12" s="114">
        <v>26507</v>
      </c>
      <c r="G12" s="114">
        <v>17906</v>
      </c>
      <c r="H12" s="114">
        <v>33194</v>
      </c>
      <c r="I12" s="115">
        <v>48240</v>
      </c>
      <c r="J12" s="114">
        <v>35713</v>
      </c>
      <c r="K12" s="114">
        <v>12527</v>
      </c>
      <c r="L12" s="423">
        <v>13160</v>
      </c>
      <c r="M12" s="424">
        <v>10992</v>
      </c>
    </row>
    <row r="13" spans="1:13" s="110" customFormat="1" ht="11.1" customHeight="1" x14ac:dyDescent="0.2">
      <c r="A13" s="422" t="s">
        <v>389</v>
      </c>
      <c r="B13" s="115">
        <v>132447</v>
      </c>
      <c r="C13" s="114">
        <v>75375</v>
      </c>
      <c r="D13" s="114">
        <v>57072</v>
      </c>
      <c r="E13" s="114">
        <v>102390</v>
      </c>
      <c r="F13" s="114">
        <v>27020</v>
      </c>
      <c r="G13" s="114">
        <v>17379</v>
      </c>
      <c r="H13" s="114">
        <v>33618</v>
      </c>
      <c r="I13" s="115">
        <v>48136</v>
      </c>
      <c r="J13" s="114">
        <v>35692</v>
      </c>
      <c r="K13" s="114">
        <v>12444</v>
      </c>
      <c r="L13" s="423">
        <v>7157</v>
      </c>
      <c r="M13" s="424">
        <v>7829</v>
      </c>
    </row>
    <row r="14" spans="1:13" ht="15" customHeight="1" x14ac:dyDescent="0.2">
      <c r="A14" s="422" t="s">
        <v>390</v>
      </c>
      <c r="B14" s="115">
        <v>133385</v>
      </c>
      <c r="C14" s="114">
        <v>75947</v>
      </c>
      <c r="D14" s="114">
        <v>57438</v>
      </c>
      <c r="E14" s="114">
        <v>99416</v>
      </c>
      <c r="F14" s="114">
        <v>31325</v>
      </c>
      <c r="G14" s="114">
        <v>16834</v>
      </c>
      <c r="H14" s="114">
        <v>34556</v>
      </c>
      <c r="I14" s="115">
        <v>47948</v>
      </c>
      <c r="J14" s="114">
        <v>35468</v>
      </c>
      <c r="K14" s="114">
        <v>12480</v>
      </c>
      <c r="L14" s="423">
        <v>10280</v>
      </c>
      <c r="M14" s="424">
        <v>9587</v>
      </c>
    </row>
    <row r="15" spans="1:13" ht="11.1" customHeight="1" x14ac:dyDescent="0.2">
      <c r="A15" s="422" t="s">
        <v>387</v>
      </c>
      <c r="B15" s="115">
        <v>134297</v>
      </c>
      <c r="C15" s="114">
        <v>76609</v>
      </c>
      <c r="D15" s="114">
        <v>57688</v>
      </c>
      <c r="E15" s="114">
        <v>99577</v>
      </c>
      <c r="F15" s="114">
        <v>32184</v>
      </c>
      <c r="G15" s="114">
        <v>16350</v>
      </c>
      <c r="H15" s="114">
        <v>35407</v>
      </c>
      <c r="I15" s="115">
        <v>48732</v>
      </c>
      <c r="J15" s="114">
        <v>35809</v>
      </c>
      <c r="K15" s="114">
        <v>12923</v>
      </c>
      <c r="L15" s="423">
        <v>8539</v>
      </c>
      <c r="M15" s="424">
        <v>7742</v>
      </c>
    </row>
    <row r="16" spans="1:13" ht="11.1" customHeight="1" x14ac:dyDescent="0.2">
      <c r="A16" s="422" t="s">
        <v>388</v>
      </c>
      <c r="B16" s="115">
        <v>137254</v>
      </c>
      <c r="C16" s="114">
        <v>78255</v>
      </c>
      <c r="D16" s="114">
        <v>58999</v>
      </c>
      <c r="E16" s="114">
        <v>102990</v>
      </c>
      <c r="F16" s="114">
        <v>32739</v>
      </c>
      <c r="G16" s="114">
        <v>18435</v>
      </c>
      <c r="H16" s="114">
        <v>36011</v>
      </c>
      <c r="I16" s="115">
        <v>48823</v>
      </c>
      <c r="J16" s="114">
        <v>35367</v>
      </c>
      <c r="K16" s="114">
        <v>13456</v>
      </c>
      <c r="L16" s="423">
        <v>14124</v>
      </c>
      <c r="M16" s="424">
        <v>11573</v>
      </c>
    </row>
    <row r="17" spans="1:13" s="110" customFormat="1" ht="11.1" customHeight="1" x14ac:dyDescent="0.2">
      <c r="A17" s="422" t="s">
        <v>389</v>
      </c>
      <c r="B17" s="115">
        <v>136586</v>
      </c>
      <c r="C17" s="114">
        <v>77480</v>
      </c>
      <c r="D17" s="114">
        <v>59106</v>
      </c>
      <c r="E17" s="114">
        <v>103370</v>
      </c>
      <c r="F17" s="114">
        <v>33083</v>
      </c>
      <c r="G17" s="114">
        <v>17725</v>
      </c>
      <c r="H17" s="114">
        <v>36396</v>
      </c>
      <c r="I17" s="115">
        <v>48713</v>
      </c>
      <c r="J17" s="114">
        <v>35383</v>
      </c>
      <c r="K17" s="114">
        <v>13330</v>
      </c>
      <c r="L17" s="423">
        <v>7187</v>
      </c>
      <c r="M17" s="424">
        <v>8171</v>
      </c>
    </row>
    <row r="18" spans="1:13" ht="15" customHeight="1" x14ac:dyDescent="0.2">
      <c r="A18" s="422" t="s">
        <v>391</v>
      </c>
      <c r="B18" s="115">
        <v>136894</v>
      </c>
      <c r="C18" s="114">
        <v>77559</v>
      </c>
      <c r="D18" s="114">
        <v>59335</v>
      </c>
      <c r="E18" s="114">
        <v>102786</v>
      </c>
      <c r="F18" s="114">
        <v>33927</v>
      </c>
      <c r="G18" s="114">
        <v>17111</v>
      </c>
      <c r="H18" s="114">
        <v>37124</v>
      </c>
      <c r="I18" s="115">
        <v>48102</v>
      </c>
      <c r="J18" s="114">
        <v>34969</v>
      </c>
      <c r="K18" s="114">
        <v>13133</v>
      </c>
      <c r="L18" s="423">
        <v>10374</v>
      </c>
      <c r="M18" s="424">
        <v>10185</v>
      </c>
    </row>
    <row r="19" spans="1:13" ht="11.1" customHeight="1" x14ac:dyDescent="0.2">
      <c r="A19" s="422" t="s">
        <v>387</v>
      </c>
      <c r="B19" s="115">
        <v>137259</v>
      </c>
      <c r="C19" s="114">
        <v>77943</v>
      </c>
      <c r="D19" s="114">
        <v>59316</v>
      </c>
      <c r="E19" s="114">
        <v>102713</v>
      </c>
      <c r="F19" s="114">
        <v>34346</v>
      </c>
      <c r="G19" s="114">
        <v>16333</v>
      </c>
      <c r="H19" s="114">
        <v>37975</v>
      </c>
      <c r="I19" s="115">
        <v>49089</v>
      </c>
      <c r="J19" s="114">
        <v>35568</v>
      </c>
      <c r="K19" s="114">
        <v>13521</v>
      </c>
      <c r="L19" s="423">
        <v>8260</v>
      </c>
      <c r="M19" s="424">
        <v>8211</v>
      </c>
    </row>
    <row r="20" spans="1:13" ht="11.1" customHeight="1" x14ac:dyDescent="0.2">
      <c r="A20" s="422" t="s">
        <v>388</v>
      </c>
      <c r="B20" s="115">
        <v>139927</v>
      </c>
      <c r="C20" s="114">
        <v>79500</v>
      </c>
      <c r="D20" s="114">
        <v>60427</v>
      </c>
      <c r="E20" s="114">
        <v>104976</v>
      </c>
      <c r="F20" s="114">
        <v>34664</v>
      </c>
      <c r="G20" s="114">
        <v>18360</v>
      </c>
      <c r="H20" s="114">
        <v>38534</v>
      </c>
      <c r="I20" s="115">
        <v>49280</v>
      </c>
      <c r="J20" s="114">
        <v>35189</v>
      </c>
      <c r="K20" s="114">
        <v>14091</v>
      </c>
      <c r="L20" s="423">
        <v>12908</v>
      </c>
      <c r="M20" s="424">
        <v>10747</v>
      </c>
    </row>
    <row r="21" spans="1:13" s="110" customFormat="1" ht="11.1" customHeight="1" x14ac:dyDescent="0.2">
      <c r="A21" s="422" t="s">
        <v>389</v>
      </c>
      <c r="B21" s="115">
        <v>138982</v>
      </c>
      <c r="C21" s="114">
        <v>78592</v>
      </c>
      <c r="D21" s="114">
        <v>60390</v>
      </c>
      <c r="E21" s="114">
        <v>104187</v>
      </c>
      <c r="F21" s="114">
        <v>34703</v>
      </c>
      <c r="G21" s="114">
        <v>17683</v>
      </c>
      <c r="H21" s="114">
        <v>38973</v>
      </c>
      <c r="I21" s="115">
        <v>49401</v>
      </c>
      <c r="J21" s="114">
        <v>35388</v>
      </c>
      <c r="K21" s="114">
        <v>14013</v>
      </c>
      <c r="L21" s="423">
        <v>7033</v>
      </c>
      <c r="M21" s="424">
        <v>8454</v>
      </c>
    </row>
    <row r="22" spans="1:13" ht="15" customHeight="1" x14ac:dyDescent="0.2">
      <c r="A22" s="422" t="s">
        <v>392</v>
      </c>
      <c r="B22" s="115">
        <v>138674</v>
      </c>
      <c r="C22" s="114">
        <v>78266</v>
      </c>
      <c r="D22" s="114">
        <v>60408</v>
      </c>
      <c r="E22" s="114">
        <v>103468</v>
      </c>
      <c r="F22" s="114">
        <v>34695</v>
      </c>
      <c r="G22" s="114">
        <v>16976</v>
      </c>
      <c r="H22" s="114">
        <v>39556</v>
      </c>
      <c r="I22" s="115">
        <v>48988</v>
      </c>
      <c r="J22" s="114">
        <v>35197</v>
      </c>
      <c r="K22" s="114">
        <v>13791</v>
      </c>
      <c r="L22" s="423">
        <v>9163</v>
      </c>
      <c r="M22" s="424">
        <v>9596</v>
      </c>
    </row>
    <row r="23" spans="1:13" ht="11.1" customHeight="1" x14ac:dyDescent="0.2">
      <c r="A23" s="422" t="s">
        <v>387</v>
      </c>
      <c r="B23" s="115">
        <v>138913</v>
      </c>
      <c r="C23" s="114">
        <v>78778</v>
      </c>
      <c r="D23" s="114">
        <v>60135</v>
      </c>
      <c r="E23" s="114">
        <v>103482</v>
      </c>
      <c r="F23" s="114">
        <v>34873</v>
      </c>
      <c r="G23" s="114">
        <v>16367</v>
      </c>
      <c r="H23" s="114">
        <v>40221</v>
      </c>
      <c r="I23" s="115">
        <v>49925</v>
      </c>
      <c r="J23" s="114">
        <v>35825</v>
      </c>
      <c r="K23" s="114">
        <v>14100</v>
      </c>
      <c r="L23" s="423">
        <v>7808</v>
      </c>
      <c r="M23" s="424">
        <v>7684</v>
      </c>
    </row>
    <row r="24" spans="1:13" ht="11.1" customHeight="1" x14ac:dyDescent="0.2">
      <c r="A24" s="422" t="s">
        <v>388</v>
      </c>
      <c r="B24" s="115">
        <v>141923</v>
      </c>
      <c r="C24" s="114">
        <v>80371</v>
      </c>
      <c r="D24" s="114">
        <v>61552</v>
      </c>
      <c r="E24" s="114">
        <v>103878</v>
      </c>
      <c r="F24" s="114">
        <v>35152</v>
      </c>
      <c r="G24" s="114">
        <v>18320</v>
      </c>
      <c r="H24" s="114">
        <v>41001</v>
      </c>
      <c r="I24" s="115">
        <v>50176</v>
      </c>
      <c r="J24" s="114">
        <v>35352</v>
      </c>
      <c r="K24" s="114">
        <v>14824</v>
      </c>
      <c r="L24" s="423">
        <v>13123</v>
      </c>
      <c r="M24" s="424">
        <v>11064</v>
      </c>
    </row>
    <row r="25" spans="1:13" s="110" customFormat="1" ht="11.1" customHeight="1" x14ac:dyDescent="0.2">
      <c r="A25" s="422" t="s">
        <v>389</v>
      </c>
      <c r="B25" s="115">
        <v>140776</v>
      </c>
      <c r="C25" s="114">
        <v>79334</v>
      </c>
      <c r="D25" s="114">
        <v>61442</v>
      </c>
      <c r="E25" s="114">
        <v>102535</v>
      </c>
      <c r="F25" s="114">
        <v>35281</v>
      </c>
      <c r="G25" s="114">
        <v>17658</v>
      </c>
      <c r="H25" s="114">
        <v>41369</v>
      </c>
      <c r="I25" s="115">
        <v>49992</v>
      </c>
      <c r="J25" s="114">
        <v>35314</v>
      </c>
      <c r="K25" s="114">
        <v>14678</v>
      </c>
      <c r="L25" s="423">
        <v>6447</v>
      </c>
      <c r="M25" s="424">
        <v>7691</v>
      </c>
    </row>
    <row r="26" spans="1:13" ht="15" customHeight="1" x14ac:dyDescent="0.2">
      <c r="A26" s="422" t="s">
        <v>393</v>
      </c>
      <c r="B26" s="115">
        <v>142031</v>
      </c>
      <c r="C26" s="114">
        <v>79774</v>
      </c>
      <c r="D26" s="114">
        <v>62257</v>
      </c>
      <c r="E26" s="114">
        <v>103100</v>
      </c>
      <c r="F26" s="114">
        <v>35987</v>
      </c>
      <c r="G26" s="114">
        <v>17170</v>
      </c>
      <c r="H26" s="114">
        <v>42309</v>
      </c>
      <c r="I26" s="115">
        <v>49562</v>
      </c>
      <c r="J26" s="114">
        <v>34856</v>
      </c>
      <c r="K26" s="114">
        <v>14706</v>
      </c>
      <c r="L26" s="423">
        <v>11340</v>
      </c>
      <c r="M26" s="424">
        <v>10328</v>
      </c>
    </row>
    <row r="27" spans="1:13" ht="11.1" customHeight="1" x14ac:dyDescent="0.2">
      <c r="A27" s="422" t="s">
        <v>387</v>
      </c>
      <c r="B27" s="115">
        <v>142650</v>
      </c>
      <c r="C27" s="114">
        <v>80309</v>
      </c>
      <c r="D27" s="114">
        <v>62341</v>
      </c>
      <c r="E27" s="114">
        <v>103384</v>
      </c>
      <c r="F27" s="114">
        <v>36459</v>
      </c>
      <c r="G27" s="114">
        <v>16565</v>
      </c>
      <c r="H27" s="114">
        <v>43264</v>
      </c>
      <c r="I27" s="115">
        <v>50803</v>
      </c>
      <c r="J27" s="114">
        <v>35769</v>
      </c>
      <c r="K27" s="114">
        <v>15034</v>
      </c>
      <c r="L27" s="423">
        <v>8755</v>
      </c>
      <c r="M27" s="424">
        <v>8469</v>
      </c>
    </row>
    <row r="28" spans="1:13" ht="11.1" customHeight="1" x14ac:dyDescent="0.2">
      <c r="A28" s="422" t="s">
        <v>388</v>
      </c>
      <c r="B28" s="115">
        <v>145143</v>
      </c>
      <c r="C28" s="114">
        <v>81470</v>
      </c>
      <c r="D28" s="114">
        <v>63673</v>
      </c>
      <c r="E28" s="114">
        <v>106875</v>
      </c>
      <c r="F28" s="114">
        <v>36843</v>
      </c>
      <c r="G28" s="114">
        <v>18465</v>
      </c>
      <c r="H28" s="114">
        <v>43766</v>
      </c>
      <c r="I28" s="115">
        <v>50732</v>
      </c>
      <c r="J28" s="114">
        <v>35090</v>
      </c>
      <c r="K28" s="114">
        <v>15642</v>
      </c>
      <c r="L28" s="423">
        <v>13776</v>
      </c>
      <c r="M28" s="424">
        <v>11813</v>
      </c>
    </row>
    <row r="29" spans="1:13" s="110" customFormat="1" ht="11.1" customHeight="1" x14ac:dyDescent="0.2">
      <c r="A29" s="422" t="s">
        <v>389</v>
      </c>
      <c r="B29" s="115">
        <v>144169</v>
      </c>
      <c r="C29" s="114">
        <v>80562</v>
      </c>
      <c r="D29" s="114">
        <v>63607</v>
      </c>
      <c r="E29" s="114">
        <v>106758</v>
      </c>
      <c r="F29" s="114">
        <v>37259</v>
      </c>
      <c r="G29" s="114">
        <v>17832</v>
      </c>
      <c r="H29" s="114">
        <v>44062</v>
      </c>
      <c r="I29" s="115">
        <v>50415</v>
      </c>
      <c r="J29" s="114">
        <v>34992</v>
      </c>
      <c r="K29" s="114">
        <v>15423</v>
      </c>
      <c r="L29" s="423">
        <v>8344</v>
      </c>
      <c r="M29" s="424">
        <v>9365</v>
      </c>
    </row>
    <row r="30" spans="1:13" ht="15" customHeight="1" x14ac:dyDescent="0.2">
      <c r="A30" s="422" t="s">
        <v>394</v>
      </c>
      <c r="B30" s="115">
        <v>145546</v>
      </c>
      <c r="C30" s="114">
        <v>81241</v>
      </c>
      <c r="D30" s="114">
        <v>64305</v>
      </c>
      <c r="E30" s="114">
        <v>107354</v>
      </c>
      <c r="F30" s="114">
        <v>38154</v>
      </c>
      <c r="G30" s="114">
        <v>17441</v>
      </c>
      <c r="H30" s="114">
        <v>44898</v>
      </c>
      <c r="I30" s="115">
        <v>49435</v>
      </c>
      <c r="J30" s="114">
        <v>34277</v>
      </c>
      <c r="K30" s="114">
        <v>15158</v>
      </c>
      <c r="L30" s="423">
        <v>13139</v>
      </c>
      <c r="M30" s="424">
        <v>11924</v>
      </c>
    </row>
    <row r="31" spans="1:13" ht="11.1" customHeight="1" x14ac:dyDescent="0.2">
      <c r="A31" s="422" t="s">
        <v>387</v>
      </c>
      <c r="B31" s="115">
        <v>146290</v>
      </c>
      <c r="C31" s="114">
        <v>81799</v>
      </c>
      <c r="D31" s="114">
        <v>64491</v>
      </c>
      <c r="E31" s="114">
        <v>107329</v>
      </c>
      <c r="F31" s="114">
        <v>38932</v>
      </c>
      <c r="G31" s="114">
        <v>16916</v>
      </c>
      <c r="H31" s="114">
        <v>45785</v>
      </c>
      <c r="I31" s="115">
        <v>50452</v>
      </c>
      <c r="J31" s="114">
        <v>34980</v>
      </c>
      <c r="K31" s="114">
        <v>15472</v>
      </c>
      <c r="L31" s="423">
        <v>9897</v>
      </c>
      <c r="M31" s="424">
        <v>9495</v>
      </c>
    </row>
    <row r="32" spans="1:13" ht="11.1" customHeight="1" x14ac:dyDescent="0.2">
      <c r="A32" s="422" t="s">
        <v>388</v>
      </c>
      <c r="B32" s="115">
        <v>149791</v>
      </c>
      <c r="C32" s="114">
        <v>83555</v>
      </c>
      <c r="D32" s="114">
        <v>66236</v>
      </c>
      <c r="E32" s="114">
        <v>110313</v>
      </c>
      <c r="F32" s="114">
        <v>39459</v>
      </c>
      <c r="G32" s="114">
        <v>19124</v>
      </c>
      <c r="H32" s="114">
        <v>46460</v>
      </c>
      <c r="I32" s="115">
        <v>50449</v>
      </c>
      <c r="J32" s="114">
        <v>34350</v>
      </c>
      <c r="K32" s="114">
        <v>16099</v>
      </c>
      <c r="L32" s="423">
        <v>14583</v>
      </c>
      <c r="M32" s="424">
        <v>11813</v>
      </c>
    </row>
    <row r="33" spans="1:13" s="110" customFormat="1" ht="11.1" customHeight="1" x14ac:dyDescent="0.2">
      <c r="A33" s="422" t="s">
        <v>389</v>
      </c>
      <c r="B33" s="115">
        <v>149265</v>
      </c>
      <c r="C33" s="114">
        <v>82941</v>
      </c>
      <c r="D33" s="114">
        <v>66324</v>
      </c>
      <c r="E33" s="114">
        <v>109360</v>
      </c>
      <c r="F33" s="114">
        <v>39890</v>
      </c>
      <c r="G33" s="114">
        <v>18479</v>
      </c>
      <c r="H33" s="114">
        <v>46963</v>
      </c>
      <c r="I33" s="115">
        <v>50269</v>
      </c>
      <c r="J33" s="114">
        <v>34368</v>
      </c>
      <c r="K33" s="114">
        <v>15901</v>
      </c>
      <c r="L33" s="423">
        <v>8647</v>
      </c>
      <c r="M33" s="424">
        <v>9249</v>
      </c>
    </row>
    <row r="34" spans="1:13" ht="15" customHeight="1" x14ac:dyDescent="0.2">
      <c r="A34" s="422" t="s">
        <v>395</v>
      </c>
      <c r="B34" s="115">
        <v>150004</v>
      </c>
      <c r="C34" s="114">
        <v>83360</v>
      </c>
      <c r="D34" s="114">
        <v>66644</v>
      </c>
      <c r="E34" s="114">
        <v>109631</v>
      </c>
      <c r="F34" s="114">
        <v>40365</v>
      </c>
      <c r="G34" s="114">
        <v>17849</v>
      </c>
      <c r="H34" s="114">
        <v>47833</v>
      </c>
      <c r="I34" s="115">
        <v>49865</v>
      </c>
      <c r="J34" s="114">
        <v>34064</v>
      </c>
      <c r="K34" s="114">
        <v>15801</v>
      </c>
      <c r="L34" s="423">
        <v>11179</v>
      </c>
      <c r="M34" s="424">
        <v>10806</v>
      </c>
    </row>
    <row r="35" spans="1:13" ht="11.1" customHeight="1" x14ac:dyDescent="0.2">
      <c r="A35" s="422" t="s">
        <v>387</v>
      </c>
      <c r="B35" s="115">
        <v>150936</v>
      </c>
      <c r="C35" s="114">
        <v>83978</v>
      </c>
      <c r="D35" s="114">
        <v>66958</v>
      </c>
      <c r="E35" s="114">
        <v>109950</v>
      </c>
      <c r="F35" s="114">
        <v>40982</v>
      </c>
      <c r="G35" s="114">
        <v>17280</v>
      </c>
      <c r="H35" s="114">
        <v>48846</v>
      </c>
      <c r="I35" s="115">
        <v>50889</v>
      </c>
      <c r="J35" s="114">
        <v>34773</v>
      </c>
      <c r="K35" s="114">
        <v>16116</v>
      </c>
      <c r="L35" s="423">
        <v>9939</v>
      </c>
      <c r="M35" s="424">
        <v>9209</v>
      </c>
    </row>
    <row r="36" spans="1:13" ht="11.1" customHeight="1" x14ac:dyDescent="0.2">
      <c r="A36" s="422" t="s">
        <v>388</v>
      </c>
      <c r="B36" s="115">
        <v>154215</v>
      </c>
      <c r="C36" s="114">
        <v>85723</v>
      </c>
      <c r="D36" s="114">
        <v>68492</v>
      </c>
      <c r="E36" s="114">
        <v>112666</v>
      </c>
      <c r="F36" s="114">
        <v>41547</v>
      </c>
      <c r="G36" s="114">
        <v>19402</v>
      </c>
      <c r="H36" s="114">
        <v>49562</v>
      </c>
      <c r="I36" s="115">
        <v>50774</v>
      </c>
      <c r="J36" s="114">
        <v>34082</v>
      </c>
      <c r="K36" s="114">
        <v>16692</v>
      </c>
      <c r="L36" s="423">
        <v>15572</v>
      </c>
      <c r="M36" s="424">
        <v>12796</v>
      </c>
    </row>
    <row r="37" spans="1:13" s="110" customFormat="1" ht="11.1" customHeight="1" x14ac:dyDescent="0.2">
      <c r="A37" s="422" t="s">
        <v>389</v>
      </c>
      <c r="B37" s="115">
        <v>153986</v>
      </c>
      <c r="C37" s="114">
        <v>85496</v>
      </c>
      <c r="D37" s="114">
        <v>68490</v>
      </c>
      <c r="E37" s="114">
        <v>111814</v>
      </c>
      <c r="F37" s="114">
        <v>42171</v>
      </c>
      <c r="G37" s="114">
        <v>18902</v>
      </c>
      <c r="H37" s="114">
        <v>50003</v>
      </c>
      <c r="I37" s="115">
        <v>50734</v>
      </c>
      <c r="J37" s="114">
        <v>34130</v>
      </c>
      <c r="K37" s="114">
        <v>16604</v>
      </c>
      <c r="L37" s="423">
        <v>9478</v>
      </c>
      <c r="M37" s="424">
        <v>9847</v>
      </c>
    </row>
    <row r="38" spans="1:13" ht="15" customHeight="1" x14ac:dyDescent="0.2">
      <c r="A38" s="425" t="s">
        <v>396</v>
      </c>
      <c r="B38" s="115">
        <v>154355</v>
      </c>
      <c r="C38" s="114">
        <v>85882</v>
      </c>
      <c r="D38" s="114">
        <v>68473</v>
      </c>
      <c r="E38" s="114">
        <v>111927</v>
      </c>
      <c r="F38" s="114">
        <v>42428</v>
      </c>
      <c r="G38" s="114">
        <v>18326</v>
      </c>
      <c r="H38" s="114">
        <v>50588</v>
      </c>
      <c r="I38" s="115">
        <v>49777</v>
      </c>
      <c r="J38" s="114">
        <v>33372</v>
      </c>
      <c r="K38" s="114">
        <v>16405</v>
      </c>
      <c r="L38" s="423">
        <v>11257</v>
      </c>
      <c r="M38" s="424">
        <v>10705</v>
      </c>
    </row>
    <row r="39" spans="1:13" ht="11.1" customHeight="1" x14ac:dyDescent="0.2">
      <c r="A39" s="422" t="s">
        <v>387</v>
      </c>
      <c r="B39" s="115">
        <v>155230</v>
      </c>
      <c r="C39" s="114">
        <v>86522</v>
      </c>
      <c r="D39" s="114">
        <v>68708</v>
      </c>
      <c r="E39" s="114">
        <v>112049</v>
      </c>
      <c r="F39" s="114">
        <v>43181</v>
      </c>
      <c r="G39" s="114">
        <v>17758</v>
      </c>
      <c r="H39" s="114">
        <v>51448</v>
      </c>
      <c r="I39" s="115">
        <v>50700</v>
      </c>
      <c r="J39" s="114">
        <v>33896</v>
      </c>
      <c r="K39" s="114">
        <v>16804</v>
      </c>
      <c r="L39" s="423">
        <v>9760</v>
      </c>
      <c r="M39" s="424">
        <v>8931</v>
      </c>
    </row>
    <row r="40" spans="1:13" ht="11.1" customHeight="1" x14ac:dyDescent="0.2">
      <c r="A40" s="425" t="s">
        <v>388</v>
      </c>
      <c r="B40" s="115">
        <v>159277</v>
      </c>
      <c r="C40" s="114">
        <v>88764</v>
      </c>
      <c r="D40" s="114">
        <v>70513</v>
      </c>
      <c r="E40" s="114">
        <v>115482</v>
      </c>
      <c r="F40" s="114">
        <v>43795</v>
      </c>
      <c r="G40" s="114">
        <v>20015</v>
      </c>
      <c r="H40" s="114">
        <v>52298</v>
      </c>
      <c r="I40" s="115">
        <v>50731</v>
      </c>
      <c r="J40" s="114">
        <v>33169</v>
      </c>
      <c r="K40" s="114">
        <v>17562</v>
      </c>
      <c r="L40" s="423">
        <v>15802</v>
      </c>
      <c r="M40" s="424">
        <v>12624</v>
      </c>
    </row>
    <row r="41" spans="1:13" s="110" customFormat="1" ht="11.1" customHeight="1" x14ac:dyDescent="0.2">
      <c r="A41" s="422" t="s">
        <v>389</v>
      </c>
      <c r="B41" s="115">
        <v>158404</v>
      </c>
      <c r="C41" s="114">
        <v>88298</v>
      </c>
      <c r="D41" s="114">
        <v>70106</v>
      </c>
      <c r="E41" s="114">
        <v>114537</v>
      </c>
      <c r="F41" s="114">
        <v>43867</v>
      </c>
      <c r="G41" s="114">
        <v>19365</v>
      </c>
      <c r="H41" s="114">
        <v>52718</v>
      </c>
      <c r="I41" s="115">
        <v>50534</v>
      </c>
      <c r="J41" s="114">
        <v>33067</v>
      </c>
      <c r="K41" s="114">
        <v>17467</v>
      </c>
      <c r="L41" s="423">
        <v>9154</v>
      </c>
      <c r="M41" s="424">
        <v>9517</v>
      </c>
    </row>
    <row r="42" spans="1:13" ht="15" customHeight="1" x14ac:dyDescent="0.2">
      <c r="A42" s="422" t="s">
        <v>397</v>
      </c>
      <c r="B42" s="115">
        <v>158823</v>
      </c>
      <c r="C42" s="114">
        <v>88515</v>
      </c>
      <c r="D42" s="114">
        <v>70308</v>
      </c>
      <c r="E42" s="114">
        <v>114508</v>
      </c>
      <c r="F42" s="114">
        <v>44315</v>
      </c>
      <c r="G42" s="114">
        <v>18689</v>
      </c>
      <c r="H42" s="114">
        <v>53290</v>
      </c>
      <c r="I42" s="115">
        <v>50206</v>
      </c>
      <c r="J42" s="114">
        <v>32768</v>
      </c>
      <c r="K42" s="114">
        <v>17438</v>
      </c>
      <c r="L42" s="423">
        <v>13101</v>
      </c>
      <c r="M42" s="424">
        <v>12912</v>
      </c>
    </row>
    <row r="43" spans="1:13" ht="11.1" customHeight="1" x14ac:dyDescent="0.2">
      <c r="A43" s="422" t="s">
        <v>387</v>
      </c>
      <c r="B43" s="115">
        <v>159623</v>
      </c>
      <c r="C43" s="114">
        <v>89213</v>
      </c>
      <c r="D43" s="114">
        <v>70410</v>
      </c>
      <c r="E43" s="114">
        <v>114703</v>
      </c>
      <c r="F43" s="114">
        <v>44920</v>
      </c>
      <c r="G43" s="114">
        <v>18222</v>
      </c>
      <c r="H43" s="114">
        <v>54148</v>
      </c>
      <c r="I43" s="115">
        <v>51238</v>
      </c>
      <c r="J43" s="114">
        <v>33330</v>
      </c>
      <c r="K43" s="114">
        <v>17908</v>
      </c>
      <c r="L43" s="423">
        <v>11002</v>
      </c>
      <c r="M43" s="424">
        <v>10340</v>
      </c>
    </row>
    <row r="44" spans="1:13" ht="11.1" customHeight="1" x14ac:dyDescent="0.2">
      <c r="A44" s="422" t="s">
        <v>388</v>
      </c>
      <c r="B44" s="115">
        <v>162460</v>
      </c>
      <c r="C44" s="114">
        <v>90915</v>
      </c>
      <c r="D44" s="114">
        <v>71545</v>
      </c>
      <c r="E44" s="114">
        <v>117466</v>
      </c>
      <c r="F44" s="114">
        <v>44994</v>
      </c>
      <c r="G44" s="114">
        <v>20116</v>
      </c>
      <c r="H44" s="114">
        <v>54560</v>
      </c>
      <c r="I44" s="115">
        <v>50785</v>
      </c>
      <c r="J44" s="114">
        <v>32294</v>
      </c>
      <c r="K44" s="114">
        <v>18491</v>
      </c>
      <c r="L44" s="423">
        <v>16311</v>
      </c>
      <c r="M44" s="424">
        <v>13805</v>
      </c>
    </row>
    <row r="45" spans="1:13" s="110" customFormat="1" ht="11.1" customHeight="1" x14ac:dyDescent="0.2">
      <c r="A45" s="422" t="s">
        <v>389</v>
      </c>
      <c r="B45" s="115">
        <v>161876</v>
      </c>
      <c r="C45" s="114">
        <v>90225</v>
      </c>
      <c r="D45" s="114">
        <v>71651</v>
      </c>
      <c r="E45" s="114">
        <v>116574</v>
      </c>
      <c r="F45" s="114">
        <v>45302</v>
      </c>
      <c r="G45" s="114">
        <v>19382</v>
      </c>
      <c r="H45" s="114">
        <v>54761</v>
      </c>
      <c r="I45" s="115">
        <v>50471</v>
      </c>
      <c r="J45" s="114">
        <v>32259</v>
      </c>
      <c r="K45" s="114">
        <v>18212</v>
      </c>
      <c r="L45" s="423">
        <v>9206</v>
      </c>
      <c r="M45" s="424">
        <v>9970</v>
      </c>
    </row>
    <row r="46" spans="1:13" ht="15" customHeight="1" x14ac:dyDescent="0.2">
      <c r="A46" s="422" t="s">
        <v>398</v>
      </c>
      <c r="B46" s="115">
        <v>162086</v>
      </c>
      <c r="C46" s="114">
        <v>90290</v>
      </c>
      <c r="D46" s="114">
        <v>71796</v>
      </c>
      <c r="E46" s="114">
        <v>116444</v>
      </c>
      <c r="F46" s="114">
        <v>45642</v>
      </c>
      <c r="G46" s="114">
        <v>18859</v>
      </c>
      <c r="H46" s="114">
        <v>55334</v>
      </c>
      <c r="I46" s="115">
        <v>50037</v>
      </c>
      <c r="J46" s="114">
        <v>31930</v>
      </c>
      <c r="K46" s="114">
        <v>18107</v>
      </c>
      <c r="L46" s="423">
        <v>11821</v>
      </c>
      <c r="M46" s="424">
        <v>11763</v>
      </c>
    </row>
    <row r="47" spans="1:13" ht="11.1" customHeight="1" x14ac:dyDescent="0.2">
      <c r="A47" s="422" t="s">
        <v>387</v>
      </c>
      <c r="B47" s="115">
        <v>161800</v>
      </c>
      <c r="C47" s="114">
        <v>90179</v>
      </c>
      <c r="D47" s="114">
        <v>71621</v>
      </c>
      <c r="E47" s="114">
        <v>115820</v>
      </c>
      <c r="F47" s="114">
        <v>45980</v>
      </c>
      <c r="G47" s="114">
        <v>18221</v>
      </c>
      <c r="H47" s="114">
        <v>55889</v>
      </c>
      <c r="I47" s="115">
        <v>50602</v>
      </c>
      <c r="J47" s="114">
        <v>32263</v>
      </c>
      <c r="K47" s="114">
        <v>18339</v>
      </c>
      <c r="L47" s="423">
        <v>10462</v>
      </c>
      <c r="M47" s="424">
        <v>10699</v>
      </c>
    </row>
    <row r="48" spans="1:13" ht="11.1" customHeight="1" x14ac:dyDescent="0.2">
      <c r="A48" s="422" t="s">
        <v>388</v>
      </c>
      <c r="B48" s="115">
        <v>165865</v>
      </c>
      <c r="C48" s="114">
        <v>92390</v>
      </c>
      <c r="D48" s="114">
        <v>73475</v>
      </c>
      <c r="E48" s="114">
        <v>119244</v>
      </c>
      <c r="F48" s="114">
        <v>46621</v>
      </c>
      <c r="G48" s="114">
        <v>20535</v>
      </c>
      <c r="H48" s="114">
        <v>56643</v>
      </c>
      <c r="I48" s="115">
        <v>50228</v>
      </c>
      <c r="J48" s="114">
        <v>31299</v>
      </c>
      <c r="K48" s="114">
        <v>18929</v>
      </c>
      <c r="L48" s="423">
        <v>16751</v>
      </c>
      <c r="M48" s="424">
        <v>13411</v>
      </c>
    </row>
    <row r="49" spans="1:17" s="110" customFormat="1" ht="11.1" customHeight="1" x14ac:dyDescent="0.2">
      <c r="A49" s="422" t="s">
        <v>389</v>
      </c>
      <c r="B49" s="115">
        <v>165108</v>
      </c>
      <c r="C49" s="114">
        <v>91642</v>
      </c>
      <c r="D49" s="114">
        <v>73466</v>
      </c>
      <c r="E49" s="114">
        <v>118067</v>
      </c>
      <c r="F49" s="114">
        <v>47041</v>
      </c>
      <c r="G49" s="114">
        <v>19899</v>
      </c>
      <c r="H49" s="114">
        <v>56755</v>
      </c>
      <c r="I49" s="115">
        <v>50066</v>
      </c>
      <c r="J49" s="114">
        <v>31217</v>
      </c>
      <c r="K49" s="114">
        <v>18849</v>
      </c>
      <c r="L49" s="423">
        <v>9386</v>
      </c>
      <c r="M49" s="424">
        <v>10162</v>
      </c>
    </row>
    <row r="50" spans="1:17" ht="15" customHeight="1" x14ac:dyDescent="0.2">
      <c r="A50" s="422" t="s">
        <v>399</v>
      </c>
      <c r="B50" s="143">
        <v>164643</v>
      </c>
      <c r="C50" s="144">
        <v>91242</v>
      </c>
      <c r="D50" s="144">
        <v>73401</v>
      </c>
      <c r="E50" s="144">
        <v>117271</v>
      </c>
      <c r="F50" s="144">
        <v>47372</v>
      </c>
      <c r="G50" s="144">
        <v>19293</v>
      </c>
      <c r="H50" s="144">
        <v>57004</v>
      </c>
      <c r="I50" s="143">
        <v>48410</v>
      </c>
      <c r="J50" s="144">
        <v>30302</v>
      </c>
      <c r="K50" s="144">
        <v>18108</v>
      </c>
      <c r="L50" s="426">
        <v>11841</v>
      </c>
      <c r="M50" s="427">
        <v>12340</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1.5775575928827905</v>
      </c>
      <c r="C6" s="480">
        <f>'Tabelle 3.3'!J11</f>
        <v>-3.2515938205727761</v>
      </c>
      <c r="D6" s="481">
        <f t="shared" ref="D6:E9" si="0">IF(OR(AND(B6&gt;=-50,B6&lt;=50),ISNUMBER(B6)=FALSE),B6,"")</f>
        <v>1.5775575928827905</v>
      </c>
      <c r="E6" s="481">
        <f t="shared" si="0"/>
        <v>-3.2515938205727761</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1.3225681822425275</v>
      </c>
      <c r="C7" s="480">
        <f>'Tabelle 3.1'!J23</f>
        <v>-3.156552267354261</v>
      </c>
      <c r="D7" s="481">
        <f t="shared" si="0"/>
        <v>1.3225681822425275</v>
      </c>
      <c r="E7" s="481">
        <f>IF(OR(AND(C7&gt;=-50,C7&lt;=50),ISNUMBER(C7)=FALSE),C7,"")</f>
        <v>-3.156552267354261</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1.5775575928827905</v>
      </c>
      <c r="C14" s="480">
        <f>'Tabelle 3.3'!J11</f>
        <v>-3.2515938205727761</v>
      </c>
      <c r="D14" s="481">
        <f>IF(OR(AND(B14&gt;=-50,B14&lt;=50),ISNUMBER(B14)=FALSE),B14,"")</f>
        <v>1.5775575928827905</v>
      </c>
      <c r="E14" s="481">
        <f>IF(OR(AND(C14&gt;=-50,C14&lt;=50),ISNUMBER(C14)=FALSE),C14,"")</f>
        <v>-3.2515938205727761</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1.3333333333333333</v>
      </c>
      <c r="C15" s="480">
        <f>'Tabelle 3.3'!J12</f>
        <v>3.6982248520710059</v>
      </c>
      <c r="D15" s="481">
        <f t="shared" ref="D15:E45" si="3">IF(OR(AND(B15&gt;=-50,B15&lt;=50),ISNUMBER(B15)=FALSE),B15,"")</f>
        <v>1.3333333333333333</v>
      </c>
      <c r="E15" s="481">
        <f t="shared" si="3"/>
        <v>3.6982248520710059</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-6.2315789473684209</v>
      </c>
      <c r="C16" s="480">
        <f>'Tabelle 3.3'!J13</f>
        <v>3.3846153846153846</v>
      </c>
      <c r="D16" s="481">
        <f t="shared" si="3"/>
        <v>-6.2315789473684209</v>
      </c>
      <c r="E16" s="481">
        <f t="shared" si="3"/>
        <v>3.3846153846153846</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-1.3196662457599841</v>
      </c>
      <c r="C17" s="480">
        <f>'Tabelle 3.3'!J14</f>
        <v>-9.7384040448450211</v>
      </c>
      <c r="D17" s="481">
        <f t="shared" si="3"/>
        <v>-1.3196662457599841</v>
      </c>
      <c r="E17" s="481">
        <f t="shared" si="3"/>
        <v>-9.7384040448450211</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-1.0144306329475639</v>
      </c>
      <c r="C18" s="480">
        <f>'Tabelle 3.3'!J15</f>
        <v>-13</v>
      </c>
      <c r="D18" s="481">
        <f t="shared" si="3"/>
        <v>-1.0144306329475639</v>
      </c>
      <c r="E18" s="481">
        <f t="shared" si="3"/>
        <v>-13</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-0.90914161414468175</v>
      </c>
      <c r="C19" s="480">
        <f>'Tabelle 3.3'!J16</f>
        <v>-4.1450777202072535</v>
      </c>
      <c r="D19" s="481">
        <f t="shared" si="3"/>
        <v>-0.90914161414468175</v>
      </c>
      <c r="E19" s="481">
        <f t="shared" si="3"/>
        <v>-4.1450777202072535</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-2.6943984873552353</v>
      </c>
      <c r="C20" s="480">
        <f>'Tabelle 3.3'!J17</f>
        <v>-13.888888888888889</v>
      </c>
      <c r="D20" s="481">
        <f t="shared" si="3"/>
        <v>-2.6943984873552353</v>
      </c>
      <c r="E20" s="481">
        <f t="shared" si="3"/>
        <v>-13.888888888888889</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4.4013623264343726</v>
      </c>
      <c r="C21" s="480">
        <f>'Tabelle 3.3'!J18</f>
        <v>0</v>
      </c>
      <c r="D21" s="481">
        <f t="shared" si="3"/>
        <v>4.4013623264343726</v>
      </c>
      <c r="E21" s="481">
        <f t="shared" si="3"/>
        <v>0</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1.880136600743048</v>
      </c>
      <c r="C22" s="480">
        <f>'Tabelle 3.3'!J19</f>
        <v>-2.9606237047271291</v>
      </c>
      <c r="D22" s="481">
        <f t="shared" si="3"/>
        <v>1.880136600743048</v>
      </c>
      <c r="E22" s="481">
        <f t="shared" si="3"/>
        <v>-2.9606237047271291</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1.7735026677688435</v>
      </c>
      <c r="C23" s="480">
        <f>'Tabelle 3.3'!J20</f>
        <v>4.3579044969865555</v>
      </c>
      <c r="D23" s="481">
        <f t="shared" si="3"/>
        <v>1.7735026677688435</v>
      </c>
      <c r="E23" s="481">
        <f t="shared" si="3"/>
        <v>4.3579044969865555</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4.04833836858006</v>
      </c>
      <c r="C24" s="480">
        <f>'Tabelle 3.3'!J21</f>
        <v>-5.6414542415378186</v>
      </c>
      <c r="D24" s="481">
        <f t="shared" si="3"/>
        <v>4.04833836858006</v>
      </c>
      <c r="E24" s="481">
        <f t="shared" si="3"/>
        <v>-5.6414542415378186</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4.6242774566473992</v>
      </c>
      <c r="C25" s="480">
        <f>'Tabelle 3.3'!J22</f>
        <v>-32.8125</v>
      </c>
      <c r="D25" s="481">
        <f t="shared" si="3"/>
        <v>4.6242774566473992</v>
      </c>
      <c r="E25" s="481">
        <f t="shared" si="3"/>
        <v>-32.8125</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0.73382254836557703</v>
      </c>
      <c r="C26" s="480">
        <f>'Tabelle 3.3'!J23</f>
        <v>2.512562814070352</v>
      </c>
      <c r="D26" s="481">
        <f t="shared" si="3"/>
        <v>0.73382254836557703</v>
      </c>
      <c r="E26" s="481">
        <f t="shared" si="3"/>
        <v>2.512562814070352</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1.7920691408235891</v>
      </c>
      <c r="C27" s="480">
        <f>'Tabelle 3.3'!J24</f>
        <v>-0.76080340839926963</v>
      </c>
      <c r="D27" s="481">
        <f t="shared" si="3"/>
        <v>1.7920691408235891</v>
      </c>
      <c r="E27" s="481">
        <f t="shared" si="3"/>
        <v>-0.76080340839926963</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4.6466602129719261</v>
      </c>
      <c r="C28" s="480">
        <f>'Tabelle 3.3'!J25</f>
        <v>-4.6075085324232079</v>
      </c>
      <c r="D28" s="481">
        <f t="shared" si="3"/>
        <v>4.6466602129719261</v>
      </c>
      <c r="E28" s="481">
        <f t="shared" si="3"/>
        <v>-4.6075085324232079</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-4.6746683512318379</v>
      </c>
      <c r="C29" s="480">
        <f>'Tabelle 3.3'!J26</f>
        <v>-12.068965517241379</v>
      </c>
      <c r="D29" s="481">
        <f t="shared" si="3"/>
        <v>-4.6746683512318379</v>
      </c>
      <c r="E29" s="481">
        <f t="shared" si="3"/>
        <v>-12.068965517241379</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3.7832479762101436</v>
      </c>
      <c r="C30" s="480">
        <f>'Tabelle 3.3'!J27</f>
        <v>5.384615384615385</v>
      </c>
      <c r="D30" s="481">
        <f t="shared" si="3"/>
        <v>3.7832479762101436</v>
      </c>
      <c r="E30" s="481">
        <f t="shared" si="3"/>
        <v>5.384615384615385</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3.4287940775375025</v>
      </c>
      <c r="C31" s="480">
        <f>'Tabelle 3.3'!J28</f>
        <v>1.0515247108307044</v>
      </c>
      <c r="D31" s="481">
        <f t="shared" si="3"/>
        <v>3.4287940775375025</v>
      </c>
      <c r="E31" s="481">
        <f t="shared" si="3"/>
        <v>1.0515247108307044</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3.5757575757575757</v>
      </c>
      <c r="C32" s="480">
        <f>'Tabelle 3.3'!J29</f>
        <v>-1.8234562784915043</v>
      </c>
      <c r="D32" s="481">
        <f t="shared" si="3"/>
        <v>3.5757575757575757</v>
      </c>
      <c r="E32" s="481">
        <f t="shared" si="3"/>
        <v>-1.8234562784915043</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3.2231347919111051</v>
      </c>
      <c r="C33" s="480">
        <f>'Tabelle 3.3'!J30</f>
        <v>0.65970313358988453</v>
      </c>
      <c r="D33" s="481">
        <f t="shared" si="3"/>
        <v>3.2231347919111051</v>
      </c>
      <c r="E33" s="481">
        <f t="shared" si="3"/>
        <v>0.65970313358988453</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4.5491803278688527</v>
      </c>
      <c r="C34" s="480">
        <f>'Tabelle 3.3'!J31</f>
        <v>-3.4209134191500619</v>
      </c>
      <c r="D34" s="481">
        <f t="shared" si="3"/>
        <v>4.5491803278688527</v>
      </c>
      <c r="E34" s="481">
        <f t="shared" si="3"/>
        <v>-3.4209134191500619</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1.3333333333333333</v>
      </c>
      <c r="C37" s="480">
        <f>'Tabelle 3.3'!J34</f>
        <v>3.6982248520710059</v>
      </c>
      <c r="D37" s="481">
        <f t="shared" si="3"/>
        <v>1.3333333333333333</v>
      </c>
      <c r="E37" s="481">
        <f t="shared" si="3"/>
        <v>3.6982248520710059</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-0.32647791201696946</v>
      </c>
      <c r="C38" s="480">
        <f>'Tabelle 3.3'!J35</f>
        <v>-6.2131454048612111</v>
      </c>
      <c r="D38" s="481">
        <f t="shared" si="3"/>
        <v>-0.32647791201696946</v>
      </c>
      <c r="E38" s="481">
        <f t="shared" si="3"/>
        <v>-6.2131454048612111</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2.5523067660118914</v>
      </c>
      <c r="C39" s="480">
        <f>'Tabelle 3.3'!J36</f>
        <v>-2.9833221508674397</v>
      </c>
      <c r="D39" s="481">
        <f t="shared" si="3"/>
        <v>2.5523067660118914</v>
      </c>
      <c r="E39" s="481">
        <f t="shared" si="3"/>
        <v>-2.9833221508674397</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2.5523067660118914</v>
      </c>
      <c r="C45" s="480">
        <f>'Tabelle 3.3'!J36</f>
        <v>-2.9833221508674397</v>
      </c>
      <c r="D45" s="481">
        <f t="shared" si="3"/>
        <v>2.5523067660118914</v>
      </c>
      <c r="E45" s="481">
        <f t="shared" si="3"/>
        <v>-2.9833221508674397</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142031</v>
      </c>
      <c r="C51" s="487">
        <v>34856</v>
      </c>
      <c r="D51" s="487">
        <v>14706</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142650</v>
      </c>
      <c r="C52" s="487">
        <v>35769</v>
      </c>
      <c r="D52" s="487">
        <v>15034</v>
      </c>
      <c r="E52" s="488">
        <f t="shared" ref="E52:G70" si="11">IF($A$51=37802,IF(COUNTBLANK(B$51:B$70)&gt;0,#N/A,B52/B$51*100),IF(COUNTBLANK(B$51:B$75)&gt;0,#N/A,B52/B$51*100))</f>
        <v>100.43582034907872</v>
      </c>
      <c r="F52" s="488">
        <f t="shared" si="11"/>
        <v>102.61934817535001</v>
      </c>
      <c r="G52" s="488">
        <f t="shared" si="11"/>
        <v>102.23038215694274</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145143</v>
      </c>
      <c r="C53" s="487">
        <v>35090</v>
      </c>
      <c r="D53" s="487">
        <v>15642</v>
      </c>
      <c r="E53" s="488">
        <f t="shared" si="11"/>
        <v>102.19107096338122</v>
      </c>
      <c r="F53" s="488">
        <f t="shared" si="11"/>
        <v>100.67133348634381</v>
      </c>
      <c r="G53" s="488">
        <f t="shared" si="11"/>
        <v>106.36474908200735</v>
      </c>
      <c r="H53" s="489">
        <f>IF(ISERROR(L53)=TRUE,IF(MONTH(A53)=MONTH(MAX(A$51:A$75)),A53,""),"")</f>
        <v>41883</v>
      </c>
      <c r="I53" s="488">
        <f t="shared" si="12"/>
        <v>102.19107096338122</v>
      </c>
      <c r="J53" s="488">
        <f t="shared" si="10"/>
        <v>100.67133348634381</v>
      </c>
      <c r="K53" s="488">
        <f t="shared" si="10"/>
        <v>106.36474908200735</v>
      </c>
      <c r="L53" s="488" t="e">
        <f t="shared" si="13"/>
        <v>#N/A</v>
      </c>
    </row>
    <row r="54" spans="1:14" ht="15" customHeight="1" x14ac:dyDescent="0.2">
      <c r="A54" s="490" t="s">
        <v>462</v>
      </c>
      <c r="B54" s="487">
        <v>144169</v>
      </c>
      <c r="C54" s="487">
        <v>34992</v>
      </c>
      <c r="D54" s="487">
        <v>15423</v>
      </c>
      <c r="E54" s="488">
        <f t="shared" si="11"/>
        <v>101.5053051798551</v>
      </c>
      <c r="F54" s="488">
        <f t="shared" si="11"/>
        <v>100.39017672710582</v>
      </c>
      <c r="G54" s="488">
        <f t="shared" si="11"/>
        <v>104.87556099551203</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145546</v>
      </c>
      <c r="C55" s="487">
        <v>34277</v>
      </c>
      <c r="D55" s="487">
        <v>15158</v>
      </c>
      <c r="E55" s="488">
        <f t="shared" si="11"/>
        <v>102.47481183685252</v>
      </c>
      <c r="F55" s="488">
        <f t="shared" si="11"/>
        <v>98.338879963277478</v>
      </c>
      <c r="G55" s="488">
        <f t="shared" si="11"/>
        <v>103.0735754113967</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146290</v>
      </c>
      <c r="C56" s="487">
        <v>34980</v>
      </c>
      <c r="D56" s="487">
        <v>15472</v>
      </c>
      <c r="E56" s="488">
        <f t="shared" si="11"/>
        <v>102.99864114172259</v>
      </c>
      <c r="F56" s="488">
        <f t="shared" si="11"/>
        <v>100.35574936883177</v>
      </c>
      <c r="G56" s="488">
        <f t="shared" si="11"/>
        <v>105.20875832993335</v>
      </c>
      <c r="H56" s="489" t="str">
        <f t="shared" si="14"/>
        <v/>
      </c>
      <c r="I56" s="488" t="str">
        <f t="shared" si="12"/>
        <v/>
      </c>
      <c r="J56" s="488" t="str">
        <f t="shared" si="10"/>
        <v/>
      </c>
      <c r="K56" s="488" t="str">
        <f t="shared" si="10"/>
        <v/>
      </c>
      <c r="L56" s="488" t="e">
        <f t="shared" si="13"/>
        <v>#N/A</v>
      </c>
    </row>
    <row r="57" spans="1:14" ht="15" customHeight="1" x14ac:dyDescent="0.2">
      <c r="A57" s="490">
        <v>42248</v>
      </c>
      <c r="B57" s="487">
        <v>149791</v>
      </c>
      <c r="C57" s="487">
        <v>34350</v>
      </c>
      <c r="D57" s="487">
        <v>16099</v>
      </c>
      <c r="E57" s="488">
        <f t="shared" si="11"/>
        <v>105.46359597552646</v>
      </c>
      <c r="F57" s="488">
        <f t="shared" si="11"/>
        <v>98.548313059444567</v>
      </c>
      <c r="G57" s="488">
        <f t="shared" si="11"/>
        <v>109.47232422140623</v>
      </c>
      <c r="H57" s="489">
        <f t="shared" si="14"/>
        <v>42248</v>
      </c>
      <c r="I57" s="488">
        <f t="shared" si="12"/>
        <v>105.46359597552646</v>
      </c>
      <c r="J57" s="488">
        <f t="shared" si="10"/>
        <v>98.548313059444567</v>
      </c>
      <c r="K57" s="488">
        <f t="shared" si="10"/>
        <v>109.47232422140623</v>
      </c>
      <c r="L57" s="488" t="e">
        <f t="shared" si="13"/>
        <v>#N/A</v>
      </c>
    </row>
    <row r="58" spans="1:14" ht="15" customHeight="1" x14ac:dyDescent="0.2">
      <c r="A58" s="490" t="s">
        <v>465</v>
      </c>
      <c r="B58" s="487">
        <v>149265</v>
      </c>
      <c r="C58" s="487">
        <v>34368</v>
      </c>
      <c r="D58" s="487">
        <v>15901</v>
      </c>
      <c r="E58" s="488">
        <f t="shared" si="11"/>
        <v>105.09325428955651</v>
      </c>
      <c r="F58" s="488">
        <f t="shared" si="11"/>
        <v>98.59995409685564</v>
      </c>
      <c r="G58" s="488">
        <f t="shared" si="11"/>
        <v>108.12593499252006</v>
      </c>
      <c r="H58" s="489" t="str">
        <f t="shared" si="14"/>
        <v/>
      </c>
      <c r="I58" s="488" t="str">
        <f t="shared" si="12"/>
        <v/>
      </c>
      <c r="J58" s="488" t="str">
        <f t="shared" si="10"/>
        <v/>
      </c>
      <c r="K58" s="488" t="str">
        <f t="shared" si="10"/>
        <v/>
      </c>
      <c r="L58" s="488" t="e">
        <f t="shared" si="13"/>
        <v>#N/A</v>
      </c>
    </row>
    <row r="59" spans="1:14" ht="15" customHeight="1" x14ac:dyDescent="0.2">
      <c r="A59" s="490" t="s">
        <v>466</v>
      </c>
      <c r="B59" s="487">
        <v>150004</v>
      </c>
      <c r="C59" s="487">
        <v>34064</v>
      </c>
      <c r="D59" s="487">
        <v>15801</v>
      </c>
      <c r="E59" s="488">
        <f t="shared" si="11"/>
        <v>105.61356323619491</v>
      </c>
      <c r="F59" s="488">
        <f t="shared" si="11"/>
        <v>97.727794353913239</v>
      </c>
      <c r="G59" s="488">
        <f t="shared" si="11"/>
        <v>107.44594043247655</v>
      </c>
      <c r="H59" s="489" t="str">
        <f t="shared" si="14"/>
        <v/>
      </c>
      <c r="I59" s="488" t="str">
        <f t="shared" si="12"/>
        <v/>
      </c>
      <c r="J59" s="488" t="str">
        <f t="shared" si="10"/>
        <v/>
      </c>
      <c r="K59" s="488" t="str">
        <f t="shared" si="10"/>
        <v/>
      </c>
      <c r="L59" s="488" t="e">
        <f t="shared" si="13"/>
        <v>#N/A</v>
      </c>
    </row>
    <row r="60" spans="1:14" ht="15" customHeight="1" x14ac:dyDescent="0.2">
      <c r="A60" s="490" t="s">
        <v>467</v>
      </c>
      <c r="B60" s="487">
        <v>150936</v>
      </c>
      <c r="C60" s="487">
        <v>34773</v>
      </c>
      <c r="D60" s="487">
        <v>16116</v>
      </c>
      <c r="E60" s="488">
        <f t="shared" si="11"/>
        <v>106.26975801057516</v>
      </c>
      <c r="F60" s="488">
        <f t="shared" si="11"/>
        <v>99.761877438604543</v>
      </c>
      <c r="G60" s="488">
        <f t="shared" si="11"/>
        <v>109.58792329661362</v>
      </c>
      <c r="H60" s="489" t="str">
        <f t="shared" si="14"/>
        <v/>
      </c>
      <c r="I60" s="488" t="str">
        <f t="shared" si="12"/>
        <v/>
      </c>
      <c r="J60" s="488" t="str">
        <f t="shared" si="10"/>
        <v/>
      </c>
      <c r="K60" s="488" t="str">
        <f t="shared" si="10"/>
        <v/>
      </c>
      <c r="L60" s="488" t="e">
        <f t="shared" si="13"/>
        <v>#N/A</v>
      </c>
    </row>
    <row r="61" spans="1:14" ht="15" customHeight="1" x14ac:dyDescent="0.2">
      <c r="A61" s="490">
        <v>42614</v>
      </c>
      <c r="B61" s="487">
        <v>154215</v>
      </c>
      <c r="C61" s="487">
        <v>34082</v>
      </c>
      <c r="D61" s="487">
        <v>16692</v>
      </c>
      <c r="E61" s="488">
        <f t="shared" si="11"/>
        <v>108.57840893889362</v>
      </c>
      <c r="F61" s="488">
        <f t="shared" si="11"/>
        <v>97.779435391324313</v>
      </c>
      <c r="G61" s="488">
        <f t="shared" si="11"/>
        <v>113.50469196246431</v>
      </c>
      <c r="H61" s="489">
        <f t="shared" si="14"/>
        <v>42614</v>
      </c>
      <c r="I61" s="488">
        <f t="shared" si="12"/>
        <v>108.57840893889362</v>
      </c>
      <c r="J61" s="488">
        <f t="shared" si="10"/>
        <v>97.779435391324313</v>
      </c>
      <c r="K61" s="488">
        <f t="shared" si="10"/>
        <v>113.50469196246431</v>
      </c>
      <c r="L61" s="488" t="e">
        <f t="shared" si="13"/>
        <v>#N/A</v>
      </c>
    </row>
    <row r="62" spans="1:14" ht="15" customHeight="1" x14ac:dyDescent="0.2">
      <c r="A62" s="490" t="s">
        <v>468</v>
      </c>
      <c r="B62" s="487">
        <v>153986</v>
      </c>
      <c r="C62" s="487">
        <v>34130</v>
      </c>
      <c r="D62" s="487">
        <v>16604</v>
      </c>
      <c r="E62" s="488">
        <f t="shared" si="11"/>
        <v>108.41717653188387</v>
      </c>
      <c r="F62" s="488">
        <f t="shared" si="11"/>
        <v>97.917144824420475</v>
      </c>
      <c r="G62" s="488">
        <f t="shared" si="11"/>
        <v>112.90629674962599</v>
      </c>
      <c r="H62" s="489" t="str">
        <f t="shared" si="14"/>
        <v/>
      </c>
      <c r="I62" s="488" t="str">
        <f t="shared" si="12"/>
        <v/>
      </c>
      <c r="J62" s="488" t="str">
        <f t="shared" si="10"/>
        <v/>
      </c>
      <c r="K62" s="488" t="str">
        <f t="shared" si="10"/>
        <v/>
      </c>
      <c r="L62" s="488" t="e">
        <f t="shared" si="13"/>
        <v>#N/A</v>
      </c>
    </row>
    <row r="63" spans="1:14" ht="15" customHeight="1" x14ac:dyDescent="0.2">
      <c r="A63" s="490" t="s">
        <v>469</v>
      </c>
      <c r="B63" s="487">
        <v>154355</v>
      </c>
      <c r="C63" s="487">
        <v>33372</v>
      </c>
      <c r="D63" s="487">
        <v>16405</v>
      </c>
      <c r="E63" s="488">
        <f t="shared" si="11"/>
        <v>108.67697896937993</v>
      </c>
      <c r="F63" s="488">
        <f t="shared" si="11"/>
        <v>95.742483360110171</v>
      </c>
      <c r="G63" s="488">
        <f t="shared" si="11"/>
        <v>111.55310757513941</v>
      </c>
      <c r="H63" s="489" t="str">
        <f t="shared" si="14"/>
        <v/>
      </c>
      <c r="I63" s="488" t="str">
        <f t="shared" si="12"/>
        <v/>
      </c>
      <c r="J63" s="488" t="str">
        <f t="shared" si="10"/>
        <v/>
      </c>
      <c r="K63" s="488" t="str">
        <f t="shared" si="10"/>
        <v/>
      </c>
      <c r="L63" s="488" t="e">
        <f t="shared" si="13"/>
        <v>#N/A</v>
      </c>
    </row>
    <row r="64" spans="1:14" ht="15" customHeight="1" x14ac:dyDescent="0.2">
      <c r="A64" s="490" t="s">
        <v>470</v>
      </c>
      <c r="B64" s="487">
        <v>155230</v>
      </c>
      <c r="C64" s="487">
        <v>33896</v>
      </c>
      <c r="D64" s="487">
        <v>16804</v>
      </c>
      <c r="E64" s="488">
        <f t="shared" si="11"/>
        <v>109.29304165991931</v>
      </c>
      <c r="F64" s="488">
        <f t="shared" si="11"/>
        <v>97.245811338076663</v>
      </c>
      <c r="G64" s="488">
        <f t="shared" si="11"/>
        <v>114.26628586971303</v>
      </c>
      <c r="H64" s="489" t="str">
        <f t="shared" si="14"/>
        <v/>
      </c>
      <c r="I64" s="488" t="str">
        <f t="shared" si="12"/>
        <v/>
      </c>
      <c r="J64" s="488" t="str">
        <f t="shared" si="10"/>
        <v/>
      </c>
      <c r="K64" s="488" t="str">
        <f t="shared" si="10"/>
        <v/>
      </c>
      <c r="L64" s="488" t="e">
        <f t="shared" si="13"/>
        <v>#N/A</v>
      </c>
    </row>
    <row r="65" spans="1:12" ht="15" customHeight="1" x14ac:dyDescent="0.2">
      <c r="A65" s="490">
        <v>42979</v>
      </c>
      <c r="B65" s="487">
        <v>159277</v>
      </c>
      <c r="C65" s="487">
        <v>33169</v>
      </c>
      <c r="D65" s="487">
        <v>17562</v>
      </c>
      <c r="E65" s="488">
        <f t="shared" si="11"/>
        <v>112.14241961261978</v>
      </c>
      <c r="F65" s="488">
        <f t="shared" si="11"/>
        <v>95.160087215974301</v>
      </c>
      <c r="G65" s="488">
        <f t="shared" si="11"/>
        <v>119.42064463484292</v>
      </c>
      <c r="H65" s="489">
        <f t="shared" si="14"/>
        <v>42979</v>
      </c>
      <c r="I65" s="488">
        <f t="shared" si="12"/>
        <v>112.14241961261978</v>
      </c>
      <c r="J65" s="488">
        <f t="shared" si="10"/>
        <v>95.160087215974301</v>
      </c>
      <c r="K65" s="488">
        <f t="shared" si="10"/>
        <v>119.42064463484292</v>
      </c>
      <c r="L65" s="488" t="e">
        <f t="shared" si="13"/>
        <v>#N/A</v>
      </c>
    </row>
    <row r="66" spans="1:12" ht="15" customHeight="1" x14ac:dyDescent="0.2">
      <c r="A66" s="490" t="s">
        <v>471</v>
      </c>
      <c r="B66" s="487">
        <v>158404</v>
      </c>
      <c r="C66" s="487">
        <v>33067</v>
      </c>
      <c r="D66" s="487">
        <v>17467</v>
      </c>
      <c r="E66" s="488">
        <f t="shared" si="11"/>
        <v>111.52776506537305</v>
      </c>
      <c r="F66" s="488">
        <f t="shared" si="11"/>
        <v>94.867454670644932</v>
      </c>
      <c r="G66" s="488">
        <f t="shared" si="11"/>
        <v>118.77464980280156</v>
      </c>
      <c r="H66" s="489" t="str">
        <f t="shared" si="14"/>
        <v/>
      </c>
      <c r="I66" s="488" t="str">
        <f t="shared" si="12"/>
        <v/>
      </c>
      <c r="J66" s="488" t="str">
        <f t="shared" si="10"/>
        <v/>
      </c>
      <c r="K66" s="488" t="str">
        <f t="shared" si="10"/>
        <v/>
      </c>
      <c r="L66" s="488" t="e">
        <f t="shared" si="13"/>
        <v>#N/A</v>
      </c>
    </row>
    <row r="67" spans="1:12" ht="15" customHeight="1" x14ac:dyDescent="0.2">
      <c r="A67" s="490" t="s">
        <v>472</v>
      </c>
      <c r="B67" s="487">
        <v>158823</v>
      </c>
      <c r="C67" s="487">
        <v>32768</v>
      </c>
      <c r="D67" s="487">
        <v>17438</v>
      </c>
      <c r="E67" s="488">
        <f t="shared" si="11"/>
        <v>111.82277108518564</v>
      </c>
      <c r="F67" s="488">
        <f t="shared" si="11"/>
        <v>94.009639660316736</v>
      </c>
      <c r="G67" s="488">
        <f t="shared" si="11"/>
        <v>118.57745138038895</v>
      </c>
      <c r="H67" s="489" t="str">
        <f t="shared" si="14"/>
        <v/>
      </c>
      <c r="I67" s="488" t="str">
        <f t="shared" si="12"/>
        <v/>
      </c>
      <c r="J67" s="488" t="str">
        <f t="shared" si="12"/>
        <v/>
      </c>
      <c r="K67" s="488" t="str">
        <f t="shared" si="12"/>
        <v/>
      </c>
      <c r="L67" s="488" t="e">
        <f t="shared" si="13"/>
        <v>#N/A</v>
      </c>
    </row>
    <row r="68" spans="1:12" ht="15" customHeight="1" x14ac:dyDescent="0.2">
      <c r="A68" s="490" t="s">
        <v>473</v>
      </c>
      <c r="B68" s="487">
        <v>159623</v>
      </c>
      <c r="C68" s="487">
        <v>33330</v>
      </c>
      <c r="D68" s="487">
        <v>17908</v>
      </c>
      <c r="E68" s="488">
        <f t="shared" si="11"/>
        <v>112.3860284022502</v>
      </c>
      <c r="F68" s="488">
        <f t="shared" si="11"/>
        <v>95.621987606151023</v>
      </c>
      <c r="G68" s="488">
        <f t="shared" si="11"/>
        <v>121.7734258125935</v>
      </c>
      <c r="H68" s="489" t="str">
        <f t="shared" si="14"/>
        <v/>
      </c>
      <c r="I68" s="488" t="str">
        <f t="shared" si="12"/>
        <v/>
      </c>
      <c r="J68" s="488" t="str">
        <f t="shared" si="12"/>
        <v/>
      </c>
      <c r="K68" s="488" t="str">
        <f t="shared" si="12"/>
        <v/>
      </c>
      <c r="L68" s="488" t="e">
        <f t="shared" si="13"/>
        <v>#N/A</v>
      </c>
    </row>
    <row r="69" spans="1:12" ht="15" customHeight="1" x14ac:dyDescent="0.2">
      <c r="A69" s="490">
        <v>43344</v>
      </c>
      <c r="B69" s="487">
        <v>162460</v>
      </c>
      <c r="C69" s="487">
        <v>32294</v>
      </c>
      <c r="D69" s="487">
        <v>18491</v>
      </c>
      <c r="E69" s="488">
        <f t="shared" si="11"/>
        <v>114.38347966289048</v>
      </c>
      <c r="F69" s="488">
        <f t="shared" si="11"/>
        <v>92.649759008492083</v>
      </c>
      <c r="G69" s="488">
        <f t="shared" si="11"/>
        <v>125.73779409764722</v>
      </c>
      <c r="H69" s="489">
        <f t="shared" si="14"/>
        <v>43344</v>
      </c>
      <c r="I69" s="488">
        <f t="shared" si="12"/>
        <v>114.38347966289048</v>
      </c>
      <c r="J69" s="488">
        <f t="shared" si="12"/>
        <v>92.649759008492083</v>
      </c>
      <c r="K69" s="488">
        <f t="shared" si="12"/>
        <v>125.73779409764722</v>
      </c>
      <c r="L69" s="488" t="e">
        <f t="shared" si="13"/>
        <v>#N/A</v>
      </c>
    </row>
    <row r="70" spans="1:12" ht="15" customHeight="1" x14ac:dyDescent="0.2">
      <c r="A70" s="490" t="s">
        <v>474</v>
      </c>
      <c r="B70" s="487">
        <v>161876</v>
      </c>
      <c r="C70" s="487">
        <v>32259</v>
      </c>
      <c r="D70" s="487">
        <v>18212</v>
      </c>
      <c r="E70" s="488">
        <f t="shared" si="11"/>
        <v>113.97230182143335</v>
      </c>
      <c r="F70" s="488">
        <f t="shared" si="11"/>
        <v>92.549345880192789</v>
      </c>
      <c r="G70" s="488">
        <f t="shared" si="11"/>
        <v>123.84060927512579</v>
      </c>
      <c r="H70" s="489" t="str">
        <f t="shared" si="14"/>
        <v/>
      </c>
      <c r="I70" s="488" t="str">
        <f t="shared" si="12"/>
        <v/>
      </c>
      <c r="J70" s="488" t="str">
        <f t="shared" si="12"/>
        <v/>
      </c>
      <c r="K70" s="488" t="str">
        <f t="shared" si="12"/>
        <v/>
      </c>
      <c r="L70" s="488" t="e">
        <f t="shared" si="13"/>
        <v>#N/A</v>
      </c>
    </row>
    <row r="71" spans="1:12" ht="15" customHeight="1" x14ac:dyDescent="0.2">
      <c r="A71" s="490" t="s">
        <v>475</v>
      </c>
      <c r="B71" s="487">
        <v>162086</v>
      </c>
      <c r="C71" s="487">
        <v>31930</v>
      </c>
      <c r="D71" s="487">
        <v>18107</v>
      </c>
      <c r="E71" s="491">
        <f t="shared" ref="E71:G75" si="15">IF($A$51=37802,IF(COUNTBLANK(B$51:B$70)&gt;0,#N/A,IF(ISBLANK(B71)=FALSE,B71/B$51*100,#N/A)),IF(COUNTBLANK(B$51:B$75)&gt;0,#N/A,B71/B$51*100))</f>
        <v>114.12015686716279</v>
      </c>
      <c r="F71" s="491">
        <f t="shared" si="15"/>
        <v>91.605462474179475</v>
      </c>
      <c r="G71" s="491">
        <f t="shared" si="15"/>
        <v>123.1266149870801</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161800</v>
      </c>
      <c r="C72" s="487">
        <v>32263</v>
      </c>
      <c r="D72" s="487">
        <v>18339</v>
      </c>
      <c r="E72" s="491">
        <f t="shared" si="15"/>
        <v>113.91879237631221</v>
      </c>
      <c r="F72" s="491">
        <f t="shared" si="15"/>
        <v>92.560821666284141</v>
      </c>
      <c r="G72" s="491">
        <f t="shared" si="15"/>
        <v>124.70420236638107</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165865</v>
      </c>
      <c r="C73" s="487">
        <v>31299</v>
      </c>
      <c r="D73" s="487">
        <v>18929</v>
      </c>
      <c r="E73" s="491">
        <f t="shared" si="15"/>
        <v>116.78084361864663</v>
      </c>
      <c r="F73" s="491">
        <f t="shared" si="15"/>
        <v>89.795157218269452</v>
      </c>
      <c r="G73" s="491">
        <f t="shared" si="15"/>
        <v>128.71617027063783</v>
      </c>
      <c r="H73" s="492">
        <f>IF(A$51=37802,IF(ISERROR(L73)=TRUE,IF(ISBLANK(A73)=FALSE,IF(MONTH(A73)=MONTH(MAX(A$51:A$75)),A73,""),""),""),IF(ISERROR(L73)=TRUE,IF(MONTH(A73)=MONTH(MAX(A$51:A$75)),A73,""),""))</f>
        <v>43709</v>
      </c>
      <c r="I73" s="488">
        <f t="shared" si="12"/>
        <v>116.78084361864663</v>
      </c>
      <c r="J73" s="488">
        <f t="shared" si="12"/>
        <v>89.795157218269452</v>
      </c>
      <c r="K73" s="488">
        <f t="shared" si="12"/>
        <v>128.71617027063783</v>
      </c>
      <c r="L73" s="488" t="e">
        <f t="shared" si="13"/>
        <v>#N/A</v>
      </c>
    </row>
    <row r="74" spans="1:12" ht="15" customHeight="1" x14ac:dyDescent="0.2">
      <c r="A74" s="490" t="s">
        <v>477</v>
      </c>
      <c r="B74" s="487">
        <v>165108</v>
      </c>
      <c r="C74" s="487">
        <v>31217</v>
      </c>
      <c r="D74" s="487">
        <v>18849</v>
      </c>
      <c r="E74" s="491">
        <f t="shared" si="15"/>
        <v>116.24786138237427</v>
      </c>
      <c r="F74" s="491">
        <f t="shared" si="15"/>
        <v>89.559903603396833</v>
      </c>
      <c r="G74" s="491">
        <f t="shared" si="15"/>
        <v>128.17217462260302</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164643</v>
      </c>
      <c r="C75" s="493">
        <v>30302</v>
      </c>
      <c r="D75" s="493">
        <v>18108</v>
      </c>
      <c r="E75" s="491">
        <f t="shared" si="15"/>
        <v>115.92046806683047</v>
      </c>
      <c r="F75" s="491">
        <f t="shared" si="15"/>
        <v>86.934817535001159</v>
      </c>
      <c r="G75" s="491">
        <f t="shared" si="15"/>
        <v>123.13341493268052</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116.78084361864663</v>
      </c>
      <c r="J77" s="488">
        <f>IF(J75&lt;&gt;"",J75,IF(J74&lt;&gt;"",J74,IF(J73&lt;&gt;"",J73,IF(J72&lt;&gt;"",J72,IF(J71&lt;&gt;"",J71,IF(J70&lt;&gt;"",J70,""))))))</f>
        <v>89.795157218269452</v>
      </c>
      <c r="K77" s="488">
        <f>IF(K75&lt;&gt;"",K75,IF(K74&lt;&gt;"",K74,IF(K73&lt;&gt;"",K73,IF(K72&lt;&gt;"",K72,IF(K71&lt;&gt;"",K71,IF(K70&lt;&gt;"",K70,""))))))</f>
        <v>128.71617027063783</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+16,8%</v>
      </c>
      <c r="J79" s="488" t="str">
        <f>"GeB - ausschließlich: "&amp;IF(J77&gt;100,"+","")&amp;TEXT(J77-100,"0,0")&amp;"%"</f>
        <v>GeB - ausschließlich: -10,2%</v>
      </c>
      <c r="K79" s="488" t="str">
        <f>"GeB - im Nebenjob: "&amp;IF(K77&gt;100,"+","")&amp;TEXT(K77-100,"0,0")&amp;"%"</f>
        <v>GeB - im Nebenjob: +28,7%</v>
      </c>
    </row>
    <row r="81" spans="9:9" ht="15" customHeight="1" x14ac:dyDescent="0.2">
      <c r="I81" s="488" t="str">
        <f>IF(ISERROR(HLOOKUP(1,I$78:K$79,2,FALSE)),"",HLOOKUP(1,I$78:K$79,2,FALSE))</f>
        <v>GeB - im Nebenjob: +28,7%</v>
      </c>
    </row>
    <row r="82" spans="9:9" ht="15" customHeight="1" x14ac:dyDescent="0.2">
      <c r="I82" s="488" t="str">
        <f>IF(ISERROR(HLOOKUP(2,I$78:K$79,2,FALSE)),"",HLOOKUP(2,I$78:K$79,2,FALSE))</f>
        <v>SvB: +16,8%</v>
      </c>
    </row>
    <row r="83" spans="9:9" ht="15" customHeight="1" x14ac:dyDescent="0.2">
      <c r="I83" s="488" t="str">
        <f>IF(ISERROR(HLOOKUP(3,I$78:K$79,2,FALSE)),"",HLOOKUP(3,I$78:K$79,2,FALSE))</f>
        <v>GeB - ausschließlich: -10,2%</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164643</v>
      </c>
      <c r="E12" s="114">
        <v>165108</v>
      </c>
      <c r="F12" s="114">
        <v>165865</v>
      </c>
      <c r="G12" s="114">
        <v>161800</v>
      </c>
      <c r="H12" s="114">
        <v>162086</v>
      </c>
      <c r="I12" s="115">
        <v>2557</v>
      </c>
      <c r="J12" s="116">
        <v>1.5775575928827905</v>
      </c>
      <c r="N12" s="117"/>
    </row>
    <row r="13" spans="1:15" s="110" customFormat="1" ht="13.5" customHeight="1" x14ac:dyDescent="0.2">
      <c r="A13" s="118" t="s">
        <v>105</v>
      </c>
      <c r="B13" s="119" t="s">
        <v>106</v>
      </c>
      <c r="C13" s="113">
        <v>55.418086405131099</v>
      </c>
      <c r="D13" s="114">
        <v>91242</v>
      </c>
      <c r="E13" s="114">
        <v>91642</v>
      </c>
      <c r="F13" s="114">
        <v>92390</v>
      </c>
      <c r="G13" s="114">
        <v>90179</v>
      </c>
      <c r="H13" s="114">
        <v>90290</v>
      </c>
      <c r="I13" s="115">
        <v>952</v>
      </c>
      <c r="J13" s="116">
        <v>1.0543803300476242</v>
      </c>
    </row>
    <row r="14" spans="1:15" s="110" customFormat="1" ht="13.5" customHeight="1" x14ac:dyDescent="0.2">
      <c r="A14" s="120"/>
      <c r="B14" s="119" t="s">
        <v>107</v>
      </c>
      <c r="C14" s="113">
        <v>44.581913594868901</v>
      </c>
      <c r="D14" s="114">
        <v>73401</v>
      </c>
      <c r="E14" s="114">
        <v>73466</v>
      </c>
      <c r="F14" s="114">
        <v>73475</v>
      </c>
      <c r="G14" s="114">
        <v>71621</v>
      </c>
      <c r="H14" s="114">
        <v>71796</v>
      </c>
      <c r="I14" s="115">
        <v>1605</v>
      </c>
      <c r="J14" s="116">
        <v>2.2355005849908074</v>
      </c>
    </row>
    <row r="15" spans="1:15" s="110" customFormat="1" ht="13.5" customHeight="1" x14ac:dyDescent="0.2">
      <c r="A15" s="118" t="s">
        <v>105</v>
      </c>
      <c r="B15" s="121" t="s">
        <v>108</v>
      </c>
      <c r="C15" s="113">
        <v>11.718080938758405</v>
      </c>
      <c r="D15" s="114">
        <v>19293</v>
      </c>
      <c r="E15" s="114">
        <v>19899</v>
      </c>
      <c r="F15" s="114">
        <v>20535</v>
      </c>
      <c r="G15" s="114">
        <v>18221</v>
      </c>
      <c r="H15" s="114">
        <v>18859</v>
      </c>
      <c r="I15" s="115">
        <v>434</v>
      </c>
      <c r="J15" s="116">
        <v>2.3012885094649769</v>
      </c>
    </row>
    <row r="16" spans="1:15" s="110" customFormat="1" ht="13.5" customHeight="1" x14ac:dyDescent="0.2">
      <c r="A16" s="118"/>
      <c r="B16" s="121" t="s">
        <v>109</v>
      </c>
      <c r="C16" s="113">
        <v>66.786319491262915</v>
      </c>
      <c r="D16" s="114">
        <v>109959</v>
      </c>
      <c r="E16" s="114">
        <v>110095</v>
      </c>
      <c r="F16" s="114">
        <v>110665</v>
      </c>
      <c r="G16" s="114">
        <v>109753</v>
      </c>
      <c r="H16" s="114">
        <v>110006</v>
      </c>
      <c r="I16" s="115">
        <v>-47</v>
      </c>
      <c r="J16" s="116">
        <v>-4.2724942275875859E-2</v>
      </c>
    </row>
    <row r="17" spans="1:10" s="110" customFormat="1" ht="13.5" customHeight="1" x14ac:dyDescent="0.2">
      <c r="A17" s="118"/>
      <c r="B17" s="121" t="s">
        <v>110</v>
      </c>
      <c r="C17" s="113">
        <v>20.297856574527916</v>
      </c>
      <c r="D17" s="114">
        <v>33419</v>
      </c>
      <c r="E17" s="114">
        <v>33127</v>
      </c>
      <c r="F17" s="114">
        <v>32744</v>
      </c>
      <c r="G17" s="114">
        <v>31981</v>
      </c>
      <c r="H17" s="114">
        <v>31424</v>
      </c>
      <c r="I17" s="115">
        <v>1995</v>
      </c>
      <c r="J17" s="116">
        <v>6.3486507128309571</v>
      </c>
    </row>
    <row r="18" spans="1:10" s="110" customFormat="1" ht="13.5" customHeight="1" x14ac:dyDescent="0.2">
      <c r="A18" s="120"/>
      <c r="B18" s="121" t="s">
        <v>111</v>
      </c>
      <c r="C18" s="113">
        <v>1.1977429954507632</v>
      </c>
      <c r="D18" s="114">
        <v>1972</v>
      </c>
      <c r="E18" s="114">
        <v>1987</v>
      </c>
      <c r="F18" s="114">
        <v>1921</v>
      </c>
      <c r="G18" s="114">
        <v>1845</v>
      </c>
      <c r="H18" s="114">
        <v>1797</v>
      </c>
      <c r="I18" s="115">
        <v>175</v>
      </c>
      <c r="J18" s="116">
        <v>9.7384529771841954</v>
      </c>
    </row>
    <row r="19" spans="1:10" s="110" customFormat="1" ht="13.5" customHeight="1" x14ac:dyDescent="0.2">
      <c r="A19" s="120"/>
      <c r="B19" s="121" t="s">
        <v>112</v>
      </c>
      <c r="C19" s="113">
        <v>0.33223398504643381</v>
      </c>
      <c r="D19" s="114">
        <v>547</v>
      </c>
      <c r="E19" s="114">
        <v>553</v>
      </c>
      <c r="F19" s="114">
        <v>545</v>
      </c>
      <c r="G19" s="114">
        <v>490</v>
      </c>
      <c r="H19" s="114">
        <v>457</v>
      </c>
      <c r="I19" s="115">
        <v>90</v>
      </c>
      <c r="J19" s="116">
        <v>19.693654266958426</v>
      </c>
    </row>
    <row r="20" spans="1:10" s="110" customFormat="1" ht="13.5" customHeight="1" x14ac:dyDescent="0.2">
      <c r="A20" s="118" t="s">
        <v>113</v>
      </c>
      <c r="B20" s="122" t="s">
        <v>114</v>
      </c>
      <c r="C20" s="113">
        <v>71.227443620439374</v>
      </c>
      <c r="D20" s="114">
        <v>117271</v>
      </c>
      <c r="E20" s="114">
        <v>118067</v>
      </c>
      <c r="F20" s="114">
        <v>119244</v>
      </c>
      <c r="G20" s="114">
        <v>115820</v>
      </c>
      <c r="H20" s="114">
        <v>116444</v>
      </c>
      <c r="I20" s="115">
        <v>827</v>
      </c>
      <c r="J20" s="116">
        <v>0.71021263439936788</v>
      </c>
    </row>
    <row r="21" spans="1:10" s="110" customFormat="1" ht="13.5" customHeight="1" x14ac:dyDescent="0.2">
      <c r="A21" s="120"/>
      <c r="B21" s="122" t="s">
        <v>115</v>
      </c>
      <c r="C21" s="113">
        <v>28.772556379560626</v>
      </c>
      <c r="D21" s="114">
        <v>47372</v>
      </c>
      <c r="E21" s="114">
        <v>47041</v>
      </c>
      <c r="F21" s="114">
        <v>46621</v>
      </c>
      <c r="G21" s="114">
        <v>45980</v>
      </c>
      <c r="H21" s="114">
        <v>45642</v>
      </c>
      <c r="I21" s="115">
        <v>1730</v>
      </c>
      <c r="J21" s="116">
        <v>3.7903685202226018</v>
      </c>
    </row>
    <row r="22" spans="1:10" s="110" customFormat="1" ht="13.5" customHeight="1" x14ac:dyDescent="0.2">
      <c r="A22" s="118" t="s">
        <v>113</v>
      </c>
      <c r="B22" s="122" t="s">
        <v>116</v>
      </c>
      <c r="C22" s="113">
        <v>91.404432620882758</v>
      </c>
      <c r="D22" s="114">
        <v>150491</v>
      </c>
      <c r="E22" s="114">
        <v>151417</v>
      </c>
      <c r="F22" s="114">
        <v>151921</v>
      </c>
      <c r="G22" s="114">
        <v>148169</v>
      </c>
      <c r="H22" s="114">
        <v>148644</v>
      </c>
      <c r="I22" s="115">
        <v>1847</v>
      </c>
      <c r="J22" s="116">
        <v>1.2425661311590108</v>
      </c>
    </row>
    <row r="23" spans="1:10" s="110" customFormat="1" ht="13.5" customHeight="1" x14ac:dyDescent="0.2">
      <c r="A23" s="123"/>
      <c r="B23" s="124" t="s">
        <v>117</v>
      </c>
      <c r="C23" s="125">
        <v>8.5536585217713483</v>
      </c>
      <c r="D23" s="114">
        <v>14083</v>
      </c>
      <c r="E23" s="114">
        <v>13619</v>
      </c>
      <c r="F23" s="114">
        <v>13862</v>
      </c>
      <c r="G23" s="114">
        <v>13545</v>
      </c>
      <c r="H23" s="114">
        <v>13365</v>
      </c>
      <c r="I23" s="115">
        <v>718</v>
      </c>
      <c r="J23" s="116">
        <v>5.3722409277964838</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48410</v>
      </c>
      <c r="E26" s="114">
        <v>50066</v>
      </c>
      <c r="F26" s="114">
        <v>50228</v>
      </c>
      <c r="G26" s="114">
        <v>50602</v>
      </c>
      <c r="H26" s="140">
        <v>50037</v>
      </c>
      <c r="I26" s="115">
        <v>-1627</v>
      </c>
      <c r="J26" s="116">
        <v>-3.2515938205727761</v>
      </c>
    </row>
    <row r="27" spans="1:10" s="110" customFormat="1" ht="13.5" customHeight="1" x14ac:dyDescent="0.2">
      <c r="A27" s="118" t="s">
        <v>105</v>
      </c>
      <c r="B27" s="119" t="s">
        <v>106</v>
      </c>
      <c r="C27" s="113">
        <v>42.575914067341458</v>
      </c>
      <c r="D27" s="115">
        <v>20611</v>
      </c>
      <c r="E27" s="114">
        <v>21181</v>
      </c>
      <c r="F27" s="114">
        <v>21240</v>
      </c>
      <c r="G27" s="114">
        <v>21258</v>
      </c>
      <c r="H27" s="140">
        <v>20993</v>
      </c>
      <c r="I27" s="115">
        <v>-382</v>
      </c>
      <c r="J27" s="116">
        <v>-1.8196541704377649</v>
      </c>
    </row>
    <row r="28" spans="1:10" s="110" customFormat="1" ht="13.5" customHeight="1" x14ac:dyDescent="0.2">
      <c r="A28" s="120"/>
      <c r="B28" s="119" t="s">
        <v>107</v>
      </c>
      <c r="C28" s="113">
        <v>57.424085932658542</v>
      </c>
      <c r="D28" s="115">
        <v>27799</v>
      </c>
      <c r="E28" s="114">
        <v>28885</v>
      </c>
      <c r="F28" s="114">
        <v>28988</v>
      </c>
      <c r="G28" s="114">
        <v>29344</v>
      </c>
      <c r="H28" s="140">
        <v>29044</v>
      </c>
      <c r="I28" s="115">
        <v>-1245</v>
      </c>
      <c r="J28" s="116">
        <v>-4.2865996419226002</v>
      </c>
    </row>
    <row r="29" spans="1:10" s="110" customFormat="1" ht="13.5" customHeight="1" x14ac:dyDescent="0.2">
      <c r="A29" s="118" t="s">
        <v>105</v>
      </c>
      <c r="B29" s="121" t="s">
        <v>108</v>
      </c>
      <c r="C29" s="113">
        <v>19.702540797355919</v>
      </c>
      <c r="D29" s="115">
        <v>9538</v>
      </c>
      <c r="E29" s="114">
        <v>9981</v>
      </c>
      <c r="F29" s="114">
        <v>10059</v>
      </c>
      <c r="G29" s="114">
        <v>10434</v>
      </c>
      <c r="H29" s="140">
        <v>10059</v>
      </c>
      <c r="I29" s="115">
        <v>-521</v>
      </c>
      <c r="J29" s="116">
        <v>-5.1794412963515262</v>
      </c>
    </row>
    <row r="30" spans="1:10" s="110" customFormat="1" ht="13.5" customHeight="1" x14ac:dyDescent="0.2">
      <c r="A30" s="118"/>
      <c r="B30" s="121" t="s">
        <v>109</v>
      </c>
      <c r="C30" s="113">
        <v>45.381119603387731</v>
      </c>
      <c r="D30" s="115">
        <v>21969</v>
      </c>
      <c r="E30" s="114">
        <v>22932</v>
      </c>
      <c r="F30" s="114">
        <v>23137</v>
      </c>
      <c r="G30" s="114">
        <v>23234</v>
      </c>
      <c r="H30" s="140">
        <v>23206</v>
      </c>
      <c r="I30" s="115">
        <v>-1237</v>
      </c>
      <c r="J30" s="116">
        <v>-5.330517969490649</v>
      </c>
    </row>
    <row r="31" spans="1:10" s="110" customFormat="1" ht="13.5" customHeight="1" x14ac:dyDescent="0.2">
      <c r="A31" s="118"/>
      <c r="B31" s="121" t="s">
        <v>110</v>
      </c>
      <c r="C31" s="113">
        <v>19.925635199338981</v>
      </c>
      <c r="D31" s="115">
        <v>9646</v>
      </c>
      <c r="E31" s="114">
        <v>9733</v>
      </c>
      <c r="F31" s="114">
        <v>9759</v>
      </c>
      <c r="G31" s="114">
        <v>9756</v>
      </c>
      <c r="H31" s="140">
        <v>9745</v>
      </c>
      <c r="I31" s="115">
        <v>-99</v>
      </c>
      <c r="J31" s="116">
        <v>-1.0159055926115956</v>
      </c>
    </row>
    <row r="32" spans="1:10" s="110" customFormat="1" ht="13.5" customHeight="1" x14ac:dyDescent="0.2">
      <c r="A32" s="120"/>
      <c r="B32" s="121" t="s">
        <v>111</v>
      </c>
      <c r="C32" s="113">
        <v>14.990704399917373</v>
      </c>
      <c r="D32" s="115">
        <v>7257</v>
      </c>
      <c r="E32" s="114">
        <v>7420</v>
      </c>
      <c r="F32" s="114">
        <v>7273</v>
      </c>
      <c r="G32" s="114">
        <v>7178</v>
      </c>
      <c r="H32" s="140">
        <v>7027</v>
      </c>
      <c r="I32" s="115">
        <v>230</v>
      </c>
      <c r="J32" s="116">
        <v>3.2730895118827381</v>
      </c>
    </row>
    <row r="33" spans="1:10" s="110" customFormat="1" ht="13.5" customHeight="1" x14ac:dyDescent="0.2">
      <c r="A33" s="120"/>
      <c r="B33" s="121" t="s">
        <v>112</v>
      </c>
      <c r="C33" s="113">
        <v>1.6133030365626937</v>
      </c>
      <c r="D33" s="115">
        <v>781</v>
      </c>
      <c r="E33" s="114">
        <v>839</v>
      </c>
      <c r="F33" s="114">
        <v>838</v>
      </c>
      <c r="G33" s="114">
        <v>697</v>
      </c>
      <c r="H33" s="140">
        <v>641</v>
      </c>
      <c r="I33" s="115">
        <v>140</v>
      </c>
      <c r="J33" s="116">
        <v>21.8408736349454</v>
      </c>
    </row>
    <row r="34" spans="1:10" s="110" customFormat="1" ht="13.5" customHeight="1" x14ac:dyDescent="0.2">
      <c r="A34" s="118" t="s">
        <v>113</v>
      </c>
      <c r="B34" s="122" t="s">
        <v>116</v>
      </c>
      <c r="C34" s="113">
        <v>92.332162776285898</v>
      </c>
      <c r="D34" s="115">
        <v>44698</v>
      </c>
      <c r="E34" s="114">
        <v>46248</v>
      </c>
      <c r="F34" s="114">
        <v>46389</v>
      </c>
      <c r="G34" s="114">
        <v>46804</v>
      </c>
      <c r="H34" s="140">
        <v>46394</v>
      </c>
      <c r="I34" s="115">
        <v>-1696</v>
      </c>
      <c r="J34" s="116">
        <v>-3.6556451265249819</v>
      </c>
    </row>
    <row r="35" spans="1:10" s="110" customFormat="1" ht="13.5" customHeight="1" x14ac:dyDescent="0.2">
      <c r="A35" s="118"/>
      <c r="B35" s="119" t="s">
        <v>117</v>
      </c>
      <c r="C35" s="113">
        <v>7.4530055773600496</v>
      </c>
      <c r="D35" s="115">
        <v>3608</v>
      </c>
      <c r="E35" s="114">
        <v>3706</v>
      </c>
      <c r="F35" s="114">
        <v>3712</v>
      </c>
      <c r="G35" s="114">
        <v>3688</v>
      </c>
      <c r="H35" s="140">
        <v>3541</v>
      </c>
      <c r="I35" s="115">
        <v>67</v>
      </c>
      <c r="J35" s="116">
        <v>1.8921208698107879</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30302</v>
      </c>
      <c r="E37" s="114">
        <v>31217</v>
      </c>
      <c r="F37" s="114">
        <v>31299</v>
      </c>
      <c r="G37" s="114">
        <v>32263</v>
      </c>
      <c r="H37" s="140">
        <v>31930</v>
      </c>
      <c r="I37" s="115">
        <v>-1628</v>
      </c>
      <c r="J37" s="116">
        <v>-5.0986533041027249</v>
      </c>
    </row>
    <row r="38" spans="1:10" s="110" customFormat="1" ht="13.5" customHeight="1" x14ac:dyDescent="0.2">
      <c r="A38" s="118" t="s">
        <v>105</v>
      </c>
      <c r="B38" s="119" t="s">
        <v>106</v>
      </c>
      <c r="C38" s="113">
        <v>38.476008184278264</v>
      </c>
      <c r="D38" s="115">
        <v>11659</v>
      </c>
      <c r="E38" s="114">
        <v>11954</v>
      </c>
      <c r="F38" s="114">
        <v>11887</v>
      </c>
      <c r="G38" s="114">
        <v>12225</v>
      </c>
      <c r="H38" s="140">
        <v>12096</v>
      </c>
      <c r="I38" s="115">
        <v>-437</v>
      </c>
      <c r="J38" s="116">
        <v>-3.6127645502645502</v>
      </c>
    </row>
    <row r="39" spans="1:10" s="110" customFormat="1" ht="13.5" customHeight="1" x14ac:dyDescent="0.2">
      <c r="A39" s="120"/>
      <c r="B39" s="119" t="s">
        <v>107</v>
      </c>
      <c r="C39" s="113">
        <v>61.523991815721736</v>
      </c>
      <c r="D39" s="115">
        <v>18643</v>
      </c>
      <c r="E39" s="114">
        <v>19263</v>
      </c>
      <c r="F39" s="114">
        <v>19412</v>
      </c>
      <c r="G39" s="114">
        <v>20038</v>
      </c>
      <c r="H39" s="140">
        <v>19834</v>
      </c>
      <c r="I39" s="115">
        <v>-1191</v>
      </c>
      <c r="J39" s="116">
        <v>-6.0048401734395487</v>
      </c>
    </row>
    <row r="40" spans="1:10" s="110" customFormat="1" ht="13.5" customHeight="1" x14ac:dyDescent="0.2">
      <c r="A40" s="118" t="s">
        <v>105</v>
      </c>
      <c r="B40" s="121" t="s">
        <v>108</v>
      </c>
      <c r="C40" s="113">
        <v>22.688271401227642</v>
      </c>
      <c r="D40" s="115">
        <v>6875</v>
      </c>
      <c r="E40" s="114">
        <v>7040</v>
      </c>
      <c r="F40" s="114">
        <v>6983</v>
      </c>
      <c r="G40" s="114">
        <v>7752</v>
      </c>
      <c r="H40" s="140">
        <v>7388</v>
      </c>
      <c r="I40" s="115">
        <v>-513</v>
      </c>
      <c r="J40" s="116">
        <v>-6.9436924742826207</v>
      </c>
    </row>
    <row r="41" spans="1:10" s="110" customFormat="1" ht="13.5" customHeight="1" x14ac:dyDescent="0.2">
      <c r="A41" s="118"/>
      <c r="B41" s="121" t="s">
        <v>109</v>
      </c>
      <c r="C41" s="113">
        <v>32.400501617054978</v>
      </c>
      <c r="D41" s="115">
        <v>9818</v>
      </c>
      <c r="E41" s="114">
        <v>10359</v>
      </c>
      <c r="F41" s="114">
        <v>10573</v>
      </c>
      <c r="G41" s="114">
        <v>10803</v>
      </c>
      <c r="H41" s="140">
        <v>10909</v>
      </c>
      <c r="I41" s="115">
        <v>-1091</v>
      </c>
      <c r="J41" s="116">
        <v>-10.000916674305619</v>
      </c>
    </row>
    <row r="42" spans="1:10" s="110" customFormat="1" ht="13.5" customHeight="1" x14ac:dyDescent="0.2">
      <c r="A42" s="118"/>
      <c r="B42" s="121" t="s">
        <v>110</v>
      </c>
      <c r="C42" s="113">
        <v>21.533232129892415</v>
      </c>
      <c r="D42" s="115">
        <v>6525</v>
      </c>
      <c r="E42" s="114">
        <v>6589</v>
      </c>
      <c r="F42" s="114">
        <v>6661</v>
      </c>
      <c r="G42" s="114">
        <v>6711</v>
      </c>
      <c r="H42" s="140">
        <v>6780</v>
      </c>
      <c r="I42" s="115">
        <v>-255</v>
      </c>
      <c r="J42" s="116">
        <v>-3.7610619469026547</v>
      </c>
    </row>
    <row r="43" spans="1:10" s="110" customFormat="1" ht="13.5" customHeight="1" x14ac:dyDescent="0.2">
      <c r="A43" s="120"/>
      <c r="B43" s="121" t="s">
        <v>111</v>
      </c>
      <c r="C43" s="113">
        <v>23.377994851824962</v>
      </c>
      <c r="D43" s="115">
        <v>7084</v>
      </c>
      <c r="E43" s="114">
        <v>7229</v>
      </c>
      <c r="F43" s="114">
        <v>7082</v>
      </c>
      <c r="G43" s="114">
        <v>6997</v>
      </c>
      <c r="H43" s="140">
        <v>6853</v>
      </c>
      <c r="I43" s="115">
        <v>231</v>
      </c>
      <c r="J43" s="116">
        <v>3.3707865168539324</v>
      </c>
    </row>
    <row r="44" spans="1:10" s="110" customFormat="1" ht="13.5" customHeight="1" x14ac:dyDescent="0.2">
      <c r="A44" s="120"/>
      <c r="B44" s="121" t="s">
        <v>112</v>
      </c>
      <c r="C44" s="113">
        <v>2.4354828064154179</v>
      </c>
      <c r="D44" s="115">
        <v>738</v>
      </c>
      <c r="E44" s="114">
        <v>787</v>
      </c>
      <c r="F44" s="114">
        <v>782</v>
      </c>
      <c r="G44" s="114">
        <v>652</v>
      </c>
      <c r="H44" s="140">
        <v>593</v>
      </c>
      <c r="I44" s="115">
        <v>145</v>
      </c>
      <c r="J44" s="116">
        <v>24.451939291736931</v>
      </c>
    </row>
    <row r="45" spans="1:10" s="110" customFormat="1" ht="13.5" customHeight="1" x14ac:dyDescent="0.2">
      <c r="A45" s="118" t="s">
        <v>113</v>
      </c>
      <c r="B45" s="122" t="s">
        <v>116</v>
      </c>
      <c r="C45" s="113">
        <v>92.37014058477989</v>
      </c>
      <c r="D45" s="115">
        <v>27990</v>
      </c>
      <c r="E45" s="114">
        <v>28776</v>
      </c>
      <c r="F45" s="114">
        <v>28868</v>
      </c>
      <c r="G45" s="114">
        <v>29814</v>
      </c>
      <c r="H45" s="140">
        <v>29536</v>
      </c>
      <c r="I45" s="115">
        <v>-1546</v>
      </c>
      <c r="J45" s="116">
        <v>-5.2342903575297939</v>
      </c>
    </row>
    <row r="46" spans="1:10" s="110" customFormat="1" ht="13.5" customHeight="1" x14ac:dyDescent="0.2">
      <c r="A46" s="118"/>
      <c r="B46" s="119" t="s">
        <v>117</v>
      </c>
      <c r="C46" s="113">
        <v>7.2899478582271797</v>
      </c>
      <c r="D46" s="115">
        <v>2209</v>
      </c>
      <c r="E46" s="114">
        <v>2330</v>
      </c>
      <c r="F46" s="114">
        <v>2305</v>
      </c>
      <c r="G46" s="114">
        <v>2340</v>
      </c>
      <c r="H46" s="140">
        <v>2293</v>
      </c>
      <c r="I46" s="115">
        <v>-84</v>
      </c>
      <c r="J46" s="116">
        <v>-3.6633231574356739</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18108</v>
      </c>
      <c r="E48" s="114">
        <v>18849</v>
      </c>
      <c r="F48" s="114">
        <v>18929</v>
      </c>
      <c r="G48" s="114">
        <v>18339</v>
      </c>
      <c r="H48" s="140">
        <v>18107</v>
      </c>
      <c r="I48" s="115">
        <v>1</v>
      </c>
      <c r="J48" s="116">
        <v>5.5227260175622689E-3</v>
      </c>
    </row>
    <row r="49" spans="1:12" s="110" customFormat="1" ht="13.5" customHeight="1" x14ac:dyDescent="0.2">
      <c r="A49" s="118" t="s">
        <v>105</v>
      </c>
      <c r="B49" s="119" t="s">
        <v>106</v>
      </c>
      <c r="C49" s="113">
        <v>49.436713055003317</v>
      </c>
      <c r="D49" s="115">
        <v>8952</v>
      </c>
      <c r="E49" s="114">
        <v>9227</v>
      </c>
      <c r="F49" s="114">
        <v>9353</v>
      </c>
      <c r="G49" s="114">
        <v>9033</v>
      </c>
      <c r="H49" s="140">
        <v>8897</v>
      </c>
      <c r="I49" s="115">
        <v>55</v>
      </c>
      <c r="J49" s="116">
        <v>0.61818590536135776</v>
      </c>
    </row>
    <row r="50" spans="1:12" s="110" customFormat="1" ht="13.5" customHeight="1" x14ac:dyDescent="0.2">
      <c r="A50" s="120"/>
      <c r="B50" s="119" t="s">
        <v>107</v>
      </c>
      <c r="C50" s="113">
        <v>50.563286944996683</v>
      </c>
      <c r="D50" s="115">
        <v>9156</v>
      </c>
      <c r="E50" s="114">
        <v>9622</v>
      </c>
      <c r="F50" s="114">
        <v>9576</v>
      </c>
      <c r="G50" s="114">
        <v>9306</v>
      </c>
      <c r="H50" s="140">
        <v>9210</v>
      </c>
      <c r="I50" s="115">
        <v>-54</v>
      </c>
      <c r="J50" s="116">
        <v>-0.58631921824104238</v>
      </c>
    </row>
    <row r="51" spans="1:12" s="110" customFormat="1" ht="13.5" customHeight="1" x14ac:dyDescent="0.2">
      <c r="A51" s="118" t="s">
        <v>105</v>
      </c>
      <c r="B51" s="121" t="s">
        <v>108</v>
      </c>
      <c r="C51" s="113">
        <v>14.706207201237023</v>
      </c>
      <c r="D51" s="115">
        <v>2663</v>
      </c>
      <c r="E51" s="114">
        <v>2941</v>
      </c>
      <c r="F51" s="114">
        <v>3076</v>
      </c>
      <c r="G51" s="114">
        <v>2682</v>
      </c>
      <c r="H51" s="140">
        <v>2671</v>
      </c>
      <c r="I51" s="115">
        <v>-8</v>
      </c>
      <c r="J51" s="116">
        <v>-0.29951329090228379</v>
      </c>
    </row>
    <row r="52" spans="1:12" s="110" customFormat="1" ht="13.5" customHeight="1" x14ac:dyDescent="0.2">
      <c r="A52" s="118"/>
      <c r="B52" s="121" t="s">
        <v>109</v>
      </c>
      <c r="C52" s="113">
        <v>67.102937927987625</v>
      </c>
      <c r="D52" s="115">
        <v>12151</v>
      </c>
      <c r="E52" s="114">
        <v>12573</v>
      </c>
      <c r="F52" s="114">
        <v>12564</v>
      </c>
      <c r="G52" s="114">
        <v>12431</v>
      </c>
      <c r="H52" s="140">
        <v>12297</v>
      </c>
      <c r="I52" s="115">
        <v>-146</v>
      </c>
      <c r="J52" s="116">
        <v>-1.187281450760348</v>
      </c>
    </row>
    <row r="53" spans="1:12" s="110" customFormat="1" ht="13.5" customHeight="1" x14ac:dyDescent="0.2">
      <c r="A53" s="118"/>
      <c r="B53" s="121" t="s">
        <v>110</v>
      </c>
      <c r="C53" s="113">
        <v>17.235476032692734</v>
      </c>
      <c r="D53" s="115">
        <v>3121</v>
      </c>
      <c r="E53" s="114">
        <v>3144</v>
      </c>
      <c r="F53" s="114">
        <v>3098</v>
      </c>
      <c r="G53" s="114">
        <v>3045</v>
      </c>
      <c r="H53" s="140">
        <v>2965</v>
      </c>
      <c r="I53" s="115">
        <v>156</v>
      </c>
      <c r="J53" s="116">
        <v>5.2613827993254638</v>
      </c>
    </row>
    <row r="54" spans="1:12" s="110" customFormat="1" ht="13.5" customHeight="1" x14ac:dyDescent="0.2">
      <c r="A54" s="120"/>
      <c r="B54" s="121" t="s">
        <v>111</v>
      </c>
      <c r="C54" s="113">
        <v>0.95537883808261537</v>
      </c>
      <c r="D54" s="115">
        <v>173</v>
      </c>
      <c r="E54" s="114">
        <v>191</v>
      </c>
      <c r="F54" s="114">
        <v>191</v>
      </c>
      <c r="G54" s="114">
        <v>181</v>
      </c>
      <c r="H54" s="140">
        <v>174</v>
      </c>
      <c r="I54" s="115">
        <v>-1</v>
      </c>
      <c r="J54" s="116">
        <v>-0.57471264367816088</v>
      </c>
    </row>
    <row r="55" spans="1:12" s="110" customFormat="1" ht="13.5" customHeight="1" x14ac:dyDescent="0.2">
      <c r="A55" s="120"/>
      <c r="B55" s="121" t="s">
        <v>112</v>
      </c>
      <c r="C55" s="113">
        <v>0.23746410426330902</v>
      </c>
      <c r="D55" s="115">
        <v>43</v>
      </c>
      <c r="E55" s="114">
        <v>52</v>
      </c>
      <c r="F55" s="114">
        <v>56</v>
      </c>
      <c r="G55" s="114">
        <v>45</v>
      </c>
      <c r="H55" s="140">
        <v>48</v>
      </c>
      <c r="I55" s="115">
        <v>-5</v>
      </c>
      <c r="J55" s="116">
        <v>-10.416666666666666</v>
      </c>
    </row>
    <row r="56" spans="1:12" s="110" customFormat="1" ht="13.5" customHeight="1" x14ac:dyDescent="0.2">
      <c r="A56" s="118" t="s">
        <v>113</v>
      </c>
      <c r="B56" s="122" t="s">
        <v>116</v>
      </c>
      <c r="C56" s="113">
        <v>92.268610558869014</v>
      </c>
      <c r="D56" s="115">
        <v>16708</v>
      </c>
      <c r="E56" s="114">
        <v>17472</v>
      </c>
      <c r="F56" s="114">
        <v>17521</v>
      </c>
      <c r="G56" s="114">
        <v>16990</v>
      </c>
      <c r="H56" s="140">
        <v>16858</v>
      </c>
      <c r="I56" s="115">
        <v>-150</v>
      </c>
      <c r="J56" s="116">
        <v>-0.88978526515600898</v>
      </c>
    </row>
    <row r="57" spans="1:12" s="110" customFormat="1" ht="13.5" customHeight="1" x14ac:dyDescent="0.2">
      <c r="A57" s="142"/>
      <c r="B57" s="124" t="s">
        <v>117</v>
      </c>
      <c r="C57" s="125">
        <v>7.7258670201016129</v>
      </c>
      <c r="D57" s="143">
        <v>1399</v>
      </c>
      <c r="E57" s="144">
        <v>1376</v>
      </c>
      <c r="F57" s="144">
        <v>1407</v>
      </c>
      <c r="G57" s="144">
        <v>1348</v>
      </c>
      <c r="H57" s="145">
        <v>1248</v>
      </c>
      <c r="I57" s="143">
        <v>151</v>
      </c>
      <c r="J57" s="146">
        <v>12.099358974358974</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164643</v>
      </c>
      <c r="E12" s="236">
        <v>165108</v>
      </c>
      <c r="F12" s="114">
        <v>165865</v>
      </c>
      <c r="G12" s="114">
        <v>161800</v>
      </c>
      <c r="H12" s="140">
        <v>162086</v>
      </c>
      <c r="I12" s="115">
        <v>2557</v>
      </c>
      <c r="J12" s="116">
        <v>1.5775575928827905</v>
      </c>
    </row>
    <row r="13" spans="1:15" s="110" customFormat="1" ht="12" customHeight="1" x14ac:dyDescent="0.2">
      <c r="A13" s="118" t="s">
        <v>105</v>
      </c>
      <c r="B13" s="119" t="s">
        <v>106</v>
      </c>
      <c r="C13" s="113">
        <v>55.418086405131099</v>
      </c>
      <c r="D13" s="115">
        <v>91242</v>
      </c>
      <c r="E13" s="114">
        <v>91642</v>
      </c>
      <c r="F13" s="114">
        <v>92390</v>
      </c>
      <c r="G13" s="114">
        <v>90179</v>
      </c>
      <c r="H13" s="140">
        <v>90290</v>
      </c>
      <c r="I13" s="115">
        <v>952</v>
      </c>
      <c r="J13" s="116">
        <v>1.0543803300476242</v>
      </c>
    </row>
    <row r="14" spans="1:15" s="110" customFormat="1" ht="12" customHeight="1" x14ac:dyDescent="0.2">
      <c r="A14" s="118"/>
      <c r="B14" s="119" t="s">
        <v>107</v>
      </c>
      <c r="C14" s="113">
        <v>44.581913594868901</v>
      </c>
      <c r="D14" s="115">
        <v>73401</v>
      </c>
      <c r="E14" s="114">
        <v>73466</v>
      </c>
      <c r="F14" s="114">
        <v>73475</v>
      </c>
      <c r="G14" s="114">
        <v>71621</v>
      </c>
      <c r="H14" s="140">
        <v>71796</v>
      </c>
      <c r="I14" s="115">
        <v>1605</v>
      </c>
      <c r="J14" s="116">
        <v>2.2355005849908074</v>
      </c>
    </row>
    <row r="15" spans="1:15" s="110" customFormat="1" ht="12" customHeight="1" x14ac:dyDescent="0.2">
      <c r="A15" s="118" t="s">
        <v>105</v>
      </c>
      <c r="B15" s="121" t="s">
        <v>108</v>
      </c>
      <c r="C15" s="113">
        <v>11.718080938758405</v>
      </c>
      <c r="D15" s="115">
        <v>19293</v>
      </c>
      <c r="E15" s="114">
        <v>19899</v>
      </c>
      <c r="F15" s="114">
        <v>20535</v>
      </c>
      <c r="G15" s="114">
        <v>18221</v>
      </c>
      <c r="H15" s="140">
        <v>18859</v>
      </c>
      <c r="I15" s="115">
        <v>434</v>
      </c>
      <c r="J15" s="116">
        <v>2.3012885094649769</v>
      </c>
    </row>
    <row r="16" spans="1:15" s="110" customFormat="1" ht="12" customHeight="1" x14ac:dyDescent="0.2">
      <c r="A16" s="118"/>
      <c r="B16" s="121" t="s">
        <v>109</v>
      </c>
      <c r="C16" s="113">
        <v>66.786319491262915</v>
      </c>
      <c r="D16" s="115">
        <v>109959</v>
      </c>
      <c r="E16" s="114">
        <v>110095</v>
      </c>
      <c r="F16" s="114">
        <v>110665</v>
      </c>
      <c r="G16" s="114">
        <v>109753</v>
      </c>
      <c r="H16" s="140">
        <v>110006</v>
      </c>
      <c r="I16" s="115">
        <v>-47</v>
      </c>
      <c r="J16" s="116">
        <v>-4.2724942275875859E-2</v>
      </c>
    </row>
    <row r="17" spans="1:10" s="110" customFormat="1" ht="12" customHeight="1" x14ac:dyDescent="0.2">
      <c r="A17" s="118"/>
      <c r="B17" s="121" t="s">
        <v>110</v>
      </c>
      <c r="C17" s="113">
        <v>20.297856574527916</v>
      </c>
      <c r="D17" s="115">
        <v>33419</v>
      </c>
      <c r="E17" s="114">
        <v>33127</v>
      </c>
      <c r="F17" s="114">
        <v>32744</v>
      </c>
      <c r="G17" s="114">
        <v>31981</v>
      </c>
      <c r="H17" s="140">
        <v>31424</v>
      </c>
      <c r="I17" s="115">
        <v>1995</v>
      </c>
      <c r="J17" s="116">
        <v>6.3486507128309571</v>
      </c>
    </row>
    <row r="18" spans="1:10" s="110" customFormat="1" ht="12" customHeight="1" x14ac:dyDescent="0.2">
      <c r="A18" s="120"/>
      <c r="B18" s="121" t="s">
        <v>111</v>
      </c>
      <c r="C18" s="113">
        <v>1.1977429954507632</v>
      </c>
      <c r="D18" s="115">
        <v>1972</v>
      </c>
      <c r="E18" s="114">
        <v>1987</v>
      </c>
      <c r="F18" s="114">
        <v>1921</v>
      </c>
      <c r="G18" s="114">
        <v>1845</v>
      </c>
      <c r="H18" s="140">
        <v>1797</v>
      </c>
      <c r="I18" s="115">
        <v>175</v>
      </c>
      <c r="J18" s="116">
        <v>9.7384529771841954</v>
      </c>
    </row>
    <row r="19" spans="1:10" s="110" customFormat="1" ht="12" customHeight="1" x14ac:dyDescent="0.2">
      <c r="A19" s="120"/>
      <c r="B19" s="121" t="s">
        <v>112</v>
      </c>
      <c r="C19" s="113">
        <v>0.33223398504643381</v>
      </c>
      <c r="D19" s="115">
        <v>547</v>
      </c>
      <c r="E19" s="114">
        <v>553</v>
      </c>
      <c r="F19" s="114">
        <v>545</v>
      </c>
      <c r="G19" s="114">
        <v>490</v>
      </c>
      <c r="H19" s="140">
        <v>457</v>
      </c>
      <c r="I19" s="115">
        <v>90</v>
      </c>
      <c r="J19" s="116">
        <v>19.693654266958426</v>
      </c>
    </row>
    <row r="20" spans="1:10" s="110" customFormat="1" ht="12" customHeight="1" x14ac:dyDescent="0.2">
      <c r="A20" s="118" t="s">
        <v>113</v>
      </c>
      <c r="B20" s="119" t="s">
        <v>181</v>
      </c>
      <c r="C20" s="113">
        <v>71.227443620439374</v>
      </c>
      <c r="D20" s="115">
        <v>117271</v>
      </c>
      <c r="E20" s="114">
        <v>118067</v>
      </c>
      <c r="F20" s="114">
        <v>119244</v>
      </c>
      <c r="G20" s="114">
        <v>115820</v>
      </c>
      <c r="H20" s="140">
        <v>116444</v>
      </c>
      <c r="I20" s="115">
        <v>827</v>
      </c>
      <c r="J20" s="116">
        <v>0.71021263439936788</v>
      </c>
    </row>
    <row r="21" spans="1:10" s="110" customFormat="1" ht="12" customHeight="1" x14ac:dyDescent="0.2">
      <c r="A21" s="118"/>
      <c r="B21" s="119" t="s">
        <v>182</v>
      </c>
      <c r="C21" s="113">
        <v>28.772556379560626</v>
      </c>
      <c r="D21" s="115">
        <v>47372</v>
      </c>
      <c r="E21" s="114">
        <v>47041</v>
      </c>
      <c r="F21" s="114">
        <v>46621</v>
      </c>
      <c r="G21" s="114">
        <v>45980</v>
      </c>
      <c r="H21" s="140">
        <v>45642</v>
      </c>
      <c r="I21" s="115">
        <v>1730</v>
      </c>
      <c r="J21" s="116">
        <v>3.7903685202226018</v>
      </c>
    </row>
    <row r="22" spans="1:10" s="110" customFormat="1" ht="12" customHeight="1" x14ac:dyDescent="0.2">
      <c r="A22" s="118" t="s">
        <v>113</v>
      </c>
      <c r="B22" s="119" t="s">
        <v>116</v>
      </c>
      <c r="C22" s="113">
        <v>91.404432620882758</v>
      </c>
      <c r="D22" s="115">
        <v>150491</v>
      </c>
      <c r="E22" s="114">
        <v>151417</v>
      </c>
      <c r="F22" s="114">
        <v>151921</v>
      </c>
      <c r="G22" s="114">
        <v>148169</v>
      </c>
      <c r="H22" s="140">
        <v>148644</v>
      </c>
      <c r="I22" s="115">
        <v>1847</v>
      </c>
      <c r="J22" s="116">
        <v>1.2425661311590108</v>
      </c>
    </row>
    <row r="23" spans="1:10" s="110" customFormat="1" ht="12" customHeight="1" x14ac:dyDescent="0.2">
      <c r="A23" s="118"/>
      <c r="B23" s="119" t="s">
        <v>117</v>
      </c>
      <c r="C23" s="113">
        <v>8.5536585217713483</v>
      </c>
      <c r="D23" s="115">
        <v>14083</v>
      </c>
      <c r="E23" s="114">
        <v>13619</v>
      </c>
      <c r="F23" s="114">
        <v>13862</v>
      </c>
      <c r="G23" s="114">
        <v>13545</v>
      </c>
      <c r="H23" s="140">
        <v>13365</v>
      </c>
      <c r="I23" s="115">
        <v>718</v>
      </c>
      <c r="J23" s="116">
        <v>5.3722409277964838</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7054675</v>
      </c>
      <c r="E25" s="236">
        <v>7078192</v>
      </c>
      <c r="F25" s="236">
        <v>7101371</v>
      </c>
      <c r="G25" s="236">
        <v>6976079</v>
      </c>
      <c r="H25" s="241">
        <v>6962590</v>
      </c>
      <c r="I25" s="235">
        <v>92085</v>
      </c>
      <c r="J25" s="116">
        <v>1.3225681822425275</v>
      </c>
    </row>
    <row r="26" spans="1:10" s="110" customFormat="1" ht="12" customHeight="1" x14ac:dyDescent="0.2">
      <c r="A26" s="118" t="s">
        <v>105</v>
      </c>
      <c r="B26" s="119" t="s">
        <v>106</v>
      </c>
      <c r="C26" s="113">
        <v>54.577539007821052</v>
      </c>
      <c r="D26" s="115">
        <v>3850268</v>
      </c>
      <c r="E26" s="114">
        <v>3865016</v>
      </c>
      <c r="F26" s="114">
        <v>3893016</v>
      </c>
      <c r="G26" s="114">
        <v>3822088</v>
      </c>
      <c r="H26" s="140">
        <v>3811491</v>
      </c>
      <c r="I26" s="115">
        <v>38777</v>
      </c>
      <c r="J26" s="116">
        <v>1.0173708923883069</v>
      </c>
    </row>
    <row r="27" spans="1:10" s="110" customFormat="1" ht="12" customHeight="1" x14ac:dyDescent="0.2">
      <c r="A27" s="118"/>
      <c r="B27" s="119" t="s">
        <v>107</v>
      </c>
      <c r="C27" s="113">
        <v>45.422460992178948</v>
      </c>
      <c r="D27" s="115">
        <v>3204407</v>
      </c>
      <c r="E27" s="114">
        <v>3213176</v>
      </c>
      <c r="F27" s="114">
        <v>3208355</v>
      </c>
      <c r="G27" s="114">
        <v>3153991</v>
      </c>
      <c r="H27" s="140">
        <v>3151099</v>
      </c>
      <c r="I27" s="115">
        <v>53308</v>
      </c>
      <c r="J27" s="116">
        <v>1.6917272354819699</v>
      </c>
    </row>
    <row r="28" spans="1:10" s="110" customFormat="1" ht="12" customHeight="1" x14ac:dyDescent="0.2">
      <c r="A28" s="118" t="s">
        <v>105</v>
      </c>
      <c r="B28" s="121" t="s">
        <v>108</v>
      </c>
      <c r="C28" s="113">
        <v>10.210690074312424</v>
      </c>
      <c r="D28" s="115">
        <v>720331</v>
      </c>
      <c r="E28" s="114">
        <v>748265</v>
      </c>
      <c r="F28" s="114">
        <v>763941</v>
      </c>
      <c r="G28" s="114">
        <v>692497</v>
      </c>
      <c r="H28" s="140">
        <v>713511</v>
      </c>
      <c r="I28" s="115">
        <v>6820</v>
      </c>
      <c r="J28" s="116">
        <v>0.95583670048534641</v>
      </c>
    </row>
    <row r="29" spans="1:10" s="110" customFormat="1" ht="12" customHeight="1" x14ac:dyDescent="0.2">
      <c r="A29" s="118"/>
      <c r="B29" s="121" t="s">
        <v>109</v>
      </c>
      <c r="C29" s="113">
        <v>68.21357468628959</v>
      </c>
      <c r="D29" s="115">
        <v>4812246</v>
      </c>
      <c r="E29" s="114">
        <v>4821330</v>
      </c>
      <c r="F29" s="114">
        <v>4842993</v>
      </c>
      <c r="G29" s="114">
        <v>4817717</v>
      </c>
      <c r="H29" s="140">
        <v>4809150</v>
      </c>
      <c r="I29" s="115">
        <v>3096</v>
      </c>
      <c r="J29" s="116">
        <v>6.4377280808458878E-2</v>
      </c>
    </row>
    <row r="30" spans="1:10" s="110" customFormat="1" ht="12" customHeight="1" x14ac:dyDescent="0.2">
      <c r="A30" s="118"/>
      <c r="B30" s="121" t="s">
        <v>110</v>
      </c>
      <c r="C30" s="113">
        <v>20.364013934022474</v>
      </c>
      <c r="D30" s="115">
        <v>1436615</v>
      </c>
      <c r="E30" s="114">
        <v>1422941</v>
      </c>
      <c r="F30" s="114">
        <v>1410650</v>
      </c>
      <c r="G30" s="114">
        <v>1385628</v>
      </c>
      <c r="H30" s="140">
        <v>1362394</v>
      </c>
      <c r="I30" s="115">
        <v>74221</v>
      </c>
      <c r="J30" s="116">
        <v>5.4478366757340391</v>
      </c>
    </row>
    <row r="31" spans="1:10" s="110" customFormat="1" ht="12" customHeight="1" x14ac:dyDescent="0.2">
      <c r="A31" s="120"/>
      <c r="B31" s="121" t="s">
        <v>111</v>
      </c>
      <c r="C31" s="113">
        <v>1.2117213053755134</v>
      </c>
      <c r="D31" s="115">
        <v>85483</v>
      </c>
      <c r="E31" s="114">
        <v>85656</v>
      </c>
      <c r="F31" s="114">
        <v>83787</v>
      </c>
      <c r="G31" s="114">
        <v>80237</v>
      </c>
      <c r="H31" s="140">
        <v>77535</v>
      </c>
      <c r="I31" s="115">
        <v>7948</v>
      </c>
      <c r="J31" s="116">
        <v>10.250854452827756</v>
      </c>
    </row>
    <row r="32" spans="1:10" s="110" customFormat="1" ht="12" customHeight="1" x14ac:dyDescent="0.2">
      <c r="A32" s="120"/>
      <c r="B32" s="121" t="s">
        <v>112</v>
      </c>
      <c r="C32" s="113">
        <v>0.36115058454145654</v>
      </c>
      <c r="D32" s="115">
        <v>25478</v>
      </c>
      <c r="E32" s="114">
        <v>25130</v>
      </c>
      <c r="F32" s="114">
        <v>25348</v>
      </c>
      <c r="G32" s="114">
        <v>21913</v>
      </c>
      <c r="H32" s="140">
        <v>20871</v>
      </c>
      <c r="I32" s="115">
        <v>4607</v>
      </c>
      <c r="J32" s="116">
        <v>22.073690767093094</v>
      </c>
    </row>
    <row r="33" spans="1:10" s="110" customFormat="1" ht="12" customHeight="1" x14ac:dyDescent="0.2">
      <c r="A33" s="118" t="s">
        <v>113</v>
      </c>
      <c r="B33" s="119" t="s">
        <v>181</v>
      </c>
      <c r="C33" s="113">
        <v>71.85734282585662</v>
      </c>
      <c r="D33" s="115">
        <v>5069302</v>
      </c>
      <c r="E33" s="114">
        <v>5095933</v>
      </c>
      <c r="F33" s="114">
        <v>5138138</v>
      </c>
      <c r="G33" s="114">
        <v>5037420</v>
      </c>
      <c r="H33" s="140">
        <v>5044291</v>
      </c>
      <c r="I33" s="115">
        <v>25011</v>
      </c>
      <c r="J33" s="116">
        <v>0.49582785767117715</v>
      </c>
    </row>
    <row r="34" spans="1:10" s="110" customFormat="1" ht="12" customHeight="1" x14ac:dyDescent="0.2">
      <c r="A34" s="118"/>
      <c r="B34" s="119" t="s">
        <v>182</v>
      </c>
      <c r="C34" s="113">
        <v>28.142657174143388</v>
      </c>
      <c r="D34" s="115">
        <v>1985373</v>
      </c>
      <c r="E34" s="114">
        <v>1982259</v>
      </c>
      <c r="F34" s="114">
        <v>1963233</v>
      </c>
      <c r="G34" s="114">
        <v>1938659</v>
      </c>
      <c r="H34" s="140">
        <v>1918299</v>
      </c>
      <c r="I34" s="115">
        <v>67074</v>
      </c>
      <c r="J34" s="116">
        <v>3.4965352116640838</v>
      </c>
    </row>
    <row r="35" spans="1:10" s="110" customFormat="1" ht="12" customHeight="1" x14ac:dyDescent="0.2">
      <c r="A35" s="118" t="s">
        <v>113</v>
      </c>
      <c r="B35" s="119" t="s">
        <v>116</v>
      </c>
      <c r="C35" s="113">
        <v>87.739633647191397</v>
      </c>
      <c r="D35" s="115">
        <v>6189746</v>
      </c>
      <c r="E35" s="114">
        <v>6224024</v>
      </c>
      <c r="F35" s="114">
        <v>6244801</v>
      </c>
      <c r="G35" s="114">
        <v>6142914</v>
      </c>
      <c r="H35" s="140">
        <v>6148248</v>
      </c>
      <c r="I35" s="115">
        <v>41498</v>
      </c>
      <c r="J35" s="116">
        <v>0.67495650793526873</v>
      </c>
    </row>
    <row r="36" spans="1:10" s="110" customFormat="1" ht="12" customHeight="1" x14ac:dyDescent="0.2">
      <c r="A36" s="118"/>
      <c r="B36" s="119" t="s">
        <v>117</v>
      </c>
      <c r="C36" s="113">
        <v>12.180305967319544</v>
      </c>
      <c r="D36" s="115">
        <v>859281</v>
      </c>
      <c r="E36" s="114">
        <v>848559</v>
      </c>
      <c r="F36" s="114">
        <v>851002</v>
      </c>
      <c r="G36" s="114">
        <v>827241</v>
      </c>
      <c r="H36" s="140">
        <v>808567</v>
      </c>
      <c r="I36" s="115">
        <v>50714</v>
      </c>
      <c r="J36" s="116">
        <v>6.2720838223672253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189497</v>
      </c>
      <c r="E64" s="236">
        <v>189741</v>
      </c>
      <c r="F64" s="236">
        <v>190651</v>
      </c>
      <c r="G64" s="236">
        <v>186575</v>
      </c>
      <c r="H64" s="140">
        <v>186755</v>
      </c>
      <c r="I64" s="115">
        <v>2742</v>
      </c>
      <c r="J64" s="116">
        <v>1.4682337822280529</v>
      </c>
    </row>
    <row r="65" spans="1:12" s="110" customFormat="1" ht="12" customHeight="1" x14ac:dyDescent="0.2">
      <c r="A65" s="118" t="s">
        <v>105</v>
      </c>
      <c r="B65" s="119" t="s">
        <v>106</v>
      </c>
      <c r="C65" s="113">
        <v>54.860499110803865</v>
      </c>
      <c r="D65" s="235">
        <v>103959</v>
      </c>
      <c r="E65" s="236">
        <v>104131</v>
      </c>
      <c r="F65" s="236">
        <v>105050</v>
      </c>
      <c r="G65" s="236">
        <v>102990</v>
      </c>
      <c r="H65" s="140">
        <v>102968</v>
      </c>
      <c r="I65" s="115">
        <v>991</v>
      </c>
      <c r="J65" s="116">
        <v>0.96243493124077384</v>
      </c>
    </row>
    <row r="66" spans="1:12" s="110" customFormat="1" ht="12" customHeight="1" x14ac:dyDescent="0.2">
      <c r="A66" s="118"/>
      <c r="B66" s="119" t="s">
        <v>107</v>
      </c>
      <c r="C66" s="113">
        <v>45.139500889196135</v>
      </c>
      <c r="D66" s="235">
        <v>85538</v>
      </c>
      <c r="E66" s="236">
        <v>85610</v>
      </c>
      <c r="F66" s="236">
        <v>85601</v>
      </c>
      <c r="G66" s="236">
        <v>83585</v>
      </c>
      <c r="H66" s="140">
        <v>83787</v>
      </c>
      <c r="I66" s="115">
        <v>1751</v>
      </c>
      <c r="J66" s="116">
        <v>2.0898230035685725</v>
      </c>
    </row>
    <row r="67" spans="1:12" s="110" customFormat="1" ht="12" customHeight="1" x14ac:dyDescent="0.2">
      <c r="A67" s="118" t="s">
        <v>105</v>
      </c>
      <c r="B67" s="121" t="s">
        <v>108</v>
      </c>
      <c r="C67" s="113">
        <v>11.829738729373025</v>
      </c>
      <c r="D67" s="235">
        <v>22417</v>
      </c>
      <c r="E67" s="236">
        <v>23125</v>
      </c>
      <c r="F67" s="236">
        <v>23890</v>
      </c>
      <c r="G67" s="236">
        <v>21220</v>
      </c>
      <c r="H67" s="140">
        <v>22102</v>
      </c>
      <c r="I67" s="115">
        <v>315</v>
      </c>
      <c r="J67" s="116">
        <v>1.425210388200163</v>
      </c>
    </row>
    <row r="68" spans="1:12" s="110" customFormat="1" ht="12" customHeight="1" x14ac:dyDescent="0.2">
      <c r="A68" s="118"/>
      <c r="B68" s="121" t="s">
        <v>109</v>
      </c>
      <c r="C68" s="113">
        <v>66.328226832087054</v>
      </c>
      <c r="D68" s="235">
        <v>125690</v>
      </c>
      <c r="E68" s="236">
        <v>125621</v>
      </c>
      <c r="F68" s="236">
        <v>126305</v>
      </c>
      <c r="G68" s="236">
        <v>125810</v>
      </c>
      <c r="H68" s="140">
        <v>125930</v>
      </c>
      <c r="I68" s="115">
        <v>-240</v>
      </c>
      <c r="J68" s="116">
        <v>-0.19058206940363695</v>
      </c>
    </row>
    <row r="69" spans="1:12" s="110" customFormat="1" ht="12" customHeight="1" x14ac:dyDescent="0.2">
      <c r="A69" s="118"/>
      <c r="B69" s="121" t="s">
        <v>110</v>
      </c>
      <c r="C69" s="113">
        <v>20.743864018955446</v>
      </c>
      <c r="D69" s="235">
        <v>39309</v>
      </c>
      <c r="E69" s="236">
        <v>38883</v>
      </c>
      <c r="F69" s="236">
        <v>38407</v>
      </c>
      <c r="G69" s="236">
        <v>37567</v>
      </c>
      <c r="H69" s="140">
        <v>36809</v>
      </c>
      <c r="I69" s="115">
        <v>2500</v>
      </c>
      <c r="J69" s="116">
        <v>6.7918172186150123</v>
      </c>
    </row>
    <row r="70" spans="1:12" s="110" customFormat="1" ht="12" customHeight="1" x14ac:dyDescent="0.2">
      <c r="A70" s="120"/>
      <c r="B70" s="121" t="s">
        <v>111</v>
      </c>
      <c r="C70" s="113">
        <v>1.0981704195844788</v>
      </c>
      <c r="D70" s="235">
        <v>2081</v>
      </c>
      <c r="E70" s="236">
        <v>2112</v>
      </c>
      <c r="F70" s="236">
        <v>2049</v>
      </c>
      <c r="G70" s="236">
        <v>1978</v>
      </c>
      <c r="H70" s="140">
        <v>1914</v>
      </c>
      <c r="I70" s="115">
        <v>167</v>
      </c>
      <c r="J70" s="116">
        <v>8.725182863113897</v>
      </c>
    </row>
    <row r="71" spans="1:12" s="110" customFormat="1" ht="12" customHeight="1" x14ac:dyDescent="0.2">
      <c r="A71" s="120"/>
      <c r="B71" s="121" t="s">
        <v>112</v>
      </c>
      <c r="C71" s="113">
        <v>0.312406001150414</v>
      </c>
      <c r="D71" s="235">
        <v>592</v>
      </c>
      <c r="E71" s="236">
        <v>623</v>
      </c>
      <c r="F71" s="236">
        <v>624</v>
      </c>
      <c r="G71" s="236">
        <v>553</v>
      </c>
      <c r="H71" s="140">
        <v>502</v>
      </c>
      <c r="I71" s="115">
        <v>90</v>
      </c>
      <c r="J71" s="116">
        <v>17.92828685258964</v>
      </c>
    </row>
    <row r="72" spans="1:12" s="110" customFormat="1" ht="12" customHeight="1" x14ac:dyDescent="0.2">
      <c r="A72" s="118" t="s">
        <v>113</v>
      </c>
      <c r="B72" s="119" t="s">
        <v>181</v>
      </c>
      <c r="C72" s="113">
        <v>71.734644875644463</v>
      </c>
      <c r="D72" s="235">
        <v>135935</v>
      </c>
      <c r="E72" s="236">
        <v>136426</v>
      </c>
      <c r="F72" s="236">
        <v>137726</v>
      </c>
      <c r="G72" s="236">
        <v>134457</v>
      </c>
      <c r="H72" s="140">
        <v>135056</v>
      </c>
      <c r="I72" s="115">
        <v>879</v>
      </c>
      <c r="J72" s="116">
        <v>0.65084113256723142</v>
      </c>
    </row>
    <row r="73" spans="1:12" s="110" customFormat="1" ht="12" customHeight="1" x14ac:dyDescent="0.2">
      <c r="A73" s="118"/>
      <c r="B73" s="119" t="s">
        <v>182</v>
      </c>
      <c r="C73" s="113">
        <v>28.26535512435553</v>
      </c>
      <c r="D73" s="115">
        <v>53562</v>
      </c>
      <c r="E73" s="114">
        <v>53315</v>
      </c>
      <c r="F73" s="114">
        <v>52925</v>
      </c>
      <c r="G73" s="114">
        <v>52118</v>
      </c>
      <c r="H73" s="140">
        <v>51699</v>
      </c>
      <c r="I73" s="115">
        <v>1863</v>
      </c>
      <c r="J73" s="116">
        <v>3.6035513259444092</v>
      </c>
    </row>
    <row r="74" spans="1:12" s="110" customFormat="1" ht="12" customHeight="1" x14ac:dyDescent="0.2">
      <c r="A74" s="118" t="s">
        <v>113</v>
      </c>
      <c r="B74" s="119" t="s">
        <v>116</v>
      </c>
      <c r="C74" s="113">
        <v>92.3671614854061</v>
      </c>
      <c r="D74" s="115">
        <v>175033</v>
      </c>
      <c r="E74" s="114">
        <v>175842</v>
      </c>
      <c r="F74" s="114">
        <v>176516</v>
      </c>
      <c r="G74" s="114">
        <v>172479</v>
      </c>
      <c r="H74" s="140">
        <v>173001</v>
      </c>
      <c r="I74" s="115">
        <v>2032</v>
      </c>
      <c r="J74" s="116">
        <v>1.1745596846261004</v>
      </c>
    </row>
    <row r="75" spans="1:12" s="110" customFormat="1" ht="12" customHeight="1" x14ac:dyDescent="0.2">
      <c r="A75" s="142"/>
      <c r="B75" s="124" t="s">
        <v>117</v>
      </c>
      <c r="C75" s="125">
        <v>7.5969540414887833</v>
      </c>
      <c r="D75" s="143">
        <v>14396</v>
      </c>
      <c r="E75" s="144">
        <v>13825</v>
      </c>
      <c r="F75" s="144">
        <v>14054</v>
      </c>
      <c r="G75" s="144">
        <v>14011</v>
      </c>
      <c r="H75" s="145">
        <v>13674</v>
      </c>
      <c r="I75" s="143">
        <v>722</v>
      </c>
      <c r="J75" s="146">
        <v>5.2800936083077374</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164643</v>
      </c>
      <c r="G11" s="114">
        <v>165108</v>
      </c>
      <c r="H11" s="114">
        <v>165865</v>
      </c>
      <c r="I11" s="114">
        <v>161800</v>
      </c>
      <c r="J11" s="140">
        <v>162086</v>
      </c>
      <c r="K11" s="114">
        <v>2557</v>
      </c>
      <c r="L11" s="116">
        <v>1.5775575928827905</v>
      </c>
    </row>
    <row r="12" spans="1:17" s="110" customFormat="1" ht="24.95" customHeight="1" x14ac:dyDescent="0.2">
      <c r="A12" s="604" t="s">
        <v>185</v>
      </c>
      <c r="B12" s="605"/>
      <c r="C12" s="605"/>
      <c r="D12" s="606"/>
      <c r="E12" s="113">
        <v>55.418086405131099</v>
      </c>
      <c r="F12" s="115">
        <v>91242</v>
      </c>
      <c r="G12" s="114">
        <v>91642</v>
      </c>
      <c r="H12" s="114">
        <v>92390</v>
      </c>
      <c r="I12" s="114">
        <v>90179</v>
      </c>
      <c r="J12" s="140">
        <v>90290</v>
      </c>
      <c r="K12" s="114">
        <v>952</v>
      </c>
      <c r="L12" s="116">
        <v>1.0543803300476242</v>
      </c>
    </row>
    <row r="13" spans="1:17" s="110" customFormat="1" ht="15" customHeight="1" x14ac:dyDescent="0.2">
      <c r="A13" s="120"/>
      <c r="B13" s="612" t="s">
        <v>107</v>
      </c>
      <c r="C13" s="612"/>
      <c r="E13" s="113">
        <v>44.581913594868901</v>
      </c>
      <c r="F13" s="115">
        <v>73401</v>
      </c>
      <c r="G13" s="114">
        <v>73466</v>
      </c>
      <c r="H13" s="114">
        <v>73475</v>
      </c>
      <c r="I13" s="114">
        <v>71621</v>
      </c>
      <c r="J13" s="140">
        <v>71796</v>
      </c>
      <c r="K13" s="114">
        <v>1605</v>
      </c>
      <c r="L13" s="116">
        <v>2.2355005849908074</v>
      </c>
    </row>
    <row r="14" spans="1:17" s="110" customFormat="1" ht="24.95" customHeight="1" x14ac:dyDescent="0.2">
      <c r="A14" s="604" t="s">
        <v>186</v>
      </c>
      <c r="B14" s="605"/>
      <c r="C14" s="605"/>
      <c r="D14" s="606"/>
      <c r="E14" s="113">
        <v>11.718080938758405</v>
      </c>
      <c r="F14" s="115">
        <v>19293</v>
      </c>
      <c r="G14" s="114">
        <v>19899</v>
      </c>
      <c r="H14" s="114">
        <v>20535</v>
      </c>
      <c r="I14" s="114">
        <v>18221</v>
      </c>
      <c r="J14" s="140">
        <v>18859</v>
      </c>
      <c r="K14" s="114">
        <v>434</v>
      </c>
      <c r="L14" s="116">
        <v>2.3012885094649769</v>
      </c>
    </row>
    <row r="15" spans="1:17" s="110" customFormat="1" ht="15" customHeight="1" x14ac:dyDescent="0.2">
      <c r="A15" s="120"/>
      <c r="B15" s="119"/>
      <c r="C15" s="258" t="s">
        <v>106</v>
      </c>
      <c r="E15" s="113">
        <v>59.7470585186337</v>
      </c>
      <c r="F15" s="115">
        <v>11527</v>
      </c>
      <c r="G15" s="114">
        <v>11831</v>
      </c>
      <c r="H15" s="114">
        <v>12303</v>
      </c>
      <c r="I15" s="114">
        <v>10962</v>
      </c>
      <c r="J15" s="140">
        <v>11300</v>
      </c>
      <c r="K15" s="114">
        <v>227</v>
      </c>
      <c r="L15" s="116">
        <v>2.0088495575221237</v>
      </c>
    </row>
    <row r="16" spans="1:17" s="110" customFormat="1" ht="15" customHeight="1" x14ac:dyDescent="0.2">
      <c r="A16" s="120"/>
      <c r="B16" s="119"/>
      <c r="C16" s="258" t="s">
        <v>107</v>
      </c>
      <c r="E16" s="113">
        <v>40.2529414813663</v>
      </c>
      <c r="F16" s="115">
        <v>7766</v>
      </c>
      <c r="G16" s="114">
        <v>8068</v>
      </c>
      <c r="H16" s="114">
        <v>8232</v>
      </c>
      <c r="I16" s="114">
        <v>7259</v>
      </c>
      <c r="J16" s="140">
        <v>7559</v>
      </c>
      <c r="K16" s="114">
        <v>207</v>
      </c>
      <c r="L16" s="116">
        <v>2.7384574679190368</v>
      </c>
    </row>
    <row r="17" spans="1:12" s="110" customFormat="1" ht="15" customHeight="1" x14ac:dyDescent="0.2">
      <c r="A17" s="120"/>
      <c r="B17" s="121" t="s">
        <v>109</v>
      </c>
      <c r="C17" s="258"/>
      <c r="E17" s="113">
        <v>66.786319491262915</v>
      </c>
      <c r="F17" s="115">
        <v>109959</v>
      </c>
      <c r="G17" s="114">
        <v>110095</v>
      </c>
      <c r="H17" s="114">
        <v>110665</v>
      </c>
      <c r="I17" s="114">
        <v>109753</v>
      </c>
      <c r="J17" s="140">
        <v>110006</v>
      </c>
      <c r="K17" s="114">
        <v>-47</v>
      </c>
      <c r="L17" s="116">
        <v>-4.2724942275875859E-2</v>
      </c>
    </row>
    <row r="18" spans="1:12" s="110" customFormat="1" ht="15" customHeight="1" x14ac:dyDescent="0.2">
      <c r="A18" s="120"/>
      <c r="B18" s="119"/>
      <c r="C18" s="258" t="s">
        <v>106</v>
      </c>
      <c r="E18" s="113">
        <v>55.280604588983167</v>
      </c>
      <c r="F18" s="115">
        <v>60786</v>
      </c>
      <c r="G18" s="114">
        <v>61022</v>
      </c>
      <c r="H18" s="114">
        <v>61470</v>
      </c>
      <c r="I18" s="114">
        <v>61051</v>
      </c>
      <c r="J18" s="140">
        <v>61163</v>
      </c>
      <c r="K18" s="114">
        <v>-377</v>
      </c>
      <c r="L18" s="116">
        <v>-0.61638572339486286</v>
      </c>
    </row>
    <row r="19" spans="1:12" s="110" customFormat="1" ht="15" customHeight="1" x14ac:dyDescent="0.2">
      <c r="A19" s="120"/>
      <c r="B19" s="119"/>
      <c r="C19" s="258" t="s">
        <v>107</v>
      </c>
      <c r="E19" s="113">
        <v>44.719395411016833</v>
      </c>
      <c r="F19" s="115">
        <v>49173</v>
      </c>
      <c r="G19" s="114">
        <v>49073</v>
      </c>
      <c r="H19" s="114">
        <v>49195</v>
      </c>
      <c r="I19" s="114">
        <v>48702</v>
      </c>
      <c r="J19" s="140">
        <v>48843</v>
      </c>
      <c r="K19" s="114">
        <v>330</v>
      </c>
      <c r="L19" s="116">
        <v>0.67563417480498744</v>
      </c>
    </row>
    <row r="20" spans="1:12" s="110" customFormat="1" ht="15" customHeight="1" x14ac:dyDescent="0.2">
      <c r="A20" s="120"/>
      <c r="B20" s="121" t="s">
        <v>110</v>
      </c>
      <c r="C20" s="258"/>
      <c r="E20" s="113">
        <v>20.297856574527916</v>
      </c>
      <c r="F20" s="115">
        <v>33419</v>
      </c>
      <c r="G20" s="114">
        <v>33127</v>
      </c>
      <c r="H20" s="114">
        <v>32744</v>
      </c>
      <c r="I20" s="114">
        <v>31981</v>
      </c>
      <c r="J20" s="140">
        <v>31424</v>
      </c>
      <c r="K20" s="114">
        <v>1995</v>
      </c>
      <c r="L20" s="116">
        <v>6.3486507128309571</v>
      </c>
    </row>
    <row r="21" spans="1:12" s="110" customFormat="1" ht="15" customHeight="1" x14ac:dyDescent="0.2">
      <c r="A21" s="120"/>
      <c r="B21" s="119"/>
      <c r="C21" s="258" t="s">
        <v>106</v>
      </c>
      <c r="E21" s="113">
        <v>52.688590322870226</v>
      </c>
      <c r="F21" s="115">
        <v>17608</v>
      </c>
      <c r="G21" s="114">
        <v>17458</v>
      </c>
      <c r="H21" s="114">
        <v>17336</v>
      </c>
      <c r="I21" s="114">
        <v>16937</v>
      </c>
      <c r="J21" s="140">
        <v>16624</v>
      </c>
      <c r="K21" s="114">
        <v>984</v>
      </c>
      <c r="L21" s="116">
        <v>5.9191530317613088</v>
      </c>
    </row>
    <row r="22" spans="1:12" s="110" customFormat="1" ht="15" customHeight="1" x14ac:dyDescent="0.2">
      <c r="A22" s="120"/>
      <c r="B22" s="119"/>
      <c r="C22" s="258" t="s">
        <v>107</v>
      </c>
      <c r="E22" s="113">
        <v>47.311409677129774</v>
      </c>
      <c r="F22" s="115">
        <v>15811</v>
      </c>
      <c r="G22" s="114">
        <v>15669</v>
      </c>
      <c r="H22" s="114">
        <v>15408</v>
      </c>
      <c r="I22" s="114">
        <v>15044</v>
      </c>
      <c r="J22" s="140">
        <v>14800</v>
      </c>
      <c r="K22" s="114">
        <v>1011</v>
      </c>
      <c r="L22" s="116">
        <v>6.8310810810810807</v>
      </c>
    </row>
    <row r="23" spans="1:12" s="110" customFormat="1" ht="15" customHeight="1" x14ac:dyDescent="0.2">
      <c r="A23" s="120"/>
      <c r="B23" s="121" t="s">
        <v>111</v>
      </c>
      <c r="C23" s="258"/>
      <c r="E23" s="113">
        <v>1.1977429954507632</v>
      </c>
      <c r="F23" s="115">
        <v>1972</v>
      </c>
      <c r="G23" s="114">
        <v>1987</v>
      </c>
      <c r="H23" s="114">
        <v>1921</v>
      </c>
      <c r="I23" s="114">
        <v>1845</v>
      </c>
      <c r="J23" s="140">
        <v>1797</v>
      </c>
      <c r="K23" s="114">
        <v>175</v>
      </c>
      <c r="L23" s="116">
        <v>9.7384529771841954</v>
      </c>
    </row>
    <row r="24" spans="1:12" s="110" customFormat="1" ht="15" customHeight="1" x14ac:dyDescent="0.2">
      <c r="A24" s="120"/>
      <c r="B24" s="119"/>
      <c r="C24" s="258" t="s">
        <v>106</v>
      </c>
      <c r="E24" s="113">
        <v>66.987829614604465</v>
      </c>
      <c r="F24" s="115">
        <v>1321</v>
      </c>
      <c r="G24" s="114">
        <v>1331</v>
      </c>
      <c r="H24" s="114">
        <v>1281</v>
      </c>
      <c r="I24" s="114">
        <v>1229</v>
      </c>
      <c r="J24" s="140">
        <v>1203</v>
      </c>
      <c r="K24" s="114">
        <v>118</v>
      </c>
      <c r="L24" s="116">
        <v>9.8088113050706571</v>
      </c>
    </row>
    <row r="25" spans="1:12" s="110" customFormat="1" ht="15" customHeight="1" x14ac:dyDescent="0.2">
      <c r="A25" s="120"/>
      <c r="B25" s="119"/>
      <c r="C25" s="258" t="s">
        <v>107</v>
      </c>
      <c r="E25" s="113">
        <v>33.012170385395535</v>
      </c>
      <c r="F25" s="115">
        <v>651</v>
      </c>
      <c r="G25" s="114">
        <v>656</v>
      </c>
      <c r="H25" s="114">
        <v>640</v>
      </c>
      <c r="I25" s="114">
        <v>616</v>
      </c>
      <c r="J25" s="140">
        <v>594</v>
      </c>
      <c r="K25" s="114">
        <v>57</v>
      </c>
      <c r="L25" s="116">
        <v>9.5959595959595951</v>
      </c>
    </row>
    <row r="26" spans="1:12" s="110" customFormat="1" ht="15" customHeight="1" x14ac:dyDescent="0.2">
      <c r="A26" s="120"/>
      <c r="C26" s="121" t="s">
        <v>187</v>
      </c>
      <c r="D26" s="110" t="s">
        <v>188</v>
      </c>
      <c r="E26" s="113">
        <v>0.33223398504643381</v>
      </c>
      <c r="F26" s="115">
        <v>547</v>
      </c>
      <c r="G26" s="114">
        <v>553</v>
      </c>
      <c r="H26" s="114">
        <v>545</v>
      </c>
      <c r="I26" s="114">
        <v>490</v>
      </c>
      <c r="J26" s="140">
        <v>457</v>
      </c>
      <c r="K26" s="114">
        <v>90</v>
      </c>
      <c r="L26" s="116">
        <v>19.693654266958426</v>
      </c>
    </row>
    <row r="27" spans="1:12" s="110" customFormat="1" ht="15" customHeight="1" x14ac:dyDescent="0.2">
      <c r="A27" s="120"/>
      <c r="B27" s="119"/>
      <c r="D27" s="259" t="s">
        <v>106</v>
      </c>
      <c r="E27" s="113">
        <v>55.393053016453379</v>
      </c>
      <c r="F27" s="115">
        <v>303</v>
      </c>
      <c r="G27" s="114">
        <v>302</v>
      </c>
      <c r="H27" s="114">
        <v>284</v>
      </c>
      <c r="I27" s="114">
        <v>255</v>
      </c>
      <c r="J27" s="140">
        <v>243</v>
      </c>
      <c r="K27" s="114">
        <v>60</v>
      </c>
      <c r="L27" s="116">
        <v>24.691358024691358</v>
      </c>
    </row>
    <row r="28" spans="1:12" s="110" customFormat="1" ht="15" customHeight="1" x14ac:dyDescent="0.2">
      <c r="A28" s="120"/>
      <c r="B28" s="119"/>
      <c r="D28" s="259" t="s">
        <v>107</v>
      </c>
      <c r="E28" s="113">
        <v>44.606946983546621</v>
      </c>
      <c r="F28" s="115">
        <v>244</v>
      </c>
      <c r="G28" s="114">
        <v>251</v>
      </c>
      <c r="H28" s="114">
        <v>261</v>
      </c>
      <c r="I28" s="114">
        <v>235</v>
      </c>
      <c r="J28" s="140">
        <v>214</v>
      </c>
      <c r="K28" s="114">
        <v>30</v>
      </c>
      <c r="L28" s="116">
        <v>14.018691588785046</v>
      </c>
    </row>
    <row r="29" spans="1:12" s="110" customFormat="1" ht="24.95" customHeight="1" x14ac:dyDescent="0.2">
      <c r="A29" s="604" t="s">
        <v>189</v>
      </c>
      <c r="B29" s="605"/>
      <c r="C29" s="605"/>
      <c r="D29" s="606"/>
      <c r="E29" s="113">
        <v>91.404432620882758</v>
      </c>
      <c r="F29" s="115">
        <v>150491</v>
      </c>
      <c r="G29" s="114">
        <v>151417</v>
      </c>
      <c r="H29" s="114">
        <v>151921</v>
      </c>
      <c r="I29" s="114">
        <v>148169</v>
      </c>
      <c r="J29" s="140">
        <v>148644</v>
      </c>
      <c r="K29" s="114">
        <v>1847</v>
      </c>
      <c r="L29" s="116">
        <v>1.2425661311590108</v>
      </c>
    </row>
    <row r="30" spans="1:12" s="110" customFormat="1" ht="15" customHeight="1" x14ac:dyDescent="0.2">
      <c r="A30" s="120"/>
      <c r="B30" s="119"/>
      <c r="C30" s="258" t="s">
        <v>106</v>
      </c>
      <c r="E30" s="113">
        <v>53.89823976184622</v>
      </c>
      <c r="F30" s="115">
        <v>81112</v>
      </c>
      <c r="G30" s="114">
        <v>81845</v>
      </c>
      <c r="H30" s="114">
        <v>82431</v>
      </c>
      <c r="I30" s="114">
        <v>80377</v>
      </c>
      <c r="J30" s="140">
        <v>80630</v>
      </c>
      <c r="K30" s="114">
        <v>482</v>
      </c>
      <c r="L30" s="116">
        <v>0.59779238496837406</v>
      </c>
    </row>
    <row r="31" spans="1:12" s="110" customFormat="1" ht="15" customHeight="1" x14ac:dyDescent="0.2">
      <c r="A31" s="120"/>
      <c r="B31" s="119"/>
      <c r="C31" s="258" t="s">
        <v>107</v>
      </c>
      <c r="E31" s="113">
        <v>46.10176023815378</v>
      </c>
      <c r="F31" s="115">
        <v>69379</v>
      </c>
      <c r="G31" s="114">
        <v>69572</v>
      </c>
      <c r="H31" s="114">
        <v>69490</v>
      </c>
      <c r="I31" s="114">
        <v>67792</v>
      </c>
      <c r="J31" s="140">
        <v>68014</v>
      </c>
      <c r="K31" s="114">
        <v>1365</v>
      </c>
      <c r="L31" s="116">
        <v>2.0069397476990032</v>
      </c>
    </row>
    <row r="32" spans="1:12" s="110" customFormat="1" ht="15" customHeight="1" x14ac:dyDescent="0.2">
      <c r="A32" s="120"/>
      <c r="B32" s="119" t="s">
        <v>117</v>
      </c>
      <c r="C32" s="258"/>
      <c r="E32" s="113">
        <v>8.5536585217713483</v>
      </c>
      <c r="F32" s="115">
        <v>14083</v>
      </c>
      <c r="G32" s="114">
        <v>13619</v>
      </c>
      <c r="H32" s="114">
        <v>13862</v>
      </c>
      <c r="I32" s="114">
        <v>13545</v>
      </c>
      <c r="J32" s="140">
        <v>13365</v>
      </c>
      <c r="K32" s="114">
        <v>718</v>
      </c>
      <c r="L32" s="116">
        <v>5.3722409277964838</v>
      </c>
    </row>
    <row r="33" spans="1:12" s="110" customFormat="1" ht="15" customHeight="1" x14ac:dyDescent="0.2">
      <c r="A33" s="120"/>
      <c r="B33" s="119"/>
      <c r="C33" s="258" t="s">
        <v>106</v>
      </c>
      <c r="E33" s="113">
        <v>71.596960874813604</v>
      </c>
      <c r="F33" s="115">
        <v>10083</v>
      </c>
      <c r="G33" s="114">
        <v>9750</v>
      </c>
      <c r="H33" s="114">
        <v>9904</v>
      </c>
      <c r="I33" s="114">
        <v>9744</v>
      </c>
      <c r="J33" s="140">
        <v>9606</v>
      </c>
      <c r="K33" s="114">
        <v>477</v>
      </c>
      <c r="L33" s="116">
        <v>4.9656464709556527</v>
      </c>
    </row>
    <row r="34" spans="1:12" s="110" customFormat="1" ht="15" customHeight="1" x14ac:dyDescent="0.2">
      <c r="A34" s="120"/>
      <c r="B34" s="119"/>
      <c r="C34" s="258" t="s">
        <v>107</v>
      </c>
      <c r="E34" s="113">
        <v>28.403039125186396</v>
      </c>
      <c r="F34" s="115">
        <v>4000</v>
      </c>
      <c r="G34" s="114">
        <v>3869</v>
      </c>
      <c r="H34" s="114">
        <v>3958</v>
      </c>
      <c r="I34" s="114">
        <v>3801</v>
      </c>
      <c r="J34" s="140">
        <v>3759</v>
      </c>
      <c r="K34" s="114">
        <v>241</v>
      </c>
      <c r="L34" s="116">
        <v>6.4112795956371373</v>
      </c>
    </row>
    <row r="35" spans="1:12" s="110" customFormat="1" ht="24.95" customHeight="1" x14ac:dyDescent="0.2">
      <c r="A35" s="604" t="s">
        <v>190</v>
      </c>
      <c r="B35" s="605"/>
      <c r="C35" s="605"/>
      <c r="D35" s="606"/>
      <c r="E35" s="113">
        <v>71.227443620439374</v>
      </c>
      <c r="F35" s="115">
        <v>117271</v>
      </c>
      <c r="G35" s="114">
        <v>118067</v>
      </c>
      <c r="H35" s="114">
        <v>119244</v>
      </c>
      <c r="I35" s="114">
        <v>115820</v>
      </c>
      <c r="J35" s="140">
        <v>116444</v>
      </c>
      <c r="K35" s="114">
        <v>827</v>
      </c>
      <c r="L35" s="116">
        <v>0.71021263439936788</v>
      </c>
    </row>
    <row r="36" spans="1:12" s="110" customFormat="1" ht="15" customHeight="1" x14ac:dyDescent="0.2">
      <c r="A36" s="120"/>
      <c r="B36" s="119"/>
      <c r="C36" s="258" t="s">
        <v>106</v>
      </c>
      <c r="E36" s="113">
        <v>70.607396543049859</v>
      </c>
      <c r="F36" s="115">
        <v>82802</v>
      </c>
      <c r="G36" s="114">
        <v>83312</v>
      </c>
      <c r="H36" s="114">
        <v>84179</v>
      </c>
      <c r="I36" s="114">
        <v>82030</v>
      </c>
      <c r="J36" s="140">
        <v>82306</v>
      </c>
      <c r="K36" s="114">
        <v>496</v>
      </c>
      <c r="L36" s="116">
        <v>0.60262921293708838</v>
      </c>
    </row>
    <row r="37" spans="1:12" s="110" customFormat="1" ht="15" customHeight="1" x14ac:dyDescent="0.2">
      <c r="A37" s="120"/>
      <c r="B37" s="119"/>
      <c r="C37" s="258" t="s">
        <v>107</v>
      </c>
      <c r="E37" s="113">
        <v>29.392603456950141</v>
      </c>
      <c r="F37" s="115">
        <v>34469</v>
      </c>
      <c r="G37" s="114">
        <v>34755</v>
      </c>
      <c r="H37" s="114">
        <v>35065</v>
      </c>
      <c r="I37" s="114">
        <v>33790</v>
      </c>
      <c r="J37" s="140">
        <v>34138</v>
      </c>
      <c r="K37" s="114">
        <v>331</v>
      </c>
      <c r="L37" s="116">
        <v>0.96959400082020031</v>
      </c>
    </row>
    <row r="38" spans="1:12" s="110" customFormat="1" ht="15" customHeight="1" x14ac:dyDescent="0.2">
      <c r="A38" s="120"/>
      <c r="B38" s="119" t="s">
        <v>182</v>
      </c>
      <c r="C38" s="258"/>
      <c r="E38" s="113">
        <v>28.772556379560626</v>
      </c>
      <c r="F38" s="115">
        <v>47372</v>
      </c>
      <c r="G38" s="114">
        <v>47041</v>
      </c>
      <c r="H38" s="114">
        <v>46621</v>
      </c>
      <c r="I38" s="114">
        <v>45980</v>
      </c>
      <c r="J38" s="140">
        <v>45642</v>
      </c>
      <c r="K38" s="114">
        <v>1730</v>
      </c>
      <c r="L38" s="116">
        <v>3.7903685202226018</v>
      </c>
    </row>
    <row r="39" spans="1:12" s="110" customFormat="1" ht="15" customHeight="1" x14ac:dyDescent="0.2">
      <c r="A39" s="120"/>
      <c r="B39" s="119"/>
      <c r="C39" s="258" t="s">
        <v>106</v>
      </c>
      <c r="E39" s="113">
        <v>17.816431647386644</v>
      </c>
      <c r="F39" s="115">
        <v>8440</v>
      </c>
      <c r="G39" s="114">
        <v>8330</v>
      </c>
      <c r="H39" s="114">
        <v>8211</v>
      </c>
      <c r="I39" s="114">
        <v>8149</v>
      </c>
      <c r="J39" s="140">
        <v>7984</v>
      </c>
      <c r="K39" s="114">
        <v>456</v>
      </c>
      <c r="L39" s="116">
        <v>5.7114228456913825</v>
      </c>
    </row>
    <row r="40" spans="1:12" s="110" customFormat="1" ht="15" customHeight="1" x14ac:dyDescent="0.2">
      <c r="A40" s="120"/>
      <c r="B40" s="119"/>
      <c r="C40" s="258" t="s">
        <v>107</v>
      </c>
      <c r="E40" s="113">
        <v>82.183568352613364</v>
      </c>
      <c r="F40" s="115">
        <v>38932</v>
      </c>
      <c r="G40" s="114">
        <v>38711</v>
      </c>
      <c r="H40" s="114">
        <v>38410</v>
      </c>
      <c r="I40" s="114">
        <v>37831</v>
      </c>
      <c r="J40" s="140">
        <v>37658</v>
      </c>
      <c r="K40" s="114">
        <v>1274</v>
      </c>
      <c r="L40" s="116">
        <v>3.3830792925805939</v>
      </c>
    </row>
    <row r="41" spans="1:12" s="110" customFormat="1" ht="24.75" customHeight="1" x14ac:dyDescent="0.2">
      <c r="A41" s="604" t="s">
        <v>518</v>
      </c>
      <c r="B41" s="605"/>
      <c r="C41" s="605"/>
      <c r="D41" s="606"/>
      <c r="E41" s="113">
        <v>5.7044635969947102</v>
      </c>
      <c r="F41" s="115">
        <v>9392</v>
      </c>
      <c r="G41" s="114">
        <v>10340</v>
      </c>
      <c r="H41" s="114">
        <v>10441</v>
      </c>
      <c r="I41" s="114">
        <v>8237</v>
      </c>
      <c r="J41" s="140">
        <v>9107</v>
      </c>
      <c r="K41" s="114">
        <v>285</v>
      </c>
      <c r="L41" s="116">
        <v>3.1294608542879105</v>
      </c>
    </row>
    <row r="42" spans="1:12" s="110" customFormat="1" ht="15" customHeight="1" x14ac:dyDescent="0.2">
      <c r="A42" s="120"/>
      <c r="B42" s="119"/>
      <c r="C42" s="258" t="s">
        <v>106</v>
      </c>
      <c r="E42" s="113">
        <v>62.116695059625215</v>
      </c>
      <c r="F42" s="115">
        <v>5834</v>
      </c>
      <c r="G42" s="114">
        <v>6553</v>
      </c>
      <c r="H42" s="114">
        <v>6643</v>
      </c>
      <c r="I42" s="114">
        <v>5192</v>
      </c>
      <c r="J42" s="140">
        <v>5653</v>
      </c>
      <c r="K42" s="114">
        <v>181</v>
      </c>
      <c r="L42" s="116">
        <v>3.2018397311162214</v>
      </c>
    </row>
    <row r="43" spans="1:12" s="110" customFormat="1" ht="15" customHeight="1" x14ac:dyDescent="0.2">
      <c r="A43" s="123"/>
      <c r="B43" s="124"/>
      <c r="C43" s="260" t="s">
        <v>107</v>
      </c>
      <c r="D43" s="261"/>
      <c r="E43" s="125">
        <v>37.883304940374785</v>
      </c>
      <c r="F43" s="143">
        <v>3558</v>
      </c>
      <c r="G43" s="144">
        <v>3787</v>
      </c>
      <c r="H43" s="144">
        <v>3798</v>
      </c>
      <c r="I43" s="144">
        <v>3045</v>
      </c>
      <c r="J43" s="145">
        <v>3454</v>
      </c>
      <c r="K43" s="144">
        <v>104</v>
      </c>
      <c r="L43" s="146">
        <v>3.0110017371163869</v>
      </c>
    </row>
    <row r="44" spans="1:12" s="110" customFormat="1" ht="45.75" customHeight="1" x14ac:dyDescent="0.2">
      <c r="A44" s="604" t="s">
        <v>191</v>
      </c>
      <c r="B44" s="605"/>
      <c r="C44" s="605"/>
      <c r="D44" s="606"/>
      <c r="E44" s="113">
        <v>1.7717121286662658</v>
      </c>
      <c r="F44" s="115">
        <v>2917</v>
      </c>
      <c r="G44" s="114">
        <v>2949</v>
      </c>
      <c r="H44" s="114">
        <v>2969</v>
      </c>
      <c r="I44" s="114">
        <v>2901</v>
      </c>
      <c r="J44" s="140">
        <v>2923</v>
      </c>
      <c r="K44" s="114">
        <v>-6</v>
      </c>
      <c r="L44" s="116">
        <v>-0.20526855969893945</v>
      </c>
    </row>
    <row r="45" spans="1:12" s="110" customFormat="1" ht="15" customHeight="1" x14ac:dyDescent="0.2">
      <c r="A45" s="120"/>
      <c r="B45" s="119"/>
      <c r="C45" s="258" t="s">
        <v>106</v>
      </c>
      <c r="E45" s="113">
        <v>57.627699691463832</v>
      </c>
      <c r="F45" s="115">
        <v>1681</v>
      </c>
      <c r="G45" s="114">
        <v>1702</v>
      </c>
      <c r="H45" s="114">
        <v>1706</v>
      </c>
      <c r="I45" s="114">
        <v>1681</v>
      </c>
      <c r="J45" s="140">
        <v>1690</v>
      </c>
      <c r="K45" s="114">
        <v>-9</v>
      </c>
      <c r="L45" s="116">
        <v>-0.53254437869822491</v>
      </c>
    </row>
    <row r="46" spans="1:12" s="110" customFormat="1" ht="15" customHeight="1" x14ac:dyDescent="0.2">
      <c r="A46" s="123"/>
      <c r="B46" s="124"/>
      <c r="C46" s="260" t="s">
        <v>107</v>
      </c>
      <c r="D46" s="261"/>
      <c r="E46" s="125">
        <v>42.372300308536168</v>
      </c>
      <c r="F46" s="143">
        <v>1236</v>
      </c>
      <c r="G46" s="144">
        <v>1247</v>
      </c>
      <c r="H46" s="144">
        <v>1263</v>
      </c>
      <c r="I46" s="144">
        <v>1220</v>
      </c>
      <c r="J46" s="145">
        <v>1233</v>
      </c>
      <c r="K46" s="144">
        <v>3</v>
      </c>
      <c r="L46" s="146">
        <v>0.24330900243309003</v>
      </c>
    </row>
    <row r="47" spans="1:12" s="110" customFormat="1" ht="39" customHeight="1" x14ac:dyDescent="0.2">
      <c r="A47" s="604" t="s">
        <v>519</v>
      </c>
      <c r="B47" s="607"/>
      <c r="C47" s="607"/>
      <c r="D47" s="608"/>
      <c r="E47" s="113">
        <v>0.28850300346810981</v>
      </c>
      <c r="F47" s="115">
        <v>475</v>
      </c>
      <c r="G47" s="114">
        <v>494</v>
      </c>
      <c r="H47" s="114">
        <v>461</v>
      </c>
      <c r="I47" s="114">
        <v>440</v>
      </c>
      <c r="J47" s="140">
        <v>478</v>
      </c>
      <c r="K47" s="114">
        <v>-3</v>
      </c>
      <c r="L47" s="116">
        <v>-0.62761506276150625</v>
      </c>
    </row>
    <row r="48" spans="1:12" s="110" customFormat="1" ht="15" customHeight="1" x14ac:dyDescent="0.2">
      <c r="A48" s="120"/>
      <c r="B48" s="119"/>
      <c r="C48" s="258" t="s">
        <v>106</v>
      </c>
      <c r="E48" s="113">
        <v>39.789473684210527</v>
      </c>
      <c r="F48" s="115">
        <v>189</v>
      </c>
      <c r="G48" s="114">
        <v>196</v>
      </c>
      <c r="H48" s="114">
        <v>186</v>
      </c>
      <c r="I48" s="114">
        <v>164</v>
      </c>
      <c r="J48" s="140">
        <v>179</v>
      </c>
      <c r="K48" s="114">
        <v>10</v>
      </c>
      <c r="L48" s="116">
        <v>5.5865921787709496</v>
      </c>
    </row>
    <row r="49" spans="1:12" s="110" customFormat="1" ht="15" customHeight="1" x14ac:dyDescent="0.2">
      <c r="A49" s="123"/>
      <c r="B49" s="124"/>
      <c r="C49" s="260" t="s">
        <v>107</v>
      </c>
      <c r="D49" s="261"/>
      <c r="E49" s="125">
        <v>60.210526315789473</v>
      </c>
      <c r="F49" s="143">
        <v>286</v>
      </c>
      <c r="G49" s="144">
        <v>298</v>
      </c>
      <c r="H49" s="144">
        <v>275</v>
      </c>
      <c r="I49" s="144">
        <v>276</v>
      </c>
      <c r="J49" s="145">
        <v>299</v>
      </c>
      <c r="K49" s="144">
        <v>-13</v>
      </c>
      <c r="L49" s="146">
        <v>-4.3478260869565215</v>
      </c>
    </row>
    <row r="50" spans="1:12" s="110" customFormat="1" ht="24.95" customHeight="1" x14ac:dyDescent="0.2">
      <c r="A50" s="609" t="s">
        <v>192</v>
      </c>
      <c r="B50" s="610"/>
      <c r="C50" s="610"/>
      <c r="D50" s="611"/>
      <c r="E50" s="262">
        <v>14.460377908565807</v>
      </c>
      <c r="F50" s="263">
        <v>23808</v>
      </c>
      <c r="G50" s="264">
        <v>24865</v>
      </c>
      <c r="H50" s="264">
        <v>25066</v>
      </c>
      <c r="I50" s="264">
        <v>22986</v>
      </c>
      <c r="J50" s="265">
        <v>23060</v>
      </c>
      <c r="K50" s="263">
        <v>748</v>
      </c>
      <c r="L50" s="266">
        <v>3.243712055507372</v>
      </c>
    </row>
    <row r="51" spans="1:12" s="110" customFormat="1" ht="15" customHeight="1" x14ac:dyDescent="0.2">
      <c r="A51" s="120"/>
      <c r="B51" s="119"/>
      <c r="C51" s="258" t="s">
        <v>106</v>
      </c>
      <c r="E51" s="113">
        <v>60.282258064516128</v>
      </c>
      <c r="F51" s="115">
        <v>14352</v>
      </c>
      <c r="G51" s="114">
        <v>14917</v>
      </c>
      <c r="H51" s="114">
        <v>15080</v>
      </c>
      <c r="I51" s="114">
        <v>13880</v>
      </c>
      <c r="J51" s="140">
        <v>13861</v>
      </c>
      <c r="K51" s="114">
        <v>491</v>
      </c>
      <c r="L51" s="116">
        <v>3.5423129644325808</v>
      </c>
    </row>
    <row r="52" spans="1:12" s="110" customFormat="1" ht="15" customHeight="1" x14ac:dyDescent="0.2">
      <c r="A52" s="120"/>
      <c r="B52" s="119"/>
      <c r="C52" s="258" t="s">
        <v>107</v>
      </c>
      <c r="E52" s="113">
        <v>39.717741935483872</v>
      </c>
      <c r="F52" s="115">
        <v>9456</v>
      </c>
      <c r="G52" s="114">
        <v>9948</v>
      </c>
      <c r="H52" s="114">
        <v>9986</v>
      </c>
      <c r="I52" s="114">
        <v>9106</v>
      </c>
      <c r="J52" s="140">
        <v>9199</v>
      </c>
      <c r="K52" s="114">
        <v>257</v>
      </c>
      <c r="L52" s="116">
        <v>2.7937819328187845</v>
      </c>
    </row>
    <row r="53" spans="1:12" s="110" customFormat="1" ht="15" customHeight="1" x14ac:dyDescent="0.2">
      <c r="A53" s="120"/>
      <c r="B53" s="119"/>
      <c r="C53" s="258" t="s">
        <v>187</v>
      </c>
      <c r="D53" s="110" t="s">
        <v>193</v>
      </c>
      <c r="E53" s="113">
        <v>27.36475134408602</v>
      </c>
      <c r="F53" s="115">
        <v>6515</v>
      </c>
      <c r="G53" s="114">
        <v>7629</v>
      </c>
      <c r="H53" s="114">
        <v>7760</v>
      </c>
      <c r="I53" s="114">
        <v>5853</v>
      </c>
      <c r="J53" s="140">
        <v>6300</v>
      </c>
      <c r="K53" s="114">
        <v>215</v>
      </c>
      <c r="L53" s="116">
        <v>3.4126984126984126</v>
      </c>
    </row>
    <row r="54" spans="1:12" s="110" customFormat="1" ht="15" customHeight="1" x14ac:dyDescent="0.2">
      <c r="A54" s="120"/>
      <c r="B54" s="119"/>
      <c r="D54" s="267" t="s">
        <v>194</v>
      </c>
      <c r="E54" s="113">
        <v>63.837298541826556</v>
      </c>
      <c r="F54" s="115">
        <v>4159</v>
      </c>
      <c r="G54" s="114">
        <v>4847</v>
      </c>
      <c r="H54" s="114">
        <v>4995</v>
      </c>
      <c r="I54" s="114">
        <v>3805</v>
      </c>
      <c r="J54" s="140">
        <v>4058</v>
      </c>
      <c r="K54" s="114">
        <v>101</v>
      </c>
      <c r="L54" s="116">
        <v>2.4889107934943322</v>
      </c>
    </row>
    <row r="55" spans="1:12" s="110" customFormat="1" ht="15" customHeight="1" x14ac:dyDescent="0.2">
      <c r="A55" s="120"/>
      <c r="B55" s="119"/>
      <c r="D55" s="267" t="s">
        <v>195</v>
      </c>
      <c r="E55" s="113">
        <v>36.162701458173444</v>
      </c>
      <c r="F55" s="115">
        <v>2356</v>
      </c>
      <c r="G55" s="114">
        <v>2782</v>
      </c>
      <c r="H55" s="114">
        <v>2765</v>
      </c>
      <c r="I55" s="114">
        <v>2048</v>
      </c>
      <c r="J55" s="140">
        <v>2242</v>
      </c>
      <c r="K55" s="114">
        <v>114</v>
      </c>
      <c r="L55" s="116">
        <v>5.0847457627118642</v>
      </c>
    </row>
    <row r="56" spans="1:12" s="110" customFormat="1" ht="15" customHeight="1" x14ac:dyDescent="0.2">
      <c r="A56" s="120"/>
      <c r="B56" s="119" t="s">
        <v>196</v>
      </c>
      <c r="C56" s="258"/>
      <c r="E56" s="113">
        <v>65.536949642559961</v>
      </c>
      <c r="F56" s="115">
        <v>107902</v>
      </c>
      <c r="G56" s="114">
        <v>107427</v>
      </c>
      <c r="H56" s="114">
        <v>107704</v>
      </c>
      <c r="I56" s="114">
        <v>106444</v>
      </c>
      <c r="J56" s="140">
        <v>106588</v>
      </c>
      <c r="K56" s="114">
        <v>1314</v>
      </c>
      <c r="L56" s="116">
        <v>1.2327841783315194</v>
      </c>
    </row>
    <row r="57" spans="1:12" s="110" customFormat="1" ht="15" customHeight="1" x14ac:dyDescent="0.2">
      <c r="A57" s="120"/>
      <c r="B57" s="119"/>
      <c r="C57" s="258" t="s">
        <v>106</v>
      </c>
      <c r="E57" s="113">
        <v>53.982317287909396</v>
      </c>
      <c r="F57" s="115">
        <v>58248</v>
      </c>
      <c r="G57" s="114">
        <v>58141</v>
      </c>
      <c r="H57" s="114">
        <v>58492</v>
      </c>
      <c r="I57" s="114">
        <v>57907</v>
      </c>
      <c r="J57" s="140">
        <v>57954</v>
      </c>
      <c r="K57" s="114">
        <v>294</v>
      </c>
      <c r="L57" s="116">
        <v>0.50729889222486801</v>
      </c>
    </row>
    <row r="58" spans="1:12" s="110" customFormat="1" ht="15" customHeight="1" x14ac:dyDescent="0.2">
      <c r="A58" s="120"/>
      <c r="B58" s="119"/>
      <c r="C58" s="258" t="s">
        <v>107</v>
      </c>
      <c r="E58" s="113">
        <v>46.017682712090604</v>
      </c>
      <c r="F58" s="115">
        <v>49654</v>
      </c>
      <c r="G58" s="114">
        <v>49286</v>
      </c>
      <c r="H58" s="114">
        <v>49212</v>
      </c>
      <c r="I58" s="114">
        <v>48537</v>
      </c>
      <c r="J58" s="140">
        <v>48634</v>
      </c>
      <c r="K58" s="114">
        <v>1020</v>
      </c>
      <c r="L58" s="116">
        <v>2.0972981864539211</v>
      </c>
    </row>
    <row r="59" spans="1:12" s="110" customFormat="1" ht="15" customHeight="1" x14ac:dyDescent="0.2">
      <c r="A59" s="120"/>
      <c r="B59" s="119"/>
      <c r="C59" s="258" t="s">
        <v>105</v>
      </c>
      <c r="D59" s="110" t="s">
        <v>197</v>
      </c>
      <c r="E59" s="113">
        <v>91.850012047969457</v>
      </c>
      <c r="F59" s="115">
        <v>99108</v>
      </c>
      <c r="G59" s="114">
        <v>98613</v>
      </c>
      <c r="H59" s="114">
        <v>98919</v>
      </c>
      <c r="I59" s="114">
        <v>97800</v>
      </c>
      <c r="J59" s="140">
        <v>97980</v>
      </c>
      <c r="K59" s="114">
        <v>1128</v>
      </c>
      <c r="L59" s="116">
        <v>1.1512553582363747</v>
      </c>
    </row>
    <row r="60" spans="1:12" s="110" customFormat="1" ht="15" customHeight="1" x14ac:dyDescent="0.2">
      <c r="A60" s="120"/>
      <c r="B60" s="119"/>
      <c r="C60" s="258"/>
      <c r="D60" s="267" t="s">
        <v>198</v>
      </c>
      <c r="E60" s="113">
        <v>52.026072567300318</v>
      </c>
      <c r="F60" s="115">
        <v>51562</v>
      </c>
      <c r="G60" s="114">
        <v>51417</v>
      </c>
      <c r="H60" s="114">
        <v>51789</v>
      </c>
      <c r="I60" s="114">
        <v>51284</v>
      </c>
      <c r="J60" s="140">
        <v>51378</v>
      </c>
      <c r="K60" s="114">
        <v>184</v>
      </c>
      <c r="L60" s="116">
        <v>0.35812993888434741</v>
      </c>
    </row>
    <row r="61" spans="1:12" s="110" customFormat="1" ht="15" customHeight="1" x14ac:dyDescent="0.2">
      <c r="A61" s="120"/>
      <c r="B61" s="119"/>
      <c r="C61" s="258"/>
      <c r="D61" s="267" t="s">
        <v>199</v>
      </c>
      <c r="E61" s="113">
        <v>47.973927432699682</v>
      </c>
      <c r="F61" s="115">
        <v>47546</v>
      </c>
      <c r="G61" s="114">
        <v>47196</v>
      </c>
      <c r="H61" s="114">
        <v>47130</v>
      </c>
      <c r="I61" s="114">
        <v>46516</v>
      </c>
      <c r="J61" s="140">
        <v>46602</v>
      </c>
      <c r="K61" s="114">
        <v>944</v>
      </c>
      <c r="L61" s="116">
        <v>2.0256641345864983</v>
      </c>
    </row>
    <row r="62" spans="1:12" s="110" customFormat="1" ht="15" customHeight="1" x14ac:dyDescent="0.2">
      <c r="A62" s="120"/>
      <c r="B62" s="119"/>
      <c r="C62" s="258"/>
      <c r="D62" s="258" t="s">
        <v>200</v>
      </c>
      <c r="E62" s="113">
        <v>8.1499879520305463</v>
      </c>
      <c r="F62" s="115">
        <v>8794</v>
      </c>
      <c r="G62" s="114">
        <v>8814</v>
      </c>
      <c r="H62" s="114">
        <v>8785</v>
      </c>
      <c r="I62" s="114">
        <v>8644</v>
      </c>
      <c r="J62" s="140">
        <v>8608</v>
      </c>
      <c r="K62" s="114">
        <v>186</v>
      </c>
      <c r="L62" s="116">
        <v>2.1607806691449816</v>
      </c>
    </row>
    <row r="63" spans="1:12" s="110" customFormat="1" ht="15" customHeight="1" x14ac:dyDescent="0.2">
      <c r="A63" s="120"/>
      <c r="B63" s="119"/>
      <c r="C63" s="258"/>
      <c r="D63" s="267" t="s">
        <v>198</v>
      </c>
      <c r="E63" s="113">
        <v>76.02911075733455</v>
      </c>
      <c r="F63" s="115">
        <v>6686</v>
      </c>
      <c r="G63" s="114">
        <v>6724</v>
      </c>
      <c r="H63" s="114">
        <v>6703</v>
      </c>
      <c r="I63" s="114">
        <v>6623</v>
      </c>
      <c r="J63" s="140">
        <v>6576</v>
      </c>
      <c r="K63" s="114">
        <v>110</v>
      </c>
      <c r="L63" s="116">
        <v>1.6727493917274938</v>
      </c>
    </row>
    <row r="64" spans="1:12" s="110" customFormat="1" ht="15" customHeight="1" x14ac:dyDescent="0.2">
      <c r="A64" s="120"/>
      <c r="B64" s="119"/>
      <c r="C64" s="258"/>
      <c r="D64" s="267" t="s">
        <v>199</v>
      </c>
      <c r="E64" s="113">
        <v>23.970889242665454</v>
      </c>
      <c r="F64" s="115">
        <v>2108</v>
      </c>
      <c r="G64" s="114">
        <v>2090</v>
      </c>
      <c r="H64" s="114">
        <v>2082</v>
      </c>
      <c r="I64" s="114">
        <v>2021</v>
      </c>
      <c r="J64" s="140">
        <v>2032</v>
      </c>
      <c r="K64" s="114">
        <v>76</v>
      </c>
      <c r="L64" s="116">
        <v>3.7401574803149606</v>
      </c>
    </row>
    <row r="65" spans="1:12" s="110" customFormat="1" ht="15" customHeight="1" x14ac:dyDescent="0.2">
      <c r="A65" s="120"/>
      <c r="B65" s="119" t="s">
        <v>201</v>
      </c>
      <c r="C65" s="258"/>
      <c r="E65" s="113">
        <v>10.629058022509309</v>
      </c>
      <c r="F65" s="115">
        <v>17500</v>
      </c>
      <c r="G65" s="114">
        <v>17393</v>
      </c>
      <c r="H65" s="114">
        <v>17185</v>
      </c>
      <c r="I65" s="114">
        <v>16942</v>
      </c>
      <c r="J65" s="140">
        <v>16761</v>
      </c>
      <c r="K65" s="114">
        <v>739</v>
      </c>
      <c r="L65" s="116">
        <v>4.4090448063957997</v>
      </c>
    </row>
    <row r="66" spans="1:12" s="110" customFormat="1" ht="15" customHeight="1" x14ac:dyDescent="0.2">
      <c r="A66" s="120"/>
      <c r="B66" s="119"/>
      <c r="C66" s="258" t="s">
        <v>106</v>
      </c>
      <c r="E66" s="113">
        <v>52.857142857142854</v>
      </c>
      <c r="F66" s="115">
        <v>9250</v>
      </c>
      <c r="G66" s="114">
        <v>9214</v>
      </c>
      <c r="H66" s="114">
        <v>9104</v>
      </c>
      <c r="I66" s="114">
        <v>9019</v>
      </c>
      <c r="J66" s="140">
        <v>8971</v>
      </c>
      <c r="K66" s="114">
        <v>279</v>
      </c>
      <c r="L66" s="116">
        <v>3.1100211793557015</v>
      </c>
    </row>
    <row r="67" spans="1:12" s="110" customFormat="1" ht="15" customHeight="1" x14ac:dyDescent="0.2">
      <c r="A67" s="120"/>
      <c r="B67" s="119"/>
      <c r="C67" s="258" t="s">
        <v>107</v>
      </c>
      <c r="E67" s="113">
        <v>47.142857142857146</v>
      </c>
      <c r="F67" s="115">
        <v>8250</v>
      </c>
      <c r="G67" s="114">
        <v>8179</v>
      </c>
      <c r="H67" s="114">
        <v>8081</v>
      </c>
      <c r="I67" s="114">
        <v>7923</v>
      </c>
      <c r="J67" s="140">
        <v>7790</v>
      </c>
      <c r="K67" s="114">
        <v>460</v>
      </c>
      <c r="L67" s="116">
        <v>5.9050064184852378</v>
      </c>
    </row>
    <row r="68" spans="1:12" s="110" customFormat="1" ht="15" customHeight="1" x14ac:dyDescent="0.2">
      <c r="A68" s="120"/>
      <c r="B68" s="119"/>
      <c r="C68" s="258" t="s">
        <v>105</v>
      </c>
      <c r="D68" s="110" t="s">
        <v>202</v>
      </c>
      <c r="E68" s="113">
        <v>23.188571428571429</v>
      </c>
      <c r="F68" s="115">
        <v>4058</v>
      </c>
      <c r="G68" s="114">
        <v>3991</v>
      </c>
      <c r="H68" s="114">
        <v>3863</v>
      </c>
      <c r="I68" s="114">
        <v>3724</v>
      </c>
      <c r="J68" s="140">
        <v>3659</v>
      </c>
      <c r="K68" s="114">
        <v>399</v>
      </c>
      <c r="L68" s="116">
        <v>10.904618748291883</v>
      </c>
    </row>
    <row r="69" spans="1:12" s="110" customFormat="1" ht="15" customHeight="1" x14ac:dyDescent="0.2">
      <c r="A69" s="120"/>
      <c r="B69" s="119"/>
      <c r="C69" s="258"/>
      <c r="D69" s="267" t="s">
        <v>198</v>
      </c>
      <c r="E69" s="113">
        <v>49.728930507639234</v>
      </c>
      <c r="F69" s="115">
        <v>2018</v>
      </c>
      <c r="G69" s="114">
        <v>1994</v>
      </c>
      <c r="H69" s="114">
        <v>1937</v>
      </c>
      <c r="I69" s="114">
        <v>1876</v>
      </c>
      <c r="J69" s="140">
        <v>1854</v>
      </c>
      <c r="K69" s="114">
        <v>164</v>
      </c>
      <c r="L69" s="116">
        <v>8.8457389428263209</v>
      </c>
    </row>
    <row r="70" spans="1:12" s="110" customFormat="1" ht="15" customHeight="1" x14ac:dyDescent="0.2">
      <c r="A70" s="120"/>
      <c r="B70" s="119"/>
      <c r="C70" s="258"/>
      <c r="D70" s="267" t="s">
        <v>199</v>
      </c>
      <c r="E70" s="113">
        <v>50.271069492360766</v>
      </c>
      <c r="F70" s="115">
        <v>2040</v>
      </c>
      <c r="G70" s="114">
        <v>1997</v>
      </c>
      <c r="H70" s="114">
        <v>1926</v>
      </c>
      <c r="I70" s="114">
        <v>1848</v>
      </c>
      <c r="J70" s="140">
        <v>1805</v>
      </c>
      <c r="K70" s="114">
        <v>235</v>
      </c>
      <c r="L70" s="116">
        <v>13.019390581717451</v>
      </c>
    </row>
    <row r="71" spans="1:12" s="110" customFormat="1" ht="15" customHeight="1" x14ac:dyDescent="0.2">
      <c r="A71" s="120"/>
      <c r="B71" s="119"/>
      <c r="C71" s="258"/>
      <c r="D71" s="110" t="s">
        <v>203</v>
      </c>
      <c r="E71" s="113">
        <v>71.205714285714279</v>
      </c>
      <c r="F71" s="115">
        <v>12461</v>
      </c>
      <c r="G71" s="114">
        <v>12440</v>
      </c>
      <c r="H71" s="114">
        <v>12373</v>
      </c>
      <c r="I71" s="114">
        <v>12296</v>
      </c>
      <c r="J71" s="140">
        <v>12195</v>
      </c>
      <c r="K71" s="114">
        <v>266</v>
      </c>
      <c r="L71" s="116">
        <v>2.1812218122181224</v>
      </c>
    </row>
    <row r="72" spans="1:12" s="110" customFormat="1" ht="15" customHeight="1" x14ac:dyDescent="0.2">
      <c r="A72" s="120"/>
      <c r="B72" s="119"/>
      <c r="C72" s="258"/>
      <c r="D72" s="267" t="s">
        <v>198</v>
      </c>
      <c r="E72" s="113">
        <v>53.663429901292034</v>
      </c>
      <c r="F72" s="115">
        <v>6687</v>
      </c>
      <c r="G72" s="114">
        <v>6696</v>
      </c>
      <c r="H72" s="114">
        <v>6649</v>
      </c>
      <c r="I72" s="114">
        <v>6639</v>
      </c>
      <c r="J72" s="140">
        <v>6624</v>
      </c>
      <c r="K72" s="114">
        <v>63</v>
      </c>
      <c r="L72" s="116">
        <v>0.95108695652173914</v>
      </c>
    </row>
    <row r="73" spans="1:12" s="110" customFormat="1" ht="15" customHeight="1" x14ac:dyDescent="0.2">
      <c r="A73" s="120"/>
      <c r="B73" s="119"/>
      <c r="C73" s="258"/>
      <c r="D73" s="267" t="s">
        <v>199</v>
      </c>
      <c r="E73" s="113">
        <v>46.336570098707966</v>
      </c>
      <c r="F73" s="115">
        <v>5774</v>
      </c>
      <c r="G73" s="114">
        <v>5744</v>
      </c>
      <c r="H73" s="114">
        <v>5724</v>
      </c>
      <c r="I73" s="114">
        <v>5657</v>
      </c>
      <c r="J73" s="140">
        <v>5571</v>
      </c>
      <c r="K73" s="114">
        <v>203</v>
      </c>
      <c r="L73" s="116">
        <v>3.643870041285227</v>
      </c>
    </row>
    <row r="74" spans="1:12" s="110" customFormat="1" ht="15" customHeight="1" x14ac:dyDescent="0.2">
      <c r="A74" s="120"/>
      <c r="B74" s="119"/>
      <c r="C74" s="258"/>
      <c r="D74" s="110" t="s">
        <v>204</v>
      </c>
      <c r="E74" s="113">
        <v>5.6057142857142859</v>
      </c>
      <c r="F74" s="115">
        <v>981</v>
      </c>
      <c r="G74" s="114">
        <v>962</v>
      </c>
      <c r="H74" s="114">
        <v>949</v>
      </c>
      <c r="I74" s="114">
        <v>922</v>
      </c>
      <c r="J74" s="140">
        <v>907</v>
      </c>
      <c r="K74" s="114">
        <v>74</v>
      </c>
      <c r="L74" s="116">
        <v>8.1587651598676949</v>
      </c>
    </row>
    <row r="75" spans="1:12" s="110" customFormat="1" ht="15" customHeight="1" x14ac:dyDescent="0.2">
      <c r="A75" s="120"/>
      <c r="B75" s="119"/>
      <c r="C75" s="258"/>
      <c r="D75" s="267" t="s">
        <v>198</v>
      </c>
      <c r="E75" s="113">
        <v>55.555555555555557</v>
      </c>
      <c r="F75" s="115">
        <v>545</v>
      </c>
      <c r="G75" s="114">
        <v>524</v>
      </c>
      <c r="H75" s="114">
        <v>518</v>
      </c>
      <c r="I75" s="114">
        <v>504</v>
      </c>
      <c r="J75" s="140">
        <v>493</v>
      </c>
      <c r="K75" s="114">
        <v>52</v>
      </c>
      <c r="L75" s="116">
        <v>10.547667342799189</v>
      </c>
    </row>
    <row r="76" spans="1:12" s="110" customFormat="1" ht="15" customHeight="1" x14ac:dyDescent="0.2">
      <c r="A76" s="120"/>
      <c r="B76" s="119"/>
      <c r="C76" s="258"/>
      <c r="D76" s="267" t="s">
        <v>199</v>
      </c>
      <c r="E76" s="113">
        <v>44.444444444444443</v>
      </c>
      <c r="F76" s="115">
        <v>436</v>
      </c>
      <c r="G76" s="114">
        <v>438</v>
      </c>
      <c r="H76" s="114">
        <v>431</v>
      </c>
      <c r="I76" s="114">
        <v>418</v>
      </c>
      <c r="J76" s="140">
        <v>414</v>
      </c>
      <c r="K76" s="114">
        <v>22</v>
      </c>
      <c r="L76" s="116">
        <v>5.3140096618357484</v>
      </c>
    </row>
    <row r="77" spans="1:12" s="110" customFormat="1" ht="15" customHeight="1" x14ac:dyDescent="0.2">
      <c r="A77" s="534"/>
      <c r="B77" s="119" t="s">
        <v>205</v>
      </c>
      <c r="C77" s="268"/>
      <c r="D77" s="182"/>
      <c r="E77" s="113">
        <v>9.3736144263649237</v>
      </c>
      <c r="F77" s="115">
        <v>15433</v>
      </c>
      <c r="G77" s="114">
        <v>15423</v>
      </c>
      <c r="H77" s="114">
        <v>15910</v>
      </c>
      <c r="I77" s="114">
        <v>15428</v>
      </c>
      <c r="J77" s="140">
        <v>15677</v>
      </c>
      <c r="K77" s="114">
        <v>-244</v>
      </c>
      <c r="L77" s="116">
        <v>-1.556420233463035</v>
      </c>
    </row>
    <row r="78" spans="1:12" s="110" customFormat="1" ht="15" customHeight="1" x14ac:dyDescent="0.2">
      <c r="A78" s="120"/>
      <c r="B78" s="119"/>
      <c r="C78" s="268" t="s">
        <v>106</v>
      </c>
      <c r="D78" s="182"/>
      <c r="E78" s="113">
        <v>60.856605974211107</v>
      </c>
      <c r="F78" s="115">
        <v>9392</v>
      </c>
      <c r="G78" s="114">
        <v>9370</v>
      </c>
      <c r="H78" s="114">
        <v>9714</v>
      </c>
      <c r="I78" s="114">
        <v>9373</v>
      </c>
      <c r="J78" s="140">
        <v>9504</v>
      </c>
      <c r="K78" s="114">
        <v>-112</v>
      </c>
      <c r="L78" s="116">
        <v>-1.1784511784511784</v>
      </c>
    </row>
    <row r="79" spans="1:12" s="110" customFormat="1" ht="15" customHeight="1" x14ac:dyDescent="0.2">
      <c r="A79" s="123"/>
      <c r="B79" s="124"/>
      <c r="C79" s="260" t="s">
        <v>107</v>
      </c>
      <c r="D79" s="261"/>
      <c r="E79" s="125">
        <v>39.143394025788893</v>
      </c>
      <c r="F79" s="143">
        <v>6041</v>
      </c>
      <c r="G79" s="144">
        <v>6053</v>
      </c>
      <c r="H79" s="144">
        <v>6196</v>
      </c>
      <c r="I79" s="144">
        <v>6055</v>
      </c>
      <c r="J79" s="145">
        <v>6173</v>
      </c>
      <c r="K79" s="144">
        <v>-132</v>
      </c>
      <c r="L79" s="146">
        <v>-2.138344403045521</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164643</v>
      </c>
      <c r="E11" s="114">
        <v>165108</v>
      </c>
      <c r="F11" s="114">
        <v>165865</v>
      </c>
      <c r="G11" s="114">
        <v>161800</v>
      </c>
      <c r="H11" s="140">
        <v>162086</v>
      </c>
      <c r="I11" s="115">
        <v>2557</v>
      </c>
      <c r="J11" s="116">
        <v>1.5775575928827905</v>
      </c>
    </row>
    <row r="12" spans="1:15" s="110" customFormat="1" ht="24.95" customHeight="1" x14ac:dyDescent="0.2">
      <c r="A12" s="193" t="s">
        <v>132</v>
      </c>
      <c r="B12" s="194" t="s">
        <v>133</v>
      </c>
      <c r="C12" s="113">
        <v>0.96937009165284893</v>
      </c>
      <c r="D12" s="115">
        <v>1596</v>
      </c>
      <c r="E12" s="114">
        <v>1453</v>
      </c>
      <c r="F12" s="114">
        <v>1574</v>
      </c>
      <c r="G12" s="114">
        <v>1619</v>
      </c>
      <c r="H12" s="140">
        <v>1575</v>
      </c>
      <c r="I12" s="115">
        <v>21</v>
      </c>
      <c r="J12" s="116">
        <v>1.3333333333333333</v>
      </c>
    </row>
    <row r="13" spans="1:15" s="110" customFormat="1" ht="24.95" customHeight="1" x14ac:dyDescent="0.2">
      <c r="A13" s="193" t="s">
        <v>134</v>
      </c>
      <c r="B13" s="199" t="s">
        <v>214</v>
      </c>
      <c r="C13" s="113">
        <v>1.3526235552073274</v>
      </c>
      <c r="D13" s="115">
        <v>2227</v>
      </c>
      <c r="E13" s="114">
        <v>2258</v>
      </c>
      <c r="F13" s="114">
        <v>2294</v>
      </c>
      <c r="G13" s="114">
        <v>2311</v>
      </c>
      <c r="H13" s="140">
        <v>2375</v>
      </c>
      <c r="I13" s="115">
        <v>-148</v>
      </c>
      <c r="J13" s="116">
        <v>-6.2315789473684209</v>
      </c>
    </row>
    <row r="14" spans="1:15" s="287" customFormat="1" ht="24" customHeight="1" x14ac:dyDescent="0.2">
      <c r="A14" s="193" t="s">
        <v>215</v>
      </c>
      <c r="B14" s="199" t="s">
        <v>137</v>
      </c>
      <c r="C14" s="113">
        <v>24.207527802578912</v>
      </c>
      <c r="D14" s="115">
        <v>39856</v>
      </c>
      <c r="E14" s="114">
        <v>40324</v>
      </c>
      <c r="F14" s="114">
        <v>40574</v>
      </c>
      <c r="G14" s="114">
        <v>40037</v>
      </c>
      <c r="H14" s="140">
        <v>40389</v>
      </c>
      <c r="I14" s="115">
        <v>-533</v>
      </c>
      <c r="J14" s="116">
        <v>-1.3196662457599841</v>
      </c>
      <c r="K14" s="110"/>
      <c r="L14" s="110"/>
      <c r="M14" s="110"/>
      <c r="N14" s="110"/>
      <c r="O14" s="110"/>
    </row>
    <row r="15" spans="1:15" s="110" customFormat="1" ht="24.75" customHeight="1" x14ac:dyDescent="0.2">
      <c r="A15" s="193" t="s">
        <v>216</v>
      </c>
      <c r="B15" s="199" t="s">
        <v>217</v>
      </c>
      <c r="C15" s="113">
        <v>8.4157844548507992</v>
      </c>
      <c r="D15" s="115">
        <v>13856</v>
      </c>
      <c r="E15" s="114">
        <v>13947</v>
      </c>
      <c r="F15" s="114">
        <v>14012</v>
      </c>
      <c r="G15" s="114">
        <v>13799</v>
      </c>
      <c r="H15" s="140">
        <v>13998</v>
      </c>
      <c r="I15" s="115">
        <v>-142</v>
      </c>
      <c r="J15" s="116">
        <v>-1.0144306329475639</v>
      </c>
    </row>
    <row r="16" spans="1:15" s="287" customFormat="1" ht="24.95" customHeight="1" x14ac:dyDescent="0.2">
      <c r="A16" s="193" t="s">
        <v>218</v>
      </c>
      <c r="B16" s="199" t="s">
        <v>141</v>
      </c>
      <c r="C16" s="113">
        <v>10.79061970445145</v>
      </c>
      <c r="D16" s="115">
        <v>17766</v>
      </c>
      <c r="E16" s="114">
        <v>17917</v>
      </c>
      <c r="F16" s="114">
        <v>18036</v>
      </c>
      <c r="G16" s="114">
        <v>17814</v>
      </c>
      <c r="H16" s="140">
        <v>17929</v>
      </c>
      <c r="I16" s="115">
        <v>-163</v>
      </c>
      <c r="J16" s="116">
        <v>-0.90914161414468175</v>
      </c>
      <c r="K16" s="110"/>
      <c r="L16" s="110"/>
      <c r="M16" s="110"/>
      <c r="N16" s="110"/>
      <c r="O16" s="110"/>
    </row>
    <row r="17" spans="1:15" s="110" customFormat="1" ht="24.95" customHeight="1" x14ac:dyDescent="0.2">
      <c r="A17" s="193" t="s">
        <v>219</v>
      </c>
      <c r="B17" s="199" t="s">
        <v>220</v>
      </c>
      <c r="C17" s="113">
        <v>5.0011236432766655</v>
      </c>
      <c r="D17" s="115">
        <v>8234</v>
      </c>
      <c r="E17" s="114">
        <v>8460</v>
      </c>
      <c r="F17" s="114">
        <v>8526</v>
      </c>
      <c r="G17" s="114">
        <v>8424</v>
      </c>
      <c r="H17" s="140">
        <v>8462</v>
      </c>
      <c r="I17" s="115">
        <v>-228</v>
      </c>
      <c r="J17" s="116">
        <v>-2.6943984873552353</v>
      </c>
    </row>
    <row r="18" spans="1:15" s="287" customFormat="1" ht="24.95" customHeight="1" x14ac:dyDescent="0.2">
      <c r="A18" s="201" t="s">
        <v>144</v>
      </c>
      <c r="B18" s="202" t="s">
        <v>145</v>
      </c>
      <c r="C18" s="113">
        <v>7.2611650662342155</v>
      </c>
      <c r="D18" s="115">
        <v>11955</v>
      </c>
      <c r="E18" s="114">
        <v>11879</v>
      </c>
      <c r="F18" s="114">
        <v>12026</v>
      </c>
      <c r="G18" s="114">
        <v>11598</v>
      </c>
      <c r="H18" s="140">
        <v>11451</v>
      </c>
      <c r="I18" s="115">
        <v>504</v>
      </c>
      <c r="J18" s="116">
        <v>4.4013623264343726</v>
      </c>
      <c r="K18" s="110"/>
      <c r="L18" s="110"/>
      <c r="M18" s="110"/>
      <c r="N18" s="110"/>
      <c r="O18" s="110"/>
    </row>
    <row r="19" spans="1:15" s="110" customFormat="1" ht="24.95" customHeight="1" x14ac:dyDescent="0.2">
      <c r="A19" s="193" t="s">
        <v>146</v>
      </c>
      <c r="B19" s="199" t="s">
        <v>147</v>
      </c>
      <c r="C19" s="113">
        <v>16.489009554004724</v>
      </c>
      <c r="D19" s="115">
        <v>27148</v>
      </c>
      <c r="E19" s="114">
        <v>27334</v>
      </c>
      <c r="F19" s="114">
        <v>27430</v>
      </c>
      <c r="G19" s="114">
        <v>26607</v>
      </c>
      <c r="H19" s="140">
        <v>26647</v>
      </c>
      <c r="I19" s="115">
        <v>501</v>
      </c>
      <c r="J19" s="116">
        <v>1.880136600743048</v>
      </c>
    </row>
    <row r="20" spans="1:15" s="287" customFormat="1" ht="24.95" customHeight="1" x14ac:dyDescent="0.2">
      <c r="A20" s="193" t="s">
        <v>148</v>
      </c>
      <c r="B20" s="199" t="s">
        <v>149</v>
      </c>
      <c r="C20" s="113">
        <v>8.2256761599339168</v>
      </c>
      <c r="D20" s="115">
        <v>13543</v>
      </c>
      <c r="E20" s="114">
        <v>13579</v>
      </c>
      <c r="F20" s="114">
        <v>13597</v>
      </c>
      <c r="G20" s="114">
        <v>13200</v>
      </c>
      <c r="H20" s="140">
        <v>13307</v>
      </c>
      <c r="I20" s="115">
        <v>236</v>
      </c>
      <c r="J20" s="116">
        <v>1.7735026677688435</v>
      </c>
      <c r="K20" s="110"/>
      <c r="L20" s="110"/>
      <c r="M20" s="110"/>
      <c r="N20" s="110"/>
      <c r="O20" s="110"/>
    </row>
    <row r="21" spans="1:15" s="110" customFormat="1" ht="24.95" customHeight="1" x14ac:dyDescent="0.2">
      <c r="A21" s="201" t="s">
        <v>150</v>
      </c>
      <c r="B21" s="202" t="s">
        <v>151</v>
      </c>
      <c r="C21" s="113">
        <v>2.0917986188298316</v>
      </c>
      <c r="D21" s="115">
        <v>3444</v>
      </c>
      <c r="E21" s="114">
        <v>3419</v>
      </c>
      <c r="F21" s="114">
        <v>3440</v>
      </c>
      <c r="G21" s="114">
        <v>3361</v>
      </c>
      <c r="H21" s="140">
        <v>3310</v>
      </c>
      <c r="I21" s="115">
        <v>134</v>
      </c>
      <c r="J21" s="116">
        <v>4.04833836858006</v>
      </c>
    </row>
    <row r="22" spans="1:15" s="110" customFormat="1" ht="24.95" customHeight="1" x14ac:dyDescent="0.2">
      <c r="A22" s="201" t="s">
        <v>152</v>
      </c>
      <c r="B22" s="199" t="s">
        <v>153</v>
      </c>
      <c r="C22" s="113">
        <v>1.0993482868995341</v>
      </c>
      <c r="D22" s="115">
        <v>1810</v>
      </c>
      <c r="E22" s="114">
        <v>1777</v>
      </c>
      <c r="F22" s="114">
        <v>1758</v>
      </c>
      <c r="G22" s="114">
        <v>1721</v>
      </c>
      <c r="H22" s="140">
        <v>1730</v>
      </c>
      <c r="I22" s="115">
        <v>80</v>
      </c>
      <c r="J22" s="116">
        <v>4.6242774566473992</v>
      </c>
    </row>
    <row r="23" spans="1:15" s="110" customFormat="1" ht="24.95" customHeight="1" x14ac:dyDescent="0.2">
      <c r="A23" s="193" t="s">
        <v>154</v>
      </c>
      <c r="B23" s="199" t="s">
        <v>155</v>
      </c>
      <c r="C23" s="113">
        <v>1.8342717273130349</v>
      </c>
      <c r="D23" s="115">
        <v>3020</v>
      </c>
      <c r="E23" s="114">
        <v>3048</v>
      </c>
      <c r="F23" s="114">
        <v>3049</v>
      </c>
      <c r="G23" s="114">
        <v>2991</v>
      </c>
      <c r="H23" s="140">
        <v>2998</v>
      </c>
      <c r="I23" s="115">
        <v>22</v>
      </c>
      <c r="J23" s="116">
        <v>0.73382254836557703</v>
      </c>
    </row>
    <row r="24" spans="1:15" s="110" customFormat="1" ht="24.95" customHeight="1" x14ac:dyDescent="0.2">
      <c r="A24" s="193" t="s">
        <v>156</v>
      </c>
      <c r="B24" s="199" t="s">
        <v>221</v>
      </c>
      <c r="C24" s="113">
        <v>4.8644643258444029</v>
      </c>
      <c r="D24" s="115">
        <v>8009</v>
      </c>
      <c r="E24" s="114">
        <v>8023</v>
      </c>
      <c r="F24" s="114">
        <v>8065</v>
      </c>
      <c r="G24" s="114">
        <v>7841</v>
      </c>
      <c r="H24" s="140">
        <v>7868</v>
      </c>
      <c r="I24" s="115">
        <v>141</v>
      </c>
      <c r="J24" s="116">
        <v>1.7920691408235891</v>
      </c>
    </row>
    <row r="25" spans="1:15" s="110" customFormat="1" ht="24.95" customHeight="1" x14ac:dyDescent="0.2">
      <c r="A25" s="193" t="s">
        <v>222</v>
      </c>
      <c r="B25" s="204" t="s">
        <v>159</v>
      </c>
      <c r="C25" s="113">
        <v>3.2828604920950175</v>
      </c>
      <c r="D25" s="115">
        <v>5405</v>
      </c>
      <c r="E25" s="114">
        <v>5299</v>
      </c>
      <c r="F25" s="114">
        <v>5330</v>
      </c>
      <c r="G25" s="114">
        <v>5211</v>
      </c>
      <c r="H25" s="140">
        <v>5165</v>
      </c>
      <c r="I25" s="115">
        <v>240</v>
      </c>
      <c r="J25" s="116">
        <v>4.6466602129719261</v>
      </c>
    </row>
    <row r="26" spans="1:15" s="110" customFormat="1" ht="24.95" customHeight="1" x14ac:dyDescent="0.2">
      <c r="A26" s="201">
        <v>782.78300000000002</v>
      </c>
      <c r="B26" s="203" t="s">
        <v>160</v>
      </c>
      <c r="C26" s="113">
        <v>1.8330569778247481</v>
      </c>
      <c r="D26" s="115">
        <v>3018</v>
      </c>
      <c r="E26" s="114">
        <v>3082</v>
      </c>
      <c r="F26" s="114">
        <v>3471</v>
      </c>
      <c r="G26" s="114">
        <v>3289</v>
      </c>
      <c r="H26" s="140">
        <v>3166</v>
      </c>
      <c r="I26" s="115">
        <v>-148</v>
      </c>
      <c r="J26" s="116">
        <v>-4.6746683512318379</v>
      </c>
    </row>
    <row r="27" spans="1:15" s="110" customFormat="1" ht="24.95" customHeight="1" x14ac:dyDescent="0.2">
      <c r="A27" s="193" t="s">
        <v>161</v>
      </c>
      <c r="B27" s="199" t="s">
        <v>223</v>
      </c>
      <c r="C27" s="113">
        <v>3.8155281427087697</v>
      </c>
      <c r="D27" s="115">
        <v>6282</v>
      </c>
      <c r="E27" s="114">
        <v>6282</v>
      </c>
      <c r="F27" s="114">
        <v>6240</v>
      </c>
      <c r="G27" s="114">
        <v>6092</v>
      </c>
      <c r="H27" s="140">
        <v>6053</v>
      </c>
      <c r="I27" s="115">
        <v>229</v>
      </c>
      <c r="J27" s="116">
        <v>3.7832479762101436</v>
      </c>
    </row>
    <row r="28" spans="1:15" s="110" customFormat="1" ht="24.95" customHeight="1" x14ac:dyDescent="0.2">
      <c r="A28" s="193" t="s">
        <v>163</v>
      </c>
      <c r="B28" s="199" t="s">
        <v>164</v>
      </c>
      <c r="C28" s="113">
        <v>3.2245525166572522</v>
      </c>
      <c r="D28" s="115">
        <v>5309</v>
      </c>
      <c r="E28" s="114">
        <v>5330</v>
      </c>
      <c r="F28" s="114">
        <v>5283</v>
      </c>
      <c r="G28" s="114">
        <v>5116</v>
      </c>
      <c r="H28" s="140">
        <v>5133</v>
      </c>
      <c r="I28" s="115">
        <v>176</v>
      </c>
      <c r="J28" s="116">
        <v>3.4287940775375025</v>
      </c>
    </row>
    <row r="29" spans="1:15" s="110" customFormat="1" ht="24.95" customHeight="1" x14ac:dyDescent="0.2">
      <c r="A29" s="193">
        <v>86</v>
      </c>
      <c r="B29" s="199" t="s">
        <v>165</v>
      </c>
      <c r="C29" s="113">
        <v>7.2660240641873628</v>
      </c>
      <c r="D29" s="115">
        <v>11963</v>
      </c>
      <c r="E29" s="114">
        <v>11966</v>
      </c>
      <c r="F29" s="114">
        <v>11828</v>
      </c>
      <c r="G29" s="114">
        <v>11496</v>
      </c>
      <c r="H29" s="140">
        <v>11550</v>
      </c>
      <c r="I29" s="115">
        <v>413</v>
      </c>
      <c r="J29" s="116">
        <v>3.5757575757575757</v>
      </c>
    </row>
    <row r="30" spans="1:15" s="110" customFormat="1" ht="24.95" customHeight="1" x14ac:dyDescent="0.2">
      <c r="A30" s="193">
        <v>87.88</v>
      </c>
      <c r="B30" s="204" t="s">
        <v>166</v>
      </c>
      <c r="C30" s="113">
        <v>9.0838966734085265</v>
      </c>
      <c r="D30" s="115">
        <v>14956</v>
      </c>
      <c r="E30" s="114">
        <v>15007</v>
      </c>
      <c r="F30" s="114">
        <v>14886</v>
      </c>
      <c r="G30" s="114">
        <v>14464</v>
      </c>
      <c r="H30" s="140">
        <v>14489</v>
      </c>
      <c r="I30" s="115">
        <v>467</v>
      </c>
      <c r="J30" s="116">
        <v>3.2231347919111051</v>
      </c>
    </row>
    <row r="31" spans="1:15" s="110" customFormat="1" ht="24.95" customHeight="1" x14ac:dyDescent="0.2">
      <c r="A31" s="193" t="s">
        <v>167</v>
      </c>
      <c r="B31" s="199" t="s">
        <v>168</v>
      </c>
      <c r="C31" s="113">
        <v>3.0988259446195707</v>
      </c>
      <c r="D31" s="115">
        <v>5102</v>
      </c>
      <c r="E31" s="114">
        <v>5048</v>
      </c>
      <c r="F31" s="114">
        <v>5020</v>
      </c>
      <c r="G31" s="114">
        <v>4846</v>
      </c>
      <c r="H31" s="140">
        <v>4880</v>
      </c>
      <c r="I31" s="115">
        <v>222</v>
      </c>
      <c r="J31" s="116">
        <v>4.5491803278688527</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0.96937009165284893</v>
      </c>
      <c r="D34" s="115">
        <v>1596</v>
      </c>
      <c r="E34" s="114">
        <v>1453</v>
      </c>
      <c r="F34" s="114">
        <v>1574</v>
      </c>
      <c r="G34" s="114">
        <v>1619</v>
      </c>
      <c r="H34" s="140">
        <v>1575</v>
      </c>
      <c r="I34" s="115">
        <v>21</v>
      </c>
      <c r="J34" s="116">
        <v>1.3333333333333333</v>
      </c>
    </row>
    <row r="35" spans="1:10" s="110" customFormat="1" ht="24.95" customHeight="1" x14ac:dyDescent="0.2">
      <c r="A35" s="292" t="s">
        <v>171</v>
      </c>
      <c r="B35" s="293" t="s">
        <v>172</v>
      </c>
      <c r="C35" s="113">
        <v>32.821316424020459</v>
      </c>
      <c r="D35" s="115">
        <v>54038</v>
      </c>
      <c r="E35" s="114">
        <v>54461</v>
      </c>
      <c r="F35" s="114">
        <v>54894</v>
      </c>
      <c r="G35" s="114">
        <v>53946</v>
      </c>
      <c r="H35" s="140">
        <v>54215</v>
      </c>
      <c r="I35" s="115">
        <v>-177</v>
      </c>
      <c r="J35" s="116">
        <v>-0.32647791201696946</v>
      </c>
    </row>
    <row r="36" spans="1:10" s="110" customFormat="1" ht="24.95" customHeight="1" x14ac:dyDescent="0.2">
      <c r="A36" s="294" t="s">
        <v>173</v>
      </c>
      <c r="B36" s="295" t="s">
        <v>174</v>
      </c>
      <c r="C36" s="125">
        <v>66.209313484326699</v>
      </c>
      <c r="D36" s="143">
        <v>109009</v>
      </c>
      <c r="E36" s="144">
        <v>109194</v>
      </c>
      <c r="F36" s="144">
        <v>109397</v>
      </c>
      <c r="G36" s="144">
        <v>106235</v>
      </c>
      <c r="H36" s="145">
        <v>106296</v>
      </c>
      <c r="I36" s="143">
        <v>2713</v>
      </c>
      <c r="J36" s="146">
        <v>2.5523067660118914</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2020-09-25T08:10:42Z</dcterms:created>
  <dcterms:modified xsi:type="dcterms:W3CDTF">2020-09-28T08:07:50Z</dcterms:modified>
</cp:coreProperties>
</file>