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s="1"/>
  <c r="J74" i="24"/>
  <c r="G74" i="24"/>
  <c r="F74" i="24"/>
  <c r="E74" i="24"/>
  <c r="L73" i="24"/>
  <c r="H73" i="24" s="1"/>
  <c r="K73" i="24" s="1"/>
  <c r="G73" i="24"/>
  <c r="F73" i="24"/>
  <c r="E73" i="24"/>
  <c r="L72" i="24"/>
  <c r="H72" i="24" s="1"/>
  <c r="I72" i="24" s="1"/>
  <c r="J72" i="24"/>
  <c r="G72" i="24"/>
  <c r="F72" i="24"/>
  <c r="E72" i="24"/>
  <c r="L71" i="24"/>
  <c r="H71" i="24" s="1"/>
  <c r="I71" i="24" s="1"/>
  <c r="G71" i="24"/>
  <c r="F71" i="24"/>
  <c r="E71" i="24"/>
  <c r="L70" i="24"/>
  <c r="H70" i="24" s="1"/>
  <c r="I70" i="24" s="1"/>
  <c r="G70" i="24"/>
  <c r="F70" i="24"/>
  <c r="E70" i="24"/>
  <c r="L69" i="24"/>
  <c r="H69" i="24" s="1"/>
  <c r="K69" i="24" s="1"/>
  <c r="G69" i="24"/>
  <c r="F69" i="24"/>
  <c r="E69" i="24"/>
  <c r="L68" i="24"/>
  <c r="H68" i="24" s="1"/>
  <c r="I68" i="24" s="1"/>
  <c r="J68" i="24"/>
  <c r="G68" i="24"/>
  <c r="F68" i="24"/>
  <c r="E68" i="24"/>
  <c r="L67" i="24"/>
  <c r="H67" i="24" s="1"/>
  <c r="I67" i="24" s="1"/>
  <c r="G67" i="24"/>
  <c r="F67" i="24"/>
  <c r="E67" i="24"/>
  <c r="L66" i="24"/>
  <c r="H66" i="24" s="1"/>
  <c r="I66" i="24" s="1"/>
  <c r="G66" i="24"/>
  <c r="F66" i="24"/>
  <c r="E66" i="24"/>
  <c r="L65" i="24"/>
  <c r="H65" i="24" s="1"/>
  <c r="K65" i="24"/>
  <c r="G65" i="24"/>
  <c r="F65" i="24"/>
  <c r="E65" i="24"/>
  <c r="L64" i="24"/>
  <c r="H64" i="24" s="1"/>
  <c r="I64" i="24" s="1"/>
  <c r="J64" i="24"/>
  <c r="G64" i="24"/>
  <c r="F64" i="24"/>
  <c r="E64" i="24"/>
  <c r="L63" i="24"/>
  <c r="H63" i="24" s="1"/>
  <c r="I63" i="24" s="1"/>
  <c r="G63" i="24"/>
  <c r="F63" i="24"/>
  <c r="E63" i="24"/>
  <c r="L62" i="24"/>
  <c r="H62" i="24" s="1"/>
  <c r="I62" i="24" s="1"/>
  <c r="G62" i="24"/>
  <c r="F62" i="24"/>
  <c r="E62" i="24"/>
  <c r="L61" i="24"/>
  <c r="H61" i="24" s="1"/>
  <c r="G61" i="24"/>
  <c r="F61" i="24"/>
  <c r="E61" i="24"/>
  <c r="L60" i="24"/>
  <c r="H60" i="24" s="1"/>
  <c r="I60" i="24" s="1"/>
  <c r="J60" i="24"/>
  <c r="G60" i="24"/>
  <c r="F60" i="24"/>
  <c r="E60" i="24"/>
  <c r="L59" i="24"/>
  <c r="H59" i="24" s="1"/>
  <c r="I59" i="24" s="1"/>
  <c r="G59" i="24"/>
  <c r="F59" i="24"/>
  <c r="E59" i="24"/>
  <c r="L58" i="24"/>
  <c r="H58" i="24" s="1"/>
  <c r="I58" i="24" s="1"/>
  <c r="G58" i="24"/>
  <c r="F58" i="24"/>
  <c r="E58" i="24"/>
  <c r="L57" i="24"/>
  <c r="H57" i="24" s="1"/>
  <c r="K57" i="24" s="1"/>
  <c r="G57" i="24"/>
  <c r="F57" i="24"/>
  <c r="E57" i="24"/>
  <c r="L56" i="24"/>
  <c r="H56" i="24" s="1"/>
  <c r="I56" i="24" s="1"/>
  <c r="J56" i="24"/>
  <c r="G56" i="24"/>
  <c r="F56" i="24"/>
  <c r="E56" i="24"/>
  <c r="L55" i="24"/>
  <c r="H55" i="24" s="1"/>
  <c r="I55" i="24" s="1"/>
  <c r="G55" i="24"/>
  <c r="F55" i="24"/>
  <c r="E55" i="24"/>
  <c r="L54" i="24"/>
  <c r="H54" i="24" s="1"/>
  <c r="I54" i="24" s="1"/>
  <c r="G54" i="24"/>
  <c r="F54" i="24"/>
  <c r="E54" i="24"/>
  <c r="L53" i="24"/>
  <c r="H53" i="24" s="1"/>
  <c r="K53" i="24" s="1"/>
  <c r="G53" i="24"/>
  <c r="F53" i="24"/>
  <c r="E53" i="24"/>
  <c r="L52" i="24"/>
  <c r="H52" i="24" s="1"/>
  <c r="I52" i="24" s="1"/>
  <c r="J52" i="24"/>
  <c r="G52" i="24"/>
  <c r="F52" i="24"/>
  <c r="E52" i="24"/>
  <c r="L51" i="24"/>
  <c r="H51" i="24" s="1"/>
  <c r="I51" i="24" s="1"/>
  <c r="G51" i="24"/>
  <c r="F51" i="24"/>
  <c r="E51" i="24"/>
  <c r="L44" i="24"/>
  <c r="I44" i="24"/>
  <c r="H44" i="24"/>
  <c r="G44" i="24"/>
  <c r="C44" i="24"/>
  <c r="M44" i="24" s="1"/>
  <c r="B44" i="24"/>
  <c r="D44" i="24" s="1"/>
  <c r="M43" i="24"/>
  <c r="L43" i="24"/>
  <c r="K43" i="24"/>
  <c r="H43" i="24"/>
  <c r="F43" i="24"/>
  <c r="D43" i="24"/>
  <c r="C43" i="24"/>
  <c r="B43" i="24"/>
  <c r="J43" i="24" s="1"/>
  <c r="L42" i="24"/>
  <c r="I42" i="24"/>
  <c r="H42" i="24"/>
  <c r="G42" i="24"/>
  <c r="C42" i="24"/>
  <c r="M42" i="24" s="1"/>
  <c r="B42" i="24"/>
  <c r="D42" i="24" s="1"/>
  <c r="K41" i="24"/>
  <c r="H41" i="24"/>
  <c r="F41" i="24"/>
  <c r="D41" i="24"/>
  <c r="C41" i="24"/>
  <c r="M41" i="24" s="1"/>
  <c r="B41" i="24"/>
  <c r="J41" i="24" s="1"/>
  <c r="L40" i="24"/>
  <c r="I40" i="24"/>
  <c r="H40" i="24"/>
  <c r="G40" i="24"/>
  <c r="C40" i="24"/>
  <c r="M40" i="24" s="1"/>
  <c r="B40" i="24"/>
  <c r="D40" i="24" s="1"/>
  <c r="M36" i="24"/>
  <c r="L36" i="24"/>
  <c r="K36" i="24"/>
  <c r="J36" i="24"/>
  <c r="I36" i="24"/>
  <c r="H36" i="24"/>
  <c r="G36" i="24"/>
  <c r="F36" i="24"/>
  <c r="E36" i="24"/>
  <c r="D36" i="24"/>
  <c r="C19" i="24"/>
  <c r="K57" i="15"/>
  <c r="L57" i="15" s="1"/>
  <c r="C45" i="24"/>
  <c r="C38" i="24"/>
  <c r="C37" i="24"/>
  <c r="E37" i="24" s="1"/>
  <c r="C35" i="24"/>
  <c r="C34" i="24"/>
  <c r="C33" i="24"/>
  <c r="C32" i="24"/>
  <c r="C31" i="24"/>
  <c r="I31" i="24" s="1"/>
  <c r="C30" i="24"/>
  <c r="C29" i="24"/>
  <c r="C28" i="24"/>
  <c r="E28" i="24" s="1"/>
  <c r="C27" i="24"/>
  <c r="C26" i="24"/>
  <c r="E26" i="24" s="1"/>
  <c r="C25" i="24"/>
  <c r="C24" i="24"/>
  <c r="G24" i="24" s="1"/>
  <c r="C23" i="24"/>
  <c r="C22" i="24"/>
  <c r="M22" i="24" s="1"/>
  <c r="C21" i="24"/>
  <c r="C20" i="24"/>
  <c r="C18" i="24"/>
  <c r="C17" i="24"/>
  <c r="C16" i="24"/>
  <c r="C15" i="24"/>
  <c r="C9" i="24"/>
  <c r="C8" i="24"/>
  <c r="E8" i="24" s="1"/>
  <c r="C7" i="24"/>
  <c r="B38" i="24"/>
  <c r="B37" i="24"/>
  <c r="D37" i="24" s="1"/>
  <c r="B35" i="24"/>
  <c r="B34" i="24"/>
  <c r="B33" i="24"/>
  <c r="B32" i="24"/>
  <c r="B31" i="24"/>
  <c r="B30" i="24"/>
  <c r="B29" i="24"/>
  <c r="B28" i="24"/>
  <c r="B27" i="24"/>
  <c r="B26" i="24"/>
  <c r="B25" i="24"/>
  <c r="B24" i="24"/>
  <c r="F24" i="24" s="1"/>
  <c r="B23" i="24"/>
  <c r="B22" i="24"/>
  <c r="B21" i="24"/>
  <c r="B20" i="24"/>
  <c r="B19" i="24"/>
  <c r="B18" i="24"/>
  <c r="B17" i="24"/>
  <c r="B16" i="24"/>
  <c r="B15" i="24"/>
  <c r="J15" i="24" s="1"/>
  <c r="B9" i="24"/>
  <c r="K9" i="24" s="1"/>
  <c r="B8" i="24"/>
  <c r="B7" i="24"/>
  <c r="G22" i="24" l="1"/>
  <c r="K20" i="24"/>
  <c r="J20" i="24"/>
  <c r="H20" i="24"/>
  <c r="D20" i="24"/>
  <c r="F20" i="24"/>
  <c r="G23" i="24"/>
  <c r="M23" i="24"/>
  <c r="E23" i="24"/>
  <c r="L23" i="24"/>
  <c r="I23" i="24"/>
  <c r="F31" i="24"/>
  <c r="D31" i="24"/>
  <c r="H31" i="24"/>
  <c r="K31" i="24"/>
  <c r="J31" i="24"/>
  <c r="K18" i="24"/>
  <c r="J18" i="24"/>
  <c r="H18" i="24"/>
  <c r="D18" i="24"/>
  <c r="F18" i="24"/>
  <c r="F21" i="24"/>
  <c r="D21" i="24"/>
  <c r="H21" i="24"/>
  <c r="K21" i="24"/>
  <c r="J21" i="24"/>
  <c r="K28" i="24"/>
  <c r="J28" i="24"/>
  <c r="H28" i="24"/>
  <c r="D28" i="24"/>
  <c r="F28" i="24"/>
  <c r="K32" i="24"/>
  <c r="J32" i="24"/>
  <c r="H32" i="24"/>
  <c r="D32" i="24"/>
  <c r="F32" i="24"/>
  <c r="F35" i="24"/>
  <c r="D35" i="24"/>
  <c r="H35" i="24"/>
  <c r="K35" i="24"/>
  <c r="J35" i="24"/>
  <c r="G7" i="24"/>
  <c r="M7" i="24"/>
  <c r="E7" i="24"/>
  <c r="L7" i="24"/>
  <c r="I7" i="24"/>
  <c r="G15" i="24"/>
  <c r="M15" i="24"/>
  <c r="E15" i="24"/>
  <c r="L15" i="24"/>
  <c r="I15" i="24"/>
  <c r="K34" i="24"/>
  <c r="J34" i="24"/>
  <c r="H34" i="24"/>
  <c r="D34" i="24"/>
  <c r="F34" i="24"/>
  <c r="F7" i="24"/>
  <c r="D7" i="24"/>
  <c r="H7" i="24"/>
  <c r="J7" i="24"/>
  <c r="K7" i="24"/>
  <c r="K16" i="24"/>
  <c r="J16" i="24"/>
  <c r="H16" i="24"/>
  <c r="D16" i="24"/>
  <c r="F16" i="24"/>
  <c r="F19" i="24"/>
  <c r="D19" i="24"/>
  <c r="H19" i="24"/>
  <c r="K19" i="24"/>
  <c r="J19" i="24"/>
  <c r="F29" i="24"/>
  <c r="D29" i="24"/>
  <c r="H29" i="24"/>
  <c r="K29" i="24"/>
  <c r="J29" i="24"/>
  <c r="I20" i="24"/>
  <c r="L20" i="24"/>
  <c r="G20" i="24"/>
  <c r="E20" i="24"/>
  <c r="M20" i="24"/>
  <c r="F27" i="24"/>
  <c r="D27" i="24"/>
  <c r="H27" i="24"/>
  <c r="J27" i="24"/>
  <c r="K27" i="24"/>
  <c r="G17" i="24"/>
  <c r="M17" i="24"/>
  <c r="E17" i="24"/>
  <c r="L17" i="24"/>
  <c r="I17" i="24"/>
  <c r="G33" i="24"/>
  <c r="M33" i="24"/>
  <c r="E33" i="24"/>
  <c r="L33" i="24"/>
  <c r="I33" i="24"/>
  <c r="F23" i="24"/>
  <c r="D23" i="24"/>
  <c r="H23" i="24"/>
  <c r="K23" i="24"/>
  <c r="J23" i="24"/>
  <c r="F25" i="24"/>
  <c r="D25" i="24"/>
  <c r="H25" i="24"/>
  <c r="K25" i="24"/>
  <c r="J25" i="24"/>
  <c r="I30" i="24"/>
  <c r="L30" i="24"/>
  <c r="M30" i="24"/>
  <c r="G30" i="24"/>
  <c r="E30" i="24"/>
  <c r="F17" i="24"/>
  <c r="D17" i="24"/>
  <c r="H17" i="24"/>
  <c r="K17" i="24"/>
  <c r="J17" i="24"/>
  <c r="K22" i="24"/>
  <c r="J22" i="24"/>
  <c r="H22" i="24"/>
  <c r="D22" i="24"/>
  <c r="F22" i="24"/>
  <c r="F33" i="24"/>
  <c r="D33" i="24"/>
  <c r="H33" i="24"/>
  <c r="K33" i="24"/>
  <c r="J33" i="24"/>
  <c r="G35" i="24"/>
  <c r="M35" i="24"/>
  <c r="E35" i="24"/>
  <c r="L35" i="24"/>
  <c r="I35" i="24"/>
  <c r="I61" i="24"/>
  <c r="J61" i="24"/>
  <c r="B14" i="24"/>
  <c r="B6" i="24"/>
  <c r="G9" i="24"/>
  <c r="M9" i="24"/>
  <c r="E9" i="24"/>
  <c r="L9" i="24"/>
  <c r="I9" i="24"/>
  <c r="I65" i="24"/>
  <c r="J65" i="24"/>
  <c r="I34" i="24"/>
  <c r="L34" i="24"/>
  <c r="M34" i="24"/>
  <c r="G34" i="24"/>
  <c r="E34" i="24"/>
  <c r="G27" i="24"/>
  <c r="M27" i="24"/>
  <c r="E27" i="24"/>
  <c r="L27" i="24"/>
  <c r="I27" i="24"/>
  <c r="F15" i="24"/>
  <c r="D15" i="24"/>
  <c r="H15" i="24"/>
  <c r="K15" i="24"/>
  <c r="I16" i="24"/>
  <c r="L16" i="24"/>
  <c r="M16" i="24"/>
  <c r="G16" i="24"/>
  <c r="E16" i="24"/>
  <c r="I22" i="24"/>
  <c r="L22" i="24"/>
  <c r="E22" i="24"/>
  <c r="G25" i="24"/>
  <c r="M25" i="24"/>
  <c r="E25" i="24"/>
  <c r="L25" i="24"/>
  <c r="I25" i="24"/>
  <c r="I28" i="24"/>
  <c r="L28" i="24"/>
  <c r="M28" i="24"/>
  <c r="G28" i="24"/>
  <c r="G31" i="24"/>
  <c r="M31" i="24"/>
  <c r="E31" i="24"/>
  <c r="L31" i="24"/>
  <c r="M38" i="24"/>
  <c r="E38" i="24"/>
  <c r="L38" i="24"/>
  <c r="I38" i="24"/>
  <c r="G38" i="24"/>
  <c r="I53" i="24"/>
  <c r="J53" i="24"/>
  <c r="I69" i="24"/>
  <c r="J69" i="24"/>
  <c r="G21" i="24"/>
  <c r="M21" i="24"/>
  <c r="E21" i="24"/>
  <c r="L21" i="24"/>
  <c r="I21" i="24"/>
  <c r="K26" i="24"/>
  <c r="J26" i="24"/>
  <c r="H26" i="24"/>
  <c r="D26" i="24"/>
  <c r="C39" i="24"/>
  <c r="H37" i="24"/>
  <c r="F37" i="24"/>
  <c r="J37" i="24"/>
  <c r="K37" i="24"/>
  <c r="I24" i="24"/>
  <c r="L24" i="24"/>
  <c r="E24" i="24"/>
  <c r="M24" i="24"/>
  <c r="D38" i="24"/>
  <c r="K38" i="24"/>
  <c r="J38" i="24"/>
  <c r="F38" i="24"/>
  <c r="H38" i="24"/>
  <c r="K8" i="24"/>
  <c r="J8" i="24"/>
  <c r="H8" i="24"/>
  <c r="D8" i="24"/>
  <c r="F8" i="24"/>
  <c r="K24" i="24"/>
  <c r="J24" i="24"/>
  <c r="H24" i="24"/>
  <c r="D24" i="24"/>
  <c r="B45" i="24"/>
  <c r="B39" i="24"/>
  <c r="I26" i="24"/>
  <c r="L26" i="24"/>
  <c r="M26" i="24"/>
  <c r="G26" i="24"/>
  <c r="I32" i="24"/>
  <c r="L32" i="24"/>
  <c r="M32" i="24"/>
  <c r="G32" i="24"/>
  <c r="E32" i="24"/>
  <c r="I45" i="24"/>
  <c r="G45" i="24"/>
  <c r="M45" i="24"/>
  <c r="L45" i="24"/>
  <c r="E45" i="24"/>
  <c r="G19" i="24"/>
  <c r="M19" i="24"/>
  <c r="E19" i="24"/>
  <c r="L19" i="24"/>
  <c r="I19" i="24"/>
  <c r="F26" i="24"/>
  <c r="I57" i="24"/>
  <c r="J57" i="24"/>
  <c r="I73" i="24"/>
  <c r="J73" i="24"/>
  <c r="F9" i="24"/>
  <c r="D9" i="24"/>
  <c r="H9" i="24"/>
  <c r="I18" i="24"/>
  <c r="L18" i="24"/>
  <c r="M18" i="24"/>
  <c r="G18" i="24"/>
  <c r="E18" i="24"/>
  <c r="I37" i="24"/>
  <c r="G37" i="24"/>
  <c r="M37" i="24"/>
  <c r="L37" i="24"/>
  <c r="K30" i="24"/>
  <c r="J30" i="24"/>
  <c r="H30" i="24"/>
  <c r="D30" i="24"/>
  <c r="F30" i="24"/>
  <c r="I8" i="24"/>
  <c r="L8" i="24"/>
  <c r="M8" i="24"/>
  <c r="G8" i="24"/>
  <c r="C14" i="24"/>
  <c r="C6" i="24"/>
  <c r="G29" i="24"/>
  <c r="M29" i="24"/>
  <c r="E29" i="24"/>
  <c r="L29" i="24"/>
  <c r="I29" i="24"/>
  <c r="J9" i="24"/>
  <c r="K61" i="24"/>
  <c r="K52" i="24"/>
  <c r="K56" i="24"/>
  <c r="K60" i="24"/>
  <c r="K64" i="24"/>
  <c r="K68" i="24"/>
  <c r="K72" i="24"/>
  <c r="L41" i="24"/>
  <c r="J51" i="24"/>
  <c r="J55" i="24"/>
  <c r="J59" i="24"/>
  <c r="J63" i="24"/>
  <c r="J67" i="24"/>
  <c r="J71" i="24"/>
  <c r="J75" i="24"/>
  <c r="J77" i="24" s="1"/>
  <c r="I43" i="24"/>
  <c r="G43" i="24"/>
  <c r="K51" i="24"/>
  <c r="K55" i="24"/>
  <c r="K59" i="24"/>
  <c r="K63" i="24"/>
  <c r="K67" i="24"/>
  <c r="K71" i="24"/>
  <c r="K75" i="24"/>
  <c r="K77" i="24" s="1"/>
  <c r="I41" i="24"/>
  <c r="G41" i="24"/>
  <c r="J54" i="24"/>
  <c r="J58" i="24"/>
  <c r="J62" i="24"/>
  <c r="J66" i="24"/>
  <c r="J70" i="24"/>
  <c r="I77" i="24"/>
  <c r="E43" i="24"/>
  <c r="K54" i="24"/>
  <c r="K58" i="24"/>
  <c r="K62" i="24"/>
  <c r="K66" i="24"/>
  <c r="K70" i="24"/>
  <c r="K74" i="24"/>
  <c r="E41" i="24"/>
  <c r="F40" i="24"/>
  <c r="F42" i="24"/>
  <c r="F44" i="24"/>
  <c r="J40" i="24"/>
  <c r="J42" i="24"/>
  <c r="J44" i="24"/>
  <c r="K40" i="24"/>
  <c r="K42" i="24"/>
  <c r="K44" i="24"/>
  <c r="E40" i="24"/>
  <c r="E42" i="24"/>
  <c r="E44" i="24"/>
  <c r="K6" i="24" l="1"/>
  <c r="J6" i="24"/>
  <c r="H6" i="24"/>
  <c r="D6" i="24"/>
  <c r="F6" i="24"/>
  <c r="K14" i="24"/>
  <c r="J14" i="24"/>
  <c r="H14" i="24"/>
  <c r="D14" i="24"/>
  <c r="F14" i="24"/>
  <c r="K79" i="24"/>
  <c r="K78" i="24"/>
  <c r="J79" i="24"/>
  <c r="J78" i="24"/>
  <c r="I78" i="24"/>
  <c r="I79" i="24"/>
  <c r="H39" i="24"/>
  <c r="F39" i="24"/>
  <c r="J39" i="24"/>
  <c r="K39" i="24"/>
  <c r="D39" i="24"/>
  <c r="I39" i="24"/>
  <c r="G39" i="24"/>
  <c r="M39" i="24"/>
  <c r="L39" i="24"/>
  <c r="E39" i="24"/>
  <c r="I6" i="24"/>
  <c r="L6" i="24"/>
  <c r="M6" i="24"/>
  <c r="G6" i="24"/>
  <c r="E6" i="24"/>
  <c r="H45" i="24"/>
  <c r="F45" i="24"/>
  <c r="J45" i="24"/>
  <c r="K45" i="24"/>
  <c r="D45" i="24"/>
  <c r="I14" i="24"/>
  <c r="L14" i="24"/>
  <c r="M14" i="24"/>
  <c r="G14" i="24"/>
  <c r="E14" i="24"/>
  <c r="I83" i="24" l="1"/>
  <c r="I82" i="24"/>
  <c r="I81" i="24"/>
</calcChain>
</file>

<file path=xl/sharedStrings.xml><?xml version="1.0" encoding="utf-8"?>
<sst xmlns="http://schemas.openxmlformats.org/spreadsheetml/2006/main" count="1697" uniqueCount="520">
  <si>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</si>
  <si>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</si>
  <si>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</si>
  <si>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</si>
  <si>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</si>
  <si>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</si>
  <si>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</si>
  <si>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</si>
  <si>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</si>
  <si>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</si>
  <si>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</si>
  <si>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</si>
  <si>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</si>
  <si>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Warendorf (05570)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</si>
  <si>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</si>
  <si>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</si>
  <si>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</si>
  <si>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</si>
  <si>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</si>
  <si>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</si>
  <si>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</si>
  <si>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</si>
  <si>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</si>
  <si>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</si>
  <si>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</si>
  <si>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</si>
  <si>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</si>
  <si>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</si>
  <si>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</si>
  <si>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</si>
  <si>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</si>
  <si>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</si>
  <si>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</si>
  <si>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</si>
  <si>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</si>
  <si>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</si>
  <si>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</si>
  <si>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</si>
  <si>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</si>
  <si>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</si>
  <si>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</si>
  <si>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</si>
  <si>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</si>
  <si>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</si>
  <si>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</si>
  <si>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</si>
  <si>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</si>
  <si>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</si>
  <si>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</si>
  <si>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</si>
  <si>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</si>
  <si>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</si>
  <si>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</si>
  <si>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</si>
  <si>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</si>
  <si>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</si>
  <si>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</si>
  <si>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</si>
  <si>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</si>
  <si>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</si>
  <si>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</si>
  <si>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</si>
  <si>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</si>
  <si>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</si>
  <si>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</si>
  <si>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</si>
  <si>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</si>
  <si>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</si>
  <si>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</si>
  <si>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</si>
  <si>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</si>
  <si>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</si>
  <si>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</si>
  <si>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</si>
  <si>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</si>
  <si>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</si>
  <si>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</si>
  <si>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</si>
  <si>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</si>
  <si>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</si>
  <si>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</si>
  <si>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</si>
  <si>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</si>
  <si>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</si>
  <si>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</si>
  <si>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</si>
  <si>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</si>
  <si>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</si>
  <si>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</si>
  <si>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</si>
  <si>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</si>
  <si>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</si>
  <si>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Warendorf (05570);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</si>
  <si>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</si>
  <si>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</si>
  <si>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</si>
  <si>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</si>
  <si>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</si>
  <si>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</si>
  <si>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</si>
  <si>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</si>
  <si>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</si>
  <si>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</si>
  <si>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</si>
  <si>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</si>
  <si>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</si>
  <si>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</si>
  <si>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</si>
  <si>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</si>
  <si>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</si>
  <si>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</si>
  <si>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</si>
  <si>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</si>
  <si>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</si>
  <si>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</si>
  <si>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</si>
  <si>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</si>
  <si>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</si>
  <si>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</si>
  <si>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</si>
  <si>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</si>
  <si>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</si>
  <si>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</si>
  <si>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</si>
  <si>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</si>
  <si>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</si>
  <si>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</si>
  <si>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</si>
  <si>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</si>
  <si>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</si>
  <si>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</si>
  <si>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</si>
  <si>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</si>
  <si>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</si>
  <si>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</si>
  <si>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</si>
  <si>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</si>
  <si>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</si>
  <si>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</si>
  <si>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</si>
  <si>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</si>
  <si>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</si>
  <si>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</si>
  <si>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</si>
  <si>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</si>
  <si>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</si>
  <si>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</si>
  <si>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</si>
  <si>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</si>
  <si>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</si>
  <si>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</si>
  <si>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</si>
  <si>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</si>
  <si>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</si>
  <si>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</si>
  <si>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</si>
  <si>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</si>
  <si>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</si>
  <si>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</si>
  <si>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</si>
  <si>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</si>
  <si>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</si>
  <si>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</si>
  <si>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</si>
  <si>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</si>
  <si>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</si>
  <si>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</si>
  <si>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</si>
  <si>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</si>
  <si>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</si>
  <si>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</si>
  <si>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</si>
  <si>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</si>
  <si>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</si>
  <si>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</si>
  <si>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</si>
  <si>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</si>
  <si>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</si>
  <si>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</si>
  <si>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</si>
  <si>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</si>
  <si>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</si>
  <si>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</si>
  <si>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Warendorf (05570)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</si>
  <si>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</si>
  <si>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</si>
  <si>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</si>
  <si>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</si>
  <si>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</si>
  <si>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</si>
  <si>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</si>
  <si>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</si>
  <si>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</si>
  <si>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</si>
  <si>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</si>
  <si>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</si>
  <si>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</si>
  <si>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</si>
  <si>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</si>
  <si>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</si>
  <si>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</si>
  <si>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</si>
  <si>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</si>
  <si>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</si>
  <si>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</si>
  <si>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</si>
  <si>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</si>
  <si>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</si>
  <si>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</si>
  <si>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</si>
  <si>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</si>
  <si>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</si>
  <si>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</si>
  <si>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</si>
  <si>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</si>
  <si>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</si>
  <si>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</si>
  <si>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</si>
  <si>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</si>
  <si>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</si>
  <si>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</si>
  <si>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</si>
  <si>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</si>
  <si>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</si>
  <si>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</si>
  <si>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</si>
  <si>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</si>
  <si>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</si>
  <si>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</si>
  <si>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</si>
  <si>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</si>
  <si>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</si>
  <si>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</si>
  <si>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</si>
  <si>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</si>
  <si>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</si>
  <si>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</si>
  <si>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</si>
  <si>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</si>
  <si>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</si>
  <si>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</si>
  <si>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</si>
  <si>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</si>
  <si>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</si>
  <si>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</si>
  <si>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</si>
  <si>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</si>
  <si>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</si>
  <si>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</si>
  <si>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</si>
  <si>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</si>
  <si>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</si>
  <si>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</si>
  <si>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</si>
  <si>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</si>
  <si>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</si>
  <si>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</si>
  <si>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</si>
  <si>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</si>
  <si>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</si>
  <si>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</si>
  <si>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</si>
  <si>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</si>
  <si>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</si>
  <si>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</si>
  <si>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</si>
  <si>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</si>
  <si>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</si>
  <si>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</si>
  <si>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</si>
  <si>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</si>
  <si>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</si>
  <si>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</si>
  <si>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</si>
  <si>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</si>
  <si>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</si>
  <si>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</si>
  <si>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</si>
  <si>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</si>
  <si>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</si>
  <si>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</si>
  <si>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</si>
  <si>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</si>
  <si>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</si>
  <si>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</si>
  <si>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</si>
  <si>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</si>
  <si>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</si>
  <si>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</si>
  <si>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</si>
  <si>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</si>
  <si>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</si>
  <si>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</si>
  <si>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</si>
  <si>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</si>
  <si>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</si>
  <si>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</si>
  <si>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</si>
  <si>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</si>
  <si>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</si>
  <si>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</si>
  <si>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</si>
  <si>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</si>
  <si>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</si>
  <si>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</si>
  <si>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</si>
  <si>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</si>
  <si>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</si>
  <si>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</si>
  <si>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</si>
  <si>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</si>
  <si>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</si>
  <si>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</si>
  <si>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</si>
  <si>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</si>
  <si>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</si>
  <si>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</si>
  <si>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</si>
  <si>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</si>
  <si>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</si>
  <si>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</si>
  <si>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</si>
  <si>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</si>
  <si>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</si>
  <si>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</si>
  <si>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</si>
  <si>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</si>
  <si>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</si>
  <si>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</si>
  <si>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</si>
  <si>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</si>
  <si>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</si>
  <si>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</si>
  <si>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</si>
  <si>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</si>
  <si>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</si>
  <si>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</si>
  <si>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</si>
  <si>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</si>
  <si>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</si>
  <si>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</si>
  <si>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</si>
  <si>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</si>
  <si>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</si>
  <si>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</si>
  <si>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</si>
  <si>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</si>
  <si>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</si>
  <si>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</si>
  <si>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</si>
  <si>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</si>
  <si>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</si>
  <si>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</si>
  <si>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</si>
  <si>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</si>
  <si>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</si>
  <si>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</si>
  <si>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</si>
  <si>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</si>
  <si>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</si>
  <si>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</si>
  <si>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</si>
  <si>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</si>
  <si>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</si>
  <si>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</si>
  <si>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</si>
  <si>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</si>
  <si>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</si>
  <si>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</si>
  <si>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</si>
  <si>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</si>
  <si>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</si>
  <si>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</si>
  <si>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Warendorf (05570);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</si>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</sst>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{FDCDC9F5-E90A-42E1-94B8-1D1352F4050B}</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BEE4-48B0-AC3A-734CE98A29CC}"/>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{980F3974-2509-4DFD-BC13-B7EB7F9300F9}</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BEE4-48B0-AC3A-734CE98A29C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{294182FF-9E01-4687-B4EB-1F5D41978609}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EE4-48B0-AC3A-734CE98A29C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{16B68FB4-FF09-45AF-AA54-2AFCDA01A1D5}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EE4-48B0-AC3A-734CE98A29C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1.3061241997576485</c:v>
                </c:pt>
                <c:pt idx="1">
                  <c:v>1.3225681822425275</c:v>
                </c:pt>
                <c:pt idx="2">
                  <c:v>1.1186464311118853</c:v>
                </c:pt>
                <c:pt idx="3">
                  <c:v>1.0875687030768</c:v>
                </c:pt>
              </c:numCache>
            </c:numRef>
          </c:val>
          <c:extLst>
            <c:ext xmlns:c16="http://schemas.microsoft.com/office/drawing/2014/chart" uri="{C3380CC4-5D6E-409C-BE32-E72D297353CC}">
              <c16:uniqueId val="{00000004-BEE4-48B0-AC3A-734CE98A29C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{5DEB2BDE-B0D7-4D4B-9A6E-D759932B1C8C}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EE4-48B0-AC3A-734CE98A29C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{2CA92C8D-4F85-40C7-A3AE-B1BD4810E5C1}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EE4-48B0-AC3A-734CE98A29C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{E5481F90-BA7C-4234-954E-FC28CD9DCF39}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EE4-48B0-AC3A-734CE98A29C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{5E0E9CA0-701D-4CCE-8DFE-E7657E0DE294}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EE4-48B0-AC3A-734CE98A29C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EE4-48B0-AC3A-734CE98A29C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EE4-48B0-AC3A-734CE98A29C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{E8F48AE7-09D0-4029-901F-C89915EE3353}</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A4A4-41EE-9085-BED9CAA2E6C2}"/>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{A43ED4C9-CB85-40D5-A26E-F4CFD774093D}</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A4A4-41EE-9085-BED9CAA2E6C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{6E93EF52-77D3-4419-BD10-7F36D3C828DB}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4A4-41EE-9085-BED9CAA2E6C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{FCE62E70-5A71-4C22-8A1E-F8BC3CF7A724}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4A4-41EE-9085-BED9CAA2E6C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-3.3292447871035571</c:v>
                </c:pt>
                <c:pt idx="1">
                  <c:v>-3.156552267354261</c:v>
                </c:pt>
                <c:pt idx="2">
                  <c:v>-2.7637010795899166</c:v>
                </c:pt>
                <c:pt idx="3">
                  <c:v>-2.8655893304673015</c:v>
                </c:pt>
              </c:numCache>
            </c:numRef>
          </c:val>
          <c:extLst>
            <c:ext xmlns:c16="http://schemas.microsoft.com/office/drawing/2014/chart" uri="{C3380CC4-5D6E-409C-BE32-E72D297353CC}">
              <c16:uniqueId val="{00000004-A4A4-41EE-9085-BED9CAA2E6C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{5C2539A6-9302-4BD4-900C-565FEE37E7C9}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4A4-41EE-9085-BED9CAA2E6C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{01B7C46A-853E-4F6E-A3C8-4606E3314338}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4A4-41EE-9085-BED9CAA2E6C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{77838CE9-6B08-48ED-A92A-462BD124988C}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4A4-41EE-9085-BED9CAA2E6C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{4ADC9A25-6256-4889-9E99-8888197485EA}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4A4-41EE-9085-BED9CAA2E6C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4A4-41EE-9085-BED9CAA2E6C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4A4-41EE-9085-BED9CAA2E6C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{970172B1-1FF0-4E04-8103-82B2E96B0320}</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7FBD-464F-B43F-3126D08F7DF1}"/>
                </c:ext>
              </c:extLst>
            </c:dLbl>
            <c:dLbl>
              <c:idx val="1"/>
              <c:tx>
                <c:strRef>
                  <c:f>Daten_Diagramme!$D$15</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{23A1DE53-920D-42D2-8ED1-1F3A09EC4438}</c15:txfldGUID>
                      <c15:f>Daten_Diagramme!$D$15</c15:f>
                      <c15:dlblFieldTableCache>
                        <c:ptCount val="1"/>
                        <c:pt idx="0">
                          <c:v>7.3</c:v>
                        </c:pt>
                      </c15:dlblFieldTableCache>
                    </c15:dlblFTEntry>
                  </c15:dlblFieldTable>
                  <c15:showDataLabelsRange val="0"/>
                </c:ext>
                <c:ext xmlns:c16="http://schemas.microsoft.com/office/drawing/2014/chart" uri="{C3380CC4-5D6E-409C-BE32-E72D297353CC}">
                  <c16:uniqueId val="{00000001-7FBD-464F-B43F-3126D08F7DF1}"/>
                </c:ext>
              </c:extLst>
            </c:dLbl>
            <c:dLbl>
              <c:idx val="2"/>
              <c:tx>
                <c:strRef>
                  <c:f>Daten_Diagramme!$D$16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{ED953760-8CF2-4C1B-90E3-DDAA635DEFEB}</c15:txfldGUID>
                      <c15:f>Daten_Diagramme!$D$16</c15:f>
                      <c15:dlblFieldTableCache>
                        <c:ptCount val="1"/>
                        <c:pt idx="0">
                          <c:v>1.7</c:v>
                        </c:pt>
                      </c15:dlblFieldTableCache>
                    </c15:dlblFTEntry>
                  </c15:dlblFieldTable>
                  <c15:showDataLabelsRange val="0"/>
                </c:ext>
                <c:ext xmlns:c16="http://schemas.microsoft.com/office/drawing/2014/chart" uri="{C3380CC4-5D6E-409C-BE32-E72D297353CC}">
                  <c16:uniqueId val="{00000002-7FBD-464F-B43F-3126D08F7DF1}"/>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{744F38DB-D25C-4656-89DF-1A766B6EC81D}</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7FBD-464F-B43F-3126D08F7DF1}"/>
                </c:ext>
              </c:extLst>
            </c:dLbl>
            <c:dLbl>
              <c:idx val="4"/>
              <c:tx>
                <c:strRef>
                  <c:f>Daten_Diagramme!$D$18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{1910E2F1-97DD-43F0-8210-215923BD740D}</c15:txfldGUID>
                      <c15:f>Daten_Diagramme!$D$18</c15:f>
                      <c15:dlblFieldTableCache>
                        <c:ptCount val="1"/>
                        <c:pt idx="0">
                          <c:v>0.8</c:v>
                        </c:pt>
                      </c15:dlblFieldTableCache>
                    </c15:dlblFTEntry>
                  </c15:dlblFieldTable>
                  <c15:showDataLabelsRange val="0"/>
                </c:ext>
                <c:ext xmlns:c16="http://schemas.microsoft.com/office/drawing/2014/chart" uri="{C3380CC4-5D6E-409C-BE32-E72D297353CC}">
                  <c16:uniqueId val="{00000004-7FBD-464F-B43F-3126D08F7DF1}"/>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{649B4E07-BC00-484A-AD29-E2DE9A32738A}</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7FBD-464F-B43F-3126D08F7DF1}"/>
                </c:ext>
              </c:extLst>
            </c:dLbl>
            <c:dLbl>
              <c:idx val="6"/>
              <c:tx>
                <c:strRef>
                  <c:f>Daten_Diagramme!$D$20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{597E4B2A-D2C2-45E1-85E4-4298E3AC2D62}</c15:txfldGUID>
                      <c15:f>Daten_Diagramme!$D$20</c15:f>
                      <c15:dlblFieldTableCache>
                        <c:ptCount val="1"/>
                        <c:pt idx="0">
                          <c:v>-0.9</c:v>
                        </c:pt>
                      </c15:dlblFieldTableCache>
                    </c15:dlblFTEntry>
                  </c15:dlblFieldTable>
                  <c15:showDataLabelsRange val="0"/>
                </c:ext>
                <c:ext xmlns:c16="http://schemas.microsoft.com/office/drawing/2014/chart" uri="{C3380CC4-5D6E-409C-BE32-E72D297353CC}">
                  <c16:uniqueId val="{00000006-7FBD-464F-B43F-3126D08F7DF1}"/>
                </c:ext>
              </c:extLst>
            </c:dLbl>
            <c:dLbl>
              <c:idx val="7"/>
              <c:tx>
                <c:strRef>
                  <c:f>Daten_Diagramme!$D$21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{A8EFD9E2-1FC0-43CE-A55A-36B55E440D3C}</c15:txfldGUID>
                      <c15:f>Daten_Diagramme!$D$21</c15:f>
                      <c15:dlblFieldTableCache>
                        <c:ptCount val="1"/>
                        <c:pt idx="0">
                          <c:v>3.4</c:v>
                        </c:pt>
                      </c15:dlblFieldTableCache>
                    </c15:dlblFTEntry>
                  </c15:dlblFieldTable>
                  <c15:showDataLabelsRange val="0"/>
                </c:ext>
                <c:ext xmlns:c16="http://schemas.microsoft.com/office/drawing/2014/chart" uri="{C3380CC4-5D6E-409C-BE32-E72D297353CC}">
                  <c16:uniqueId val="{00000007-7FBD-464F-B43F-3126D08F7DF1}"/>
                </c:ext>
              </c:extLst>
            </c:dLbl>
            <c:dLbl>
              <c:idx val="8"/>
              <c:tx>
                <c:strRef>
                  <c:f>Daten_Diagramme!$D$22</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{ACF3240C-F5E7-4547-AEA6-F1D47A690753}</c15:txfldGUID>
                      <c15:f>Daten_Diagramme!$D$22</c15:f>
                      <c15:dlblFieldTableCache>
                        <c:ptCount val="1"/>
                        <c:pt idx="0">
                          <c:v>-4.5</c:v>
                        </c:pt>
                      </c15:dlblFieldTableCache>
                    </c15:dlblFTEntry>
                  </c15:dlblFieldTable>
                  <c15:showDataLabelsRange val="0"/>
                </c:ext>
                <c:ext xmlns:c16="http://schemas.microsoft.com/office/drawing/2014/chart" uri="{C3380CC4-5D6E-409C-BE32-E72D297353CC}">
                  <c16:uniqueId val="{00000008-7FBD-464F-B43F-3126D08F7DF1}"/>
                </c:ext>
              </c:extLst>
            </c:dLbl>
            <c:dLbl>
              <c:idx val="9"/>
              <c:tx>
                <c:strRef>
                  <c:f>Daten_Diagramme!$D$23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{E9FBF177-A033-467C-A37D-7C8E1417F1D7}</c15:txfldGUID>
                      <c15:f>Daten_Diagramme!$D$23</c15:f>
                      <c15:dlblFieldTableCache>
                        <c:ptCount val="1"/>
                        <c:pt idx="0">
                          <c:v>2.3</c:v>
                        </c:pt>
                      </c15:dlblFieldTableCache>
                    </c15:dlblFTEntry>
                  </c15:dlblFieldTable>
                  <c15:showDataLabelsRange val="0"/>
                </c:ext>
                <c:ext xmlns:c16="http://schemas.microsoft.com/office/drawing/2014/chart" uri="{C3380CC4-5D6E-409C-BE32-E72D297353CC}">
                  <c16:uniqueId val="{00000009-7FBD-464F-B43F-3126D08F7DF1}"/>
                </c:ext>
              </c:extLst>
            </c:dLbl>
            <c:dLbl>
              <c:idx val="10"/>
              <c:tx>
                <c:strRef>
                  <c:f>Daten_Diagramme!$D$24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{1CF0DFA0-D311-4419-B220-B640FE0A1E3C}</c15:txfldGUID>
                      <c15:f>Daten_Diagramme!$D$24</c15:f>
                      <c15:dlblFieldTableCache>
                        <c:ptCount val="1"/>
                        <c:pt idx="0">
                          <c:v>0.0</c:v>
                        </c:pt>
                      </c15:dlblFieldTableCache>
                    </c15:dlblFTEntry>
                  </c15:dlblFieldTable>
                  <c15:showDataLabelsRange val="0"/>
                </c:ext>
                <c:ext xmlns:c16="http://schemas.microsoft.com/office/drawing/2014/chart" uri="{C3380CC4-5D6E-409C-BE32-E72D297353CC}">
                  <c16:uniqueId val="{0000000A-7FBD-464F-B43F-3126D08F7DF1}"/>
                </c:ext>
              </c:extLst>
            </c:dLbl>
            <c:dLbl>
              <c:idx val="11"/>
              <c:tx>
                <c:strRef>
                  <c:f>Daten_Diagramme!$D$25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{65C1CBA1-2961-4D20-AA71-81BCF64FB4C0}</c15:txfldGUID>
                      <c15:f>Daten_Diagramme!$D$25</c15:f>
                      <c15:dlblFieldTableCache>
                        <c:ptCount val="1"/>
                        <c:pt idx="0">
                          <c:v>-0.1</c:v>
                        </c:pt>
                      </c15:dlblFieldTableCache>
                    </c15:dlblFTEntry>
                  </c15:dlblFieldTable>
                  <c15:showDataLabelsRange val="0"/>
                </c:ext>
                <c:ext xmlns:c16="http://schemas.microsoft.com/office/drawing/2014/chart" uri="{C3380CC4-5D6E-409C-BE32-E72D297353CC}">
                  <c16:uniqueId val="{0000000B-7FBD-464F-B43F-3126D08F7DF1}"/>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{AD44E6F8-79D6-486F-9D3E-FA5B1EADE5A9}</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7FBD-464F-B43F-3126D08F7DF1}"/>
                </c:ext>
              </c:extLst>
            </c:dLbl>
            <c:dLbl>
              <c:idx val="13"/>
              <c:tx>
                <c:strRef>
                  <c:f>Daten_Diagramme!$D$27</c:f>
                  <c:strCache>
                    <c:ptCount val="1"/>
                    <c:pt idx="0">
                      <c:v>22.3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{08683C78-D252-442C-999B-B48E1D129B06}</c15:txfldGUID>
                      <c15:f>Daten_Diagramme!$D$27</c15:f>
                      <c15:dlblFieldTableCache>
                        <c:ptCount val="1"/>
                        <c:pt idx="0">
                          <c:v>22.3</c:v>
                        </c:pt>
                      </c15:dlblFieldTableCache>
                    </c15:dlblFTEntry>
                  </c15:dlblFieldTable>
                  <c15:showDataLabelsRange val="0"/>
                </c:ext>
                <c:ext xmlns:c16="http://schemas.microsoft.com/office/drawing/2014/chart" uri="{C3380CC4-5D6E-409C-BE32-E72D297353CC}">
                  <c16:uniqueId val="{0000000D-7FBD-464F-B43F-3126D08F7DF1}"/>
                </c:ext>
              </c:extLst>
            </c:dLbl>
            <c:dLbl>
              <c:idx val="14"/>
              <c:tx>
                <c:strRef>
                  <c:f>Daten_Diagramme!$D$28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{AA8A76D7-C10B-4C3E-A46F-F2E719580840}</c15:txfldGUID>
                      <c15:f>Daten_Diagramme!$D$28</c15:f>
                      <c15:dlblFieldTableCache>
                        <c:ptCount val="1"/>
                        <c:pt idx="0">
                          <c:v>5.5</c:v>
                        </c:pt>
                      </c15:dlblFieldTableCache>
                    </c15:dlblFTEntry>
                  </c15:dlblFieldTable>
                  <c15:showDataLabelsRange val="0"/>
                </c:ext>
                <c:ext xmlns:c16="http://schemas.microsoft.com/office/drawing/2014/chart" uri="{C3380CC4-5D6E-409C-BE32-E72D297353CC}">
                  <c16:uniqueId val="{0000000E-7FBD-464F-B43F-3126D08F7DF1}"/>
                </c:ext>
              </c:extLst>
            </c:dLbl>
            <c:dLbl>
              <c:idx val="15"/>
              <c:tx>
                <c:strRef>
                  <c:f>Daten_Diagramme!$D$29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{6B8896E9-F911-4C94-A6D0-5B1696D70BA1}</c15:txfldGUID>
                      <c15:f>Daten_Diagramme!$D$29</c15:f>
                      <c15:dlblFieldTableCache>
                        <c:ptCount val="1"/>
                        <c:pt idx="0">
                          <c:v>-1.3</c:v>
                        </c:pt>
                      </c15:dlblFieldTableCache>
                    </c15:dlblFTEntry>
                  </c15:dlblFieldTable>
                  <c15:showDataLabelsRange val="0"/>
                </c:ext>
                <c:ext xmlns:c16="http://schemas.microsoft.com/office/drawing/2014/chart" uri="{C3380CC4-5D6E-409C-BE32-E72D297353CC}">
                  <c16:uniqueId val="{0000000F-7FBD-464F-B43F-3126D08F7DF1}"/>
                </c:ext>
              </c:extLst>
            </c:dLbl>
            <c:dLbl>
              <c:idx val="16"/>
              <c:tx>
                <c:strRef>
                  <c:f>Daten_Diagramme!$D$30</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{099E66BD-A6B9-479E-8320-E13F0015670F}</c15:txfldGUID>
                      <c15:f>Daten_Diagramme!$D$30</c15:f>
                      <c15:dlblFieldTableCache>
                        <c:ptCount val="1"/>
                        <c:pt idx="0">
                          <c:v>3.6</c:v>
                        </c:pt>
                      </c15:dlblFieldTableCache>
                    </c15:dlblFTEntry>
                  </c15:dlblFieldTable>
                  <c15:showDataLabelsRange val="0"/>
                </c:ext>
                <c:ext xmlns:c16="http://schemas.microsoft.com/office/drawing/2014/chart" uri="{C3380CC4-5D6E-409C-BE32-E72D297353CC}">
                  <c16:uniqueId val="{00000010-7FBD-464F-B43F-3126D08F7DF1}"/>
                </c:ext>
              </c:extLst>
            </c:dLbl>
            <c:dLbl>
              <c:idx val="17"/>
              <c:tx>
                <c:strRef>
                  <c:f>Daten_Diagramme!$D$31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{50DBE592-791C-4970-9081-623DEF99A74E}</c15:txfldGUID>
                      <c15:f>Daten_Diagramme!$D$31</c15:f>
                      <c15:dlblFieldTableCache>
                        <c:ptCount val="1"/>
                        <c:pt idx="0">
                          <c:v>1.9</c:v>
                        </c:pt>
                      </c15:dlblFieldTableCache>
                    </c15:dlblFTEntry>
                  </c15:dlblFieldTable>
                  <c15:showDataLabelsRange val="0"/>
                </c:ext>
                <c:ext xmlns:c16="http://schemas.microsoft.com/office/drawing/2014/chart" uri="{C3380CC4-5D6E-409C-BE32-E72D297353CC}">
                  <c16:uniqueId val="{00000011-7FBD-464F-B43F-3126D08F7DF1}"/>
                </c:ext>
              </c:extLst>
            </c:dLbl>
            <c:dLbl>
              <c:idx val="18"/>
              <c:tx>
                <c:strRef>
                  <c:f>Daten_Diagramme!$D$32</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{9552E589-9964-4396-B553-3F2F5A71BDA6}</c15:txfldGUID>
                      <c15:f>Daten_Diagramme!$D$32</c15:f>
                      <c15:dlblFieldTableCache>
                        <c:ptCount val="1"/>
                        <c:pt idx="0">
                          <c:v>4.6</c:v>
                        </c:pt>
                      </c15:dlblFieldTableCache>
                    </c15:dlblFTEntry>
                  </c15:dlblFieldTable>
                  <c15:showDataLabelsRange val="0"/>
                </c:ext>
                <c:ext xmlns:c16="http://schemas.microsoft.com/office/drawing/2014/chart" uri="{C3380CC4-5D6E-409C-BE32-E72D297353CC}">
                  <c16:uniqueId val="{00000012-7FBD-464F-B43F-3126D08F7DF1}"/>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{0D6E70C3-6B2F-4897-BB4E-9D56144826B3}</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7FBD-464F-B43F-3126D08F7DF1}"/>
                </c:ext>
              </c:extLst>
            </c:dLbl>
            <c:dLbl>
              <c:idx val="20"/>
              <c:tx>
                <c:strRef>
                  <c:f>Daten_Diagramme!$D$34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{2343F088-0A24-4E31-8D05-59CEF1BBB0C3}</c15:txfldGUID>
                      <c15:f>Daten_Diagramme!$D$34</c15:f>
                      <c15:dlblFieldTableCache>
                        <c:ptCount val="1"/>
                        <c:pt idx="0">
                          <c:v>0.0</c:v>
                        </c:pt>
                      </c15:dlblFieldTableCache>
                    </c15:dlblFTEntry>
                  </c15:dlblFieldTable>
                  <c15:showDataLabelsRange val="0"/>
                </c:ext>
                <c:ext xmlns:c16="http://schemas.microsoft.com/office/drawing/2014/chart" uri="{C3380CC4-5D6E-409C-BE32-E72D297353CC}">
                  <c16:uniqueId val="{00000014-7FBD-464F-B43F-3126D08F7DF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{FAB33864-361B-4E94-B775-94C978A37C42}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FBD-464F-B43F-3126D08F7DF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{81F5C4B3-3D5B-400D-BCEE-4A29ECCE61B3}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FBD-464F-B43F-3126D08F7DF1}"/>
                </c:ext>
              </c:extLst>
            </c:dLbl>
            <c:dLbl>
              <c:idx val="23"/>
              <c:tx>
                <c:strRef>
                  <c:f>Daten_Diagramme!$D$37</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{B1292CF3-AC83-4D29-925B-33075C58F283}</c15:txfldGUID>
                      <c15:f>Daten_Diagramme!$D$37</c15:f>
                      <c15:dlblFieldTableCache>
                        <c:ptCount val="1"/>
                        <c:pt idx="0">
                          <c:v>7.3</c:v>
                        </c:pt>
                      </c15:dlblFieldTableCache>
                    </c15:dlblFTEntry>
                  </c15:dlblFieldTable>
                  <c15:showDataLabelsRange val="0"/>
                </c:ext>
                <c:ext xmlns:c16="http://schemas.microsoft.com/office/drawing/2014/chart" uri="{C3380CC4-5D6E-409C-BE32-E72D297353CC}">
                  <c16:uniqueId val="{00000017-7FBD-464F-B43F-3126D08F7DF1}"/>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{C717DE97-463C-45D2-B73C-4F3B35277330}</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7FBD-464F-B43F-3126D08F7DF1}"/>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{497A5C9A-7353-476B-A155-BF00DD83D621}</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7FBD-464F-B43F-3126D08F7DF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{5E875D5E-10C1-4260-B12F-42E842F3830B}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FBD-464F-B43F-3126D08F7DF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{7057B1E2-E8A0-4E89-A616-DF72FBB5CDED}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FBD-464F-B43F-3126D08F7DF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{60C3B138-CB25-4E4E-AA08-11B99DCD552D}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FBD-464F-B43F-3126D08F7DF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{EFC1A1AF-9B18-47A8-BDA9-EACA837489E1}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FBD-464F-B43F-3126D08F7DF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{8177D4AF-DD28-4B87-B90C-029E955771CB}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FBD-464F-B43F-3126D08F7DF1}"/>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{25687408-9370-449E-9262-D8A886A981F9}</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7FBD-464F-B43F-3126D08F7D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1.3061241997576485</c:v>
                </c:pt>
                <c:pt idx="1">
                  <c:v>7.315112540192926</c:v>
                </c:pt>
                <c:pt idx="2">
                  <c:v>1.7496635262449529</c:v>
                </c:pt>
                <c:pt idx="3">
                  <c:v>-0.3601781934220088</c:v>
                </c:pt>
                <c:pt idx="4">
                  <c:v>0.78047160411823313</c:v>
                </c:pt>
                <c:pt idx="5">
                  <c:v>-0.56036177742823434</c:v>
                </c:pt>
                <c:pt idx="6">
                  <c:v>-0.88930936613055822</c:v>
                </c:pt>
                <c:pt idx="7">
                  <c:v>3.4335596508244421</c:v>
                </c:pt>
                <c:pt idx="8">
                  <c:v>-4.539823653720032</c:v>
                </c:pt>
                <c:pt idx="9">
                  <c:v>2.3178807947019866</c:v>
                </c:pt>
                <c:pt idx="10">
                  <c:v>0</c:v>
                </c:pt>
                <c:pt idx="11">
                  <c:v>-0.12642225031605561</c:v>
                </c:pt>
                <c:pt idx="12">
                  <c:v>-0.41273584905660377</c:v>
                </c:pt>
                <c:pt idx="13">
                  <c:v>22.290263319044701</c:v>
                </c:pt>
                <c:pt idx="14">
                  <c:v>5.4610564010743063</c:v>
                </c:pt>
                <c:pt idx="15">
                  <c:v>-1.3060360042357924</c:v>
                </c:pt>
                <c:pt idx="16">
                  <c:v>3.6081043574798777</c:v>
                </c:pt>
                <c:pt idx="17">
                  <c:v>1.946542707728065</c:v>
                </c:pt>
                <c:pt idx="18">
                  <c:v>4.5660621761658033</c:v>
                </c:pt>
                <c:pt idx="19">
                  <c:v>3.020923610251331</c:v>
                </c:pt>
                <c:pt idx="20">
                  <c:v>4.1356492969396197E-2</c:v>
                </c:pt>
                <c:pt idx="21">
                  <c:v>0</c:v>
                </c:pt>
                <c:pt idx="23">
                  <c:v>7.315112540192926</c:v>
                </c:pt>
                <c:pt idx="24">
                  <c:v>0.20240219446589788</c:v>
                </c:pt>
                <c:pt idx="25">
                  <c:v>1.9298567756151304</c:v>
                </c:pt>
              </c:numCache>
            </c:numRef>
          </c:val>
          <c:extLst>
            <c:ext xmlns:c16="http://schemas.microsoft.com/office/drawing/2014/chart" uri="{C3380CC4-5D6E-409C-BE32-E72D297353CC}">
              <c16:uniqueId val="{00000020-7FBD-464F-B43F-3126D08F7DF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{B71CD381-3C02-45EC-9253-9F212AB3A9E0}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FBD-464F-B43F-3126D08F7DF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{9D79C051-2FD1-4E12-8BAA-EB2A4297A49A}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FBD-464F-B43F-3126D08F7DF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{B5414B69-5BDE-44EE-B006-73B8B2F48FDB}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FBD-464F-B43F-3126D08F7DF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{9227B4F3-191A-436E-91ED-7E3DC9FB31BF}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FBD-464F-B43F-3126D08F7DF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{4A537757-A42D-41CC-A234-DC0EB5ADFA19}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FBD-464F-B43F-3126D08F7DF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{37F5D1D7-C107-42D7-9DEA-65964FCCA77E}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FBD-464F-B43F-3126D08F7DF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{31A2F51A-1DCA-4B7D-9E0C-CF071B7EB367}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FBD-464F-B43F-3126D08F7DF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{213BE1D8-9098-4F4A-AE7F-3D6AC581D69D}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FBD-464F-B43F-3126D08F7DF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{B773DADF-9E07-4C07-AE21-F8206170D846}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FBD-464F-B43F-3126D08F7DF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{A973DE4E-F8E3-4827-8FCE-2F981DD9E757}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FBD-464F-B43F-3126D08F7DF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{A2CC7D49-10D5-407A-9302-5EB67B0378FF}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FBD-464F-B43F-3126D08F7DF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{39F9EA7B-A207-4BD6-9BCA-D011DB30E883}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FBD-464F-B43F-3126D08F7DF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{07687A77-D294-44A7-9273-1ADE8C92FC31}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FBD-464F-B43F-3126D08F7DF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{0901CDB3-146F-4C06-B516-B617FC7D1F0E}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FBD-464F-B43F-3126D08F7DF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{3557FF78-17DC-4A94-A983-3EBBEDC1A266}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FBD-464F-B43F-3126D08F7DF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{A3230B10-12D4-4AEF-8629-31A6E6EFB2DB}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FBD-464F-B43F-3126D08F7DF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{94DA51BD-F5BF-4AA3-BB53-390B20B6917B}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FBD-464F-B43F-3126D08F7DF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{450EA95F-65FE-45C4-A5F3-AC4420548956}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FBD-464F-B43F-3126D08F7DF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{260EA3DD-1B85-4A05-AEEC-C85D8623580F}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FBD-464F-B43F-3126D08F7DF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{DD19A065-592C-41BB-8FAC-C40BB5C97B7A}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FBD-464F-B43F-3126D08F7DF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{66876C31-DC98-41AD-A0D7-4DA8D1C02819}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FBD-464F-B43F-3126D08F7DF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{0D840E6D-1CDA-4C66-B272-26A79BE7E58A}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FBD-464F-B43F-3126D08F7DF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{052E6295-3EF5-4A48-A2B3-97493D861BFE}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FBD-464F-B43F-3126D08F7DF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{5E7D7B86-31E6-4CCA-9F10-A3E4A155001C}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FBD-464F-B43F-3126D08F7DF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{7A46E8DB-1E50-4AD3-8B26-0262A745248E}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FBD-464F-B43F-3126D08F7DF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{BDA18727-89A6-44AC-9821-ABA518568AB9}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FBD-464F-B43F-3126D08F7DF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{4D69D40B-1019-49A4-8C1B-A0596C33707E}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FBD-464F-B43F-3126D08F7DF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{B93126BF-69DD-4D15-81A3-5428CEBDABDE}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FBD-464F-B43F-3126D08F7DF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{1CFB65FF-B87A-41F4-9F51-2A09F444D079}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FBD-464F-B43F-3126D08F7DF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{537CF246-5FD5-455D-82D6-4587CA010C7C}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FBD-464F-B43F-3126D08F7DF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{FB9A3888-A03F-417E-A093-B95EE65A33AD}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FBD-464F-B43F-3126D08F7DF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{734A0E0D-CB61-447C-A1CA-60D6A10E11EC}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FBD-464F-B43F-3126D08F7D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FBD-464F-B43F-3126D08F7DF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FBD-464F-B43F-3126D08F7DF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{4FF93E27-7387-4532-ACBA-362932B9EA62}</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D58B-4902-8CB6-8F5C8658BBE4}"/>
                </c:ext>
              </c:extLst>
            </c:dLbl>
            <c:dLbl>
              <c:idx val="1"/>
              <c:tx>
                <c:strRef>
                  <c:f>Daten_Diagramme!$E$15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{AF96A0EF-FA41-4301-A8BE-CCAD70386E33}</c15:txfldGUID>
                      <c15:f>Daten_Diagramme!$E$15</c15:f>
                      <c15:dlblFieldTableCache>
                        <c:ptCount val="1"/>
                        <c:pt idx="0">
                          <c:v>2.5</c:v>
                        </c:pt>
                      </c15:dlblFieldTableCache>
                    </c15:dlblFTEntry>
                  </c15:dlblFieldTable>
                  <c15:showDataLabelsRange val="0"/>
                </c:ext>
                <c:ext xmlns:c16="http://schemas.microsoft.com/office/drawing/2014/chart" uri="{C3380CC4-5D6E-409C-BE32-E72D297353CC}">
                  <c16:uniqueId val="{00000001-D58B-4902-8CB6-8F5C8658BBE4}"/>
                </c:ext>
              </c:extLst>
            </c:dLbl>
            <c:dLbl>
              <c:idx val="2"/>
              <c:tx>
                <c:strRef>
                  <c:f>Daten_Diagramme!$E$16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{C8E222D0-C418-49FD-9C49-74F37D62E893}</c15:txfldGUID>
                      <c15:f>Daten_Diagramme!$E$16</c15:f>
                      <c15:dlblFieldTableCache>
                        <c:ptCount val="1"/>
                        <c:pt idx="0">
                          <c:v>-5.8</c:v>
                        </c:pt>
                      </c15:dlblFieldTableCache>
                    </c15:dlblFTEntry>
                  </c15:dlblFieldTable>
                  <c15:showDataLabelsRange val="0"/>
                </c:ext>
                <c:ext xmlns:c16="http://schemas.microsoft.com/office/drawing/2014/chart" uri="{C3380CC4-5D6E-409C-BE32-E72D297353CC}">
                  <c16:uniqueId val="{00000002-D58B-4902-8CB6-8F5C8658BBE4}"/>
                </c:ext>
              </c:extLst>
            </c:dLbl>
            <c:dLbl>
              <c:idx val="3"/>
              <c:tx>
                <c:strRef>
                  <c:f>Daten_Diagramme!$E$17</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{861E5D68-4532-4219-95BB-D7F9C56FA7A4}</c15:txfldGUID>
                      <c15:f>Daten_Diagramme!$E$17</c15:f>
                      <c15:dlblFieldTableCache>
                        <c:ptCount val="1"/>
                        <c:pt idx="0">
                          <c:v>-5.6</c:v>
                        </c:pt>
                      </c15:dlblFieldTableCache>
                    </c15:dlblFTEntry>
                  </c15:dlblFieldTable>
                  <c15:showDataLabelsRange val="0"/>
                </c:ext>
                <c:ext xmlns:c16="http://schemas.microsoft.com/office/drawing/2014/chart" uri="{C3380CC4-5D6E-409C-BE32-E72D297353CC}">
                  <c16:uniqueId val="{00000003-D58B-4902-8CB6-8F5C8658BBE4}"/>
                </c:ext>
              </c:extLst>
            </c:dLbl>
            <c:dLbl>
              <c:idx val="4"/>
              <c:tx>
                <c:strRef>
                  <c:f>Daten_Diagramme!$E$18</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{91BD0D97-7806-4DC8-9323-53BACA0E83E0}</c15:txfldGUID>
                      <c15:f>Daten_Diagramme!$E$18</c15:f>
                      <c15:dlblFieldTableCache>
                        <c:ptCount val="1"/>
                        <c:pt idx="0">
                          <c:v>-13.2</c:v>
                        </c:pt>
                      </c15:dlblFieldTableCache>
                    </c15:dlblFTEntry>
                  </c15:dlblFieldTable>
                  <c15:showDataLabelsRange val="0"/>
                </c:ext>
                <c:ext xmlns:c16="http://schemas.microsoft.com/office/drawing/2014/chart" uri="{C3380CC4-5D6E-409C-BE32-E72D297353CC}">
                  <c16:uniqueId val="{00000004-D58B-4902-8CB6-8F5C8658BBE4}"/>
                </c:ext>
              </c:extLst>
            </c:dLbl>
            <c:dLbl>
              <c:idx val="5"/>
              <c:tx>
                <c:strRef>
                  <c:f>Daten_Diagramme!$E$19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{AC8386FC-8C1B-452B-A769-6AE6FA530C01}</c15:txfldGUID>
                      <c15:f>Daten_Diagramme!$E$19</c15:f>
                      <c15:dlblFieldTableCache>
                        <c:ptCount val="1"/>
                        <c:pt idx="0">
                          <c:v>-3.4</c:v>
                        </c:pt>
                      </c15:dlblFieldTableCache>
                    </c15:dlblFTEntry>
                  </c15:dlblFieldTable>
                  <c15:showDataLabelsRange val="0"/>
                </c:ext>
                <c:ext xmlns:c16="http://schemas.microsoft.com/office/drawing/2014/chart" uri="{C3380CC4-5D6E-409C-BE32-E72D297353CC}">
                  <c16:uniqueId val="{00000005-D58B-4902-8CB6-8F5C8658BBE4}"/>
                </c:ext>
              </c:extLst>
            </c:dLbl>
            <c:dLbl>
              <c:idx val="6"/>
              <c:tx>
                <c:strRef>
                  <c:f>Daten_Diagramme!$E$20</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{64D013DE-F6E5-443F-9E1D-E7831052C7DF}</c15:txfldGUID>
                      <c15:f>Daten_Diagramme!$E$20</c15:f>
                      <c15:dlblFieldTableCache>
                        <c:ptCount val="1"/>
                        <c:pt idx="0">
                          <c:v>12.0</c:v>
                        </c:pt>
                      </c15:dlblFieldTableCache>
                    </c15:dlblFTEntry>
                  </c15:dlblFieldTable>
                  <c15:showDataLabelsRange val="0"/>
                </c:ext>
                <c:ext xmlns:c16="http://schemas.microsoft.com/office/drawing/2014/chart" uri="{C3380CC4-5D6E-409C-BE32-E72D297353CC}">
                  <c16:uniqueId val="{00000006-D58B-4902-8CB6-8F5C8658BBE4}"/>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{1A58471D-E8FE-42E4-8A82-525095284F8D}</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D58B-4902-8CB6-8F5C8658BBE4}"/>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{6FF0CC96-147B-4A56-9FD2-5831CA47EA6B}</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D58B-4902-8CB6-8F5C8658BBE4}"/>
                </c:ext>
              </c:extLst>
            </c:dLbl>
            <c:dLbl>
              <c:idx val="9"/>
              <c:tx>
                <c:strRef>
                  <c:f>Daten_Diagramme!$E$23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{1225C15E-5B7D-459E-9346-60CF0D3975E4}</c15:txfldGUID>
                      <c15:f>Daten_Diagramme!$E$23</c15:f>
                      <c15:dlblFieldTableCache>
                        <c:ptCount val="1"/>
                        <c:pt idx="0">
                          <c:v>0.4</c:v>
                        </c:pt>
                      </c15:dlblFieldTableCache>
                    </c15:dlblFTEntry>
                  </c15:dlblFieldTable>
                  <c15:showDataLabelsRange val="0"/>
                </c:ext>
                <c:ext xmlns:c16="http://schemas.microsoft.com/office/drawing/2014/chart" uri="{C3380CC4-5D6E-409C-BE32-E72D297353CC}">
                  <c16:uniqueId val="{00000009-D58B-4902-8CB6-8F5C8658BBE4}"/>
                </c:ext>
              </c:extLst>
            </c:dLbl>
            <c:dLbl>
              <c:idx val="10"/>
              <c:tx>
                <c:strRef>
                  <c:f>Daten_Diagramme!$E$24</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{B16187E8-FF81-4DA9-8BB6-E2597DE84006}</c15:txfldGUID>
                      <c15:f>Daten_Diagramme!$E$24</c15:f>
                      <c15:dlblFieldTableCache>
                        <c:ptCount val="1"/>
                        <c:pt idx="0">
                          <c:v>-15.6</c:v>
                        </c:pt>
                      </c15:dlblFieldTableCache>
                    </c15:dlblFTEntry>
                  </c15:dlblFieldTable>
                  <c15:showDataLabelsRange val="0"/>
                </c:ext>
                <c:ext xmlns:c16="http://schemas.microsoft.com/office/drawing/2014/chart" uri="{C3380CC4-5D6E-409C-BE32-E72D297353CC}">
                  <c16:uniqueId val="{0000000A-D58B-4902-8CB6-8F5C8658BBE4}"/>
                </c:ext>
              </c:extLst>
            </c:dLbl>
            <c:dLbl>
              <c:idx val="11"/>
              <c:tx>
                <c:strRef>
                  <c:f>Daten_Diagramme!$E$25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{753A1A73-1FC0-4340-BC9A-7CBE02882D20}</c15:txfldGUID>
                      <c15:f>Daten_Diagramme!$E$25</c15:f>
                      <c15:dlblFieldTableCache>
                        <c:ptCount val="1"/>
                        <c:pt idx="0">
                          <c:v>-1.8</c:v>
                        </c:pt>
                      </c15:dlblFieldTableCache>
                    </c15:dlblFTEntry>
                  </c15:dlblFieldTable>
                  <c15:showDataLabelsRange val="0"/>
                </c:ext>
                <c:ext xmlns:c16="http://schemas.microsoft.com/office/drawing/2014/chart" uri="{C3380CC4-5D6E-409C-BE32-E72D297353CC}">
                  <c16:uniqueId val="{0000000B-D58B-4902-8CB6-8F5C8658BBE4}"/>
                </c:ext>
              </c:extLst>
            </c:dLbl>
            <c:dLbl>
              <c:idx val="12"/>
              <c:tx>
                <c:strRef>
                  <c:f>Daten_Diagramme!$E$26</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{94FFAAEF-8174-4EA1-8770-DDE635EC3F2C}</c15:txfldGUID>
                      <c15:f>Daten_Diagramme!$E$26</c15:f>
                      <c15:dlblFieldTableCache>
                        <c:ptCount val="1"/>
                        <c:pt idx="0">
                          <c:v>6.2</c:v>
                        </c:pt>
                      </c15:dlblFieldTableCache>
                    </c15:dlblFTEntry>
                  </c15:dlblFieldTable>
                  <c15:showDataLabelsRange val="0"/>
                </c:ext>
                <c:ext xmlns:c16="http://schemas.microsoft.com/office/drawing/2014/chart" uri="{C3380CC4-5D6E-409C-BE32-E72D297353CC}">
                  <c16:uniqueId val="{0000000C-D58B-4902-8CB6-8F5C8658BBE4}"/>
                </c:ext>
              </c:extLst>
            </c:dLbl>
            <c:dLbl>
              <c:idx val="13"/>
              <c:tx>
                <c:strRef>
                  <c:f>Daten_Diagramme!$E$27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{60483B4C-CC03-4FB7-9AA9-280122F6B42F}</c15:txfldGUID>
                      <c15:f>Daten_Diagramme!$E$27</c15:f>
                      <c15:dlblFieldTableCache>
                        <c:ptCount val="1"/>
                        <c:pt idx="0">
                          <c:v>3.8</c:v>
                        </c:pt>
                      </c15:dlblFieldTableCache>
                    </c15:dlblFTEntry>
                  </c15:dlblFieldTable>
                  <c15:showDataLabelsRange val="0"/>
                </c:ext>
                <c:ext xmlns:c16="http://schemas.microsoft.com/office/drawing/2014/chart" uri="{C3380CC4-5D6E-409C-BE32-E72D297353CC}">
                  <c16:uniqueId val="{0000000D-D58B-4902-8CB6-8F5C8658BBE4}"/>
                </c:ext>
              </c:extLst>
            </c:dLbl>
            <c:dLbl>
              <c:idx val="14"/>
              <c:tx>
                <c:strRef>
                  <c:f>Daten_Diagramme!$E$28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{EA2F7B26-CFC7-4E92-B7B0-F7D22210D3F9}</c15:txfldGUID>
                      <c15:f>Daten_Diagramme!$E$28</c15:f>
                      <c15:dlblFieldTableCache>
                        <c:ptCount val="1"/>
                        <c:pt idx="0">
                          <c:v>-2.2</c:v>
                        </c:pt>
                      </c15:dlblFieldTableCache>
                    </c15:dlblFTEntry>
                  </c15:dlblFieldTable>
                  <c15:showDataLabelsRange val="0"/>
                </c:ext>
                <c:ext xmlns:c16="http://schemas.microsoft.com/office/drawing/2014/chart" uri="{C3380CC4-5D6E-409C-BE32-E72D297353CC}">
                  <c16:uniqueId val="{0000000E-D58B-4902-8CB6-8F5C8658BBE4}"/>
                </c:ext>
              </c:extLst>
            </c:dLbl>
            <c:dLbl>
              <c:idx val="15"/>
              <c:tx>
                <c:strRef>
                  <c:f>Daten_Diagramme!$E$29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{9A89FB41-3E01-42A3-9367-10644F174EDA}</c15:txfldGUID>
                      <c15:f>Daten_Diagramme!$E$29</c15:f>
                      <c15:dlblFieldTableCache>
                        <c:ptCount val="1"/>
                        <c:pt idx="0">
                          <c:v>-4.9</c:v>
                        </c:pt>
                      </c15:dlblFieldTableCache>
                    </c15:dlblFTEntry>
                  </c15:dlblFieldTable>
                  <c15:showDataLabelsRange val="0"/>
                </c:ext>
                <c:ext xmlns:c16="http://schemas.microsoft.com/office/drawing/2014/chart" uri="{C3380CC4-5D6E-409C-BE32-E72D297353CC}">
                  <c16:uniqueId val="{0000000F-D58B-4902-8CB6-8F5C8658BBE4}"/>
                </c:ext>
              </c:extLst>
            </c:dLbl>
            <c:dLbl>
              <c:idx val="16"/>
              <c:tx>
                <c:strRef>
                  <c:f>Daten_Diagramme!$E$30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{A286E53D-9A56-49EE-9814-A5AC780003C8}</c15:txfldGUID>
                      <c15:f>Daten_Diagramme!$E$30</c15:f>
                      <c15:dlblFieldTableCache>
                        <c:ptCount val="1"/>
                        <c:pt idx="0">
                          <c:v>2.3</c:v>
                        </c:pt>
                      </c15:dlblFieldTableCache>
                    </c15:dlblFTEntry>
                  </c15:dlblFieldTable>
                  <c15:showDataLabelsRange val="0"/>
                </c:ext>
                <c:ext xmlns:c16="http://schemas.microsoft.com/office/drawing/2014/chart" uri="{C3380CC4-5D6E-409C-BE32-E72D297353CC}">
                  <c16:uniqueId val="{00000010-D58B-4902-8CB6-8F5C8658BBE4}"/>
                </c:ext>
              </c:extLst>
            </c:dLbl>
            <c:dLbl>
              <c:idx val="17"/>
              <c:tx>
                <c:strRef>
                  <c:f>Daten_Diagramme!$E$31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{92EF56E1-BCA4-4F70-B8E9-E42D31B5C648}</c15:txfldGUID>
                      <c15:f>Daten_Diagramme!$E$31</c15:f>
                      <c15:dlblFieldTableCache>
                        <c:ptCount val="1"/>
                        <c:pt idx="0">
                          <c:v>-4.1</c:v>
                        </c:pt>
                      </c15:dlblFieldTableCache>
                    </c15:dlblFTEntry>
                  </c15:dlblFieldTable>
                  <c15:showDataLabelsRange val="0"/>
                </c:ext>
                <c:ext xmlns:c16="http://schemas.microsoft.com/office/drawing/2014/chart" uri="{C3380CC4-5D6E-409C-BE32-E72D297353CC}">
                  <c16:uniqueId val="{00000011-D58B-4902-8CB6-8F5C8658BBE4}"/>
                </c:ext>
              </c:extLst>
            </c:dLbl>
            <c:dLbl>
              <c:idx val="18"/>
              <c:tx>
                <c:strRef>
                  <c:f>Daten_Diagramme!$E$32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{7CDEDED3-522D-4328-A7CE-E3CFE10ED5B1}</c15:txfldGUID>
                      <c15:f>Daten_Diagramme!$E$32</c15:f>
                      <c15:dlblFieldTableCache>
                        <c:ptCount val="1"/>
                        <c:pt idx="0">
                          <c:v>-2.4</c:v>
                        </c:pt>
                      </c15:dlblFieldTableCache>
                    </c15:dlblFTEntry>
                  </c15:dlblFieldTable>
                  <c15:showDataLabelsRange val="0"/>
                </c:ext>
                <c:ext xmlns:c16="http://schemas.microsoft.com/office/drawing/2014/chart" uri="{C3380CC4-5D6E-409C-BE32-E72D297353CC}">
                  <c16:uniqueId val="{00000012-D58B-4902-8CB6-8F5C8658BBE4}"/>
                </c:ext>
              </c:extLst>
            </c:dLbl>
            <c:dLbl>
              <c:idx val="19"/>
              <c:tx>
                <c:strRef>
                  <c:f>Daten_Diagramme!$E$33</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{F629EC7F-0C12-4DF0-BA7B-390CD768F7EE}</c15:txfldGUID>
                      <c15:f>Daten_Diagramme!$E$33</c15:f>
                      <c15:dlblFieldTableCache>
                        <c:ptCount val="1"/>
                        <c:pt idx="0">
                          <c:v>-5.6</c:v>
                        </c:pt>
                      </c15:dlblFieldTableCache>
                    </c15:dlblFTEntry>
                  </c15:dlblFieldTable>
                  <c15:showDataLabelsRange val="0"/>
                </c:ext>
                <c:ext xmlns:c16="http://schemas.microsoft.com/office/drawing/2014/chart" uri="{C3380CC4-5D6E-409C-BE32-E72D297353CC}">
                  <c16:uniqueId val="{00000013-D58B-4902-8CB6-8F5C8658BBE4}"/>
                </c:ext>
              </c:extLst>
            </c:dLbl>
            <c:dLbl>
              <c:idx val="20"/>
              <c:tx>
                <c:strRef>
                  <c:f>Daten_Diagramme!$E$34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{9A5F8E93-0876-4418-BB5C-796DB937D960}</c15:txfldGUID>
                      <c15:f>Daten_Diagramme!$E$34</c15:f>
                      <c15:dlblFieldTableCache>
                        <c:ptCount val="1"/>
                        <c:pt idx="0">
                          <c:v>-2.1</c:v>
                        </c:pt>
                      </c15:dlblFieldTableCache>
                    </c15:dlblFTEntry>
                  </c15:dlblFieldTable>
                  <c15:showDataLabelsRange val="0"/>
                </c:ext>
                <c:ext xmlns:c16="http://schemas.microsoft.com/office/drawing/2014/chart" uri="{C3380CC4-5D6E-409C-BE32-E72D297353CC}">
                  <c16:uniqueId val="{00000014-D58B-4902-8CB6-8F5C8658BBE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{D620932B-0DEB-4DB9-BE4A-3C3AF978BB88}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D58B-4902-8CB6-8F5C8658BBE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{20332584-7F3A-4F06-83FA-D3616B9547D9}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58B-4902-8CB6-8F5C8658BBE4}"/>
                </c:ext>
              </c:extLst>
            </c:dLbl>
            <c:dLbl>
              <c:idx val="23"/>
              <c:tx>
                <c:strRef>
                  <c:f>Daten_Diagramme!$E$37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{D4E92422-65E5-4AF0-A366-1824F7305FD0}</c15:txfldGUID>
                      <c15:f>Daten_Diagramme!$E$37</c15:f>
                      <c15:dlblFieldTableCache>
                        <c:ptCount val="1"/>
                        <c:pt idx="0">
                          <c:v>2.5</c:v>
                        </c:pt>
                      </c15:dlblFieldTableCache>
                    </c15:dlblFTEntry>
                  </c15:dlblFieldTable>
                  <c15:showDataLabelsRange val="0"/>
                </c:ext>
                <c:ext xmlns:c16="http://schemas.microsoft.com/office/drawing/2014/chart" uri="{C3380CC4-5D6E-409C-BE32-E72D297353CC}">
                  <c16:uniqueId val="{00000017-D58B-4902-8CB6-8F5C8658BBE4}"/>
                </c:ext>
              </c:extLst>
            </c:dLbl>
            <c:dLbl>
              <c:idx val="24"/>
              <c:tx>
                <c:strRef>
                  <c:f>Daten_Diagramme!$E$38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{4566CF4B-3255-4175-B727-3ABD30D8DAA1}</c15:txfldGUID>
                      <c15:f>Daten_Diagramme!$E$38</c15:f>
                      <c15:dlblFieldTableCache>
                        <c:ptCount val="1"/>
                        <c:pt idx="0">
                          <c:v>-3.6</c:v>
                        </c:pt>
                      </c15:dlblFieldTableCache>
                    </c15:dlblFTEntry>
                  </c15:dlblFieldTable>
                  <c15:showDataLabelsRange val="0"/>
                </c:ext>
                <c:ext xmlns:c16="http://schemas.microsoft.com/office/drawing/2014/chart" uri="{C3380CC4-5D6E-409C-BE32-E72D297353CC}">
                  <c16:uniqueId val="{00000018-D58B-4902-8CB6-8F5C8658BBE4}"/>
                </c:ext>
              </c:extLst>
            </c:dLbl>
            <c:dLbl>
              <c:idx val="25"/>
              <c:tx>
                <c:strRef>
                  <c:f>Daten_Diagramme!$E$39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{06ABBCE0-5ED0-4AF3-B3AD-9C49FADE7AB4}</c15:txfldGUID>
                      <c15:f>Daten_Diagramme!$E$39</c15:f>
                      <c15:dlblFieldTableCache>
                        <c:ptCount val="1"/>
                        <c:pt idx="0">
                          <c:v>-3.6</c:v>
                        </c:pt>
                      </c15:dlblFieldTableCache>
                    </c15:dlblFTEntry>
                  </c15:dlblFieldTable>
                  <c15:showDataLabelsRange val="0"/>
                </c:ext>
                <c:ext xmlns:c16="http://schemas.microsoft.com/office/drawing/2014/chart" uri="{C3380CC4-5D6E-409C-BE32-E72D297353CC}">
                  <c16:uniqueId val="{00000019-D58B-4902-8CB6-8F5C8658BBE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{9F31D7C3-9965-4107-BDDB-72F01A37FFA6}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58B-4902-8CB6-8F5C8658BBE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{5DA0984B-E0E3-4D5B-8B98-B6C414D5BC51}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58B-4902-8CB6-8F5C8658BBE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{EE4A1651-768F-464A-9BF9-5A4178235314}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58B-4902-8CB6-8F5C8658BBE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{6BA84442-F4E3-483B-B5BF-412A44E72CD0}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58B-4902-8CB6-8F5C8658BBE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{FCA724BA-A308-4B21-95B3-EF8E877348E8}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58B-4902-8CB6-8F5C8658BBE4}"/>
                </c:ext>
              </c:extLst>
            </c:dLbl>
            <c:dLbl>
              <c:idx val="31"/>
              <c:tx>
                <c:strRef>
                  <c:f>Daten_Diagramme!$E$45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{1DD09405-1236-422B-9C04-E0A813683D88}</c15:txfldGUID>
                      <c15:f>Daten_Diagramme!$E$45</c15:f>
                      <c15:dlblFieldTableCache>
                        <c:ptCount val="1"/>
                        <c:pt idx="0">
                          <c:v>-3.6</c:v>
                        </c:pt>
                      </c15:dlblFieldTableCache>
                    </c15:dlblFTEntry>
                  </c15:dlblFieldTable>
                  <c15:showDataLabelsRange val="0"/>
                </c:ext>
                <c:ext xmlns:c16="http://schemas.microsoft.com/office/drawing/2014/chart" uri="{C3380CC4-5D6E-409C-BE32-E72D297353CC}">
                  <c16:uniqueId val="{0000001F-D58B-4902-8CB6-8F5C8658BB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-3.3292447871035571</c:v>
                </c:pt>
                <c:pt idx="1">
                  <c:v>2.4549918166939442</c:v>
                </c:pt>
                <c:pt idx="2">
                  <c:v>-5.7692307692307692</c:v>
                </c:pt>
                <c:pt idx="3">
                  <c:v>-5.5555555555555554</c:v>
                </c:pt>
                <c:pt idx="4">
                  <c:v>-13.226094727435211</c:v>
                </c:pt>
                <c:pt idx="5">
                  <c:v>-3.4193548387096775</c:v>
                </c:pt>
                <c:pt idx="6">
                  <c:v>11.960132890365449</c:v>
                </c:pt>
                <c:pt idx="7">
                  <c:v>1.3201320132013201</c:v>
                </c:pt>
                <c:pt idx="8">
                  <c:v>-1.7662801070472791</c:v>
                </c:pt>
                <c:pt idx="9">
                  <c:v>0.41420118343195267</c:v>
                </c:pt>
                <c:pt idx="10">
                  <c:v>-15.599769319492502</c:v>
                </c:pt>
                <c:pt idx="11">
                  <c:v>-1.7902813299232736</c:v>
                </c:pt>
                <c:pt idx="12">
                  <c:v>6.2043795620437958</c:v>
                </c:pt>
                <c:pt idx="13">
                  <c:v>3.7640449438202248</c:v>
                </c:pt>
                <c:pt idx="14">
                  <c:v>-2.1825396825396823</c:v>
                </c:pt>
                <c:pt idx="15">
                  <c:v>-4.9438202247191008</c:v>
                </c:pt>
                <c:pt idx="16">
                  <c:v>2.2522522522522523</c:v>
                </c:pt>
                <c:pt idx="17">
                  <c:v>-4.1218637992831537</c:v>
                </c:pt>
                <c:pt idx="18">
                  <c:v>-2.4356297842727908</c:v>
                </c:pt>
                <c:pt idx="19">
                  <c:v>-5.6113902847571193</c:v>
                </c:pt>
                <c:pt idx="20">
                  <c:v>-2.0553811019126464</c:v>
                </c:pt>
                <c:pt idx="21">
                  <c:v>0</c:v>
                </c:pt>
                <c:pt idx="23">
                  <c:v>2.4549918166939442</c:v>
                </c:pt>
                <c:pt idx="24">
                  <c:v>-3.6422314430613185</c:v>
                </c:pt>
                <c:pt idx="25">
                  <c:v>-3.5736049447201186</c:v>
                </c:pt>
              </c:numCache>
            </c:numRef>
          </c:val>
          <c:extLst>
            <c:ext xmlns:c16="http://schemas.microsoft.com/office/drawing/2014/chart" uri="{C3380CC4-5D6E-409C-BE32-E72D297353CC}">
              <c16:uniqueId val="{00000020-D58B-4902-8CB6-8F5C8658BBE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{6932AFE3-B09E-4994-9290-E2735E97B34E}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58B-4902-8CB6-8F5C8658BBE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{0901334C-A972-4803-A610-78BB81CD0394}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58B-4902-8CB6-8F5C8658BBE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{A0372F8B-AEE3-4CD6-A0FE-23042AA7C9F2}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58B-4902-8CB6-8F5C8658BBE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{65B4F0E9-A82A-4C64-960D-9791BC7A9BC0}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58B-4902-8CB6-8F5C8658BBE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{C5DFBF6F-63F3-42E2-8C93-418089938909}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58B-4902-8CB6-8F5C8658BBE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{A423B839-64E1-4971-BB0B-E8253BBB7601}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58B-4902-8CB6-8F5C8658BBE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{3591BEF7-7923-4B48-A4B6-496A8D869974}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58B-4902-8CB6-8F5C8658BBE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{EB7D5B0F-1815-4440-9844-EEDA66B578C3}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58B-4902-8CB6-8F5C8658BBE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{A42E3D08-2B9E-4600-94FB-9C0B0862B828}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58B-4902-8CB6-8F5C8658BBE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{27E3257D-3104-40D0-8829-4D523CBA0A1F}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58B-4902-8CB6-8F5C8658BBE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{824403DE-E7D9-4827-B6B4-20DE912B4FA9}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58B-4902-8CB6-8F5C8658BBE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{7CAE6DCE-3AB9-44A0-A2D0-87E548A66034}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58B-4902-8CB6-8F5C8658BBE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{8C7035B2-9709-4602-AD46-015545C2C352}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58B-4902-8CB6-8F5C8658BBE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{1160433C-0427-4378-8D7F-704FB1FC69CA}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58B-4902-8CB6-8F5C8658BBE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{DC71D486-EAE0-4F06-A4D8-6420353B8477}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58B-4902-8CB6-8F5C8658BBE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{9AFF6FFF-A619-48A3-B98A-B60A2232C7E6}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58B-4902-8CB6-8F5C8658BBE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{472F157B-725D-4689-9559-503B53479E5B}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58B-4902-8CB6-8F5C8658BBE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{1078C34F-F536-4893-AF52-1AB9AB1A7890}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58B-4902-8CB6-8F5C8658BBE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{104A0A07-F3CB-4146-A5FD-9C48A2445A28}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58B-4902-8CB6-8F5C8658BBE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{779B87C3-2FE6-4F5C-A9A8-42458A2DBBA1}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58B-4902-8CB6-8F5C8658BBE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{EB03BA5A-8177-42A0-9E25-D051BC80EF9E}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58B-4902-8CB6-8F5C8658BBE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{59BBC2F3-52FA-40DC-BAFE-E2FE59DE8651}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58B-4902-8CB6-8F5C8658BBE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{17D7B0D1-329D-4A69-AA37-599CAF090CFF}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58B-4902-8CB6-8F5C8658BBE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{376FC151-9D01-49A6-9820-B74234C8C3AD}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58B-4902-8CB6-8F5C8658BBE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{2AF1B6A2-744E-4504-9AD4-ED9DC0274616}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58B-4902-8CB6-8F5C8658BBE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{32CBE862-7CC6-4691-AE75-14A47A3F76FF}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58B-4902-8CB6-8F5C8658BBE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{E917D6DF-E56B-4709-A6D3-60CD0C1F0AB2}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58B-4902-8CB6-8F5C8658BBE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{C3348AE3-A608-4E93-B454-8521C9421870}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58B-4902-8CB6-8F5C8658BBE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{EFC96CF2-66B1-4FA5-A272-A8A8A1E6AB80}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58B-4902-8CB6-8F5C8658BBE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{4F637EA2-E98C-457D-A6C1-53BF5CAD0569}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58B-4902-8CB6-8F5C8658BBE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{BB400073-A876-4834-B4E8-9170FB42C3C3}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58B-4902-8CB6-8F5C8658BBE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{D325D766-799A-48E0-B33E-057E1CAAC142}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58B-4902-8CB6-8F5C8658BB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58B-4902-8CB6-8F5C8658BBE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58B-4902-8CB6-8F5C8658BBE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{5C404BBF-8E0E-43CC-B3CC-275448C61655}</c15:txfldGUID>
                      <c15:f>Diagramm!$I$46</c15:f>
                      <c15:dlblFieldTableCache>
                        <c:ptCount val="1"/>
                      </c15:dlblFieldTableCache>
                    </c15:dlblFTEntry>
                  </c15:dlblFieldTable>
                  <c15:showDataLabelsRange val="0"/>
                </c:ext>
                <c:ext xmlns:c16="http://schemas.microsoft.com/office/drawing/2014/chart" uri="{C3380CC4-5D6E-409C-BE32-E72D297353CC}">
                  <c16:uniqueId val="{00000000-01DD-4046-BB2A-C7BF3B8112B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{869E8EDE-8C06-4C86-B0F1-C4C2E0695E80}</c15:txfldGUID>
                      <c15:f>Diagramm!$I$47</c15:f>
                      <c15:dlblFieldTableCache>
                        <c:ptCount val="1"/>
                      </c15:dlblFieldTableCache>
                    </c15:dlblFTEntry>
                  </c15:dlblFieldTable>
                  <c15:showDataLabelsRange val="0"/>
                </c:ext>
                <c:ext xmlns:c16="http://schemas.microsoft.com/office/drawing/2014/chart" uri="{C3380CC4-5D6E-409C-BE32-E72D297353CC}">
                  <c16:uniqueId val="{00000001-01DD-4046-BB2A-C7BF3B8112B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{A2418534-228F-4C03-9764-CFE927DAB35B}</c15:txfldGUID>
                      <c15:f>Diagramm!$I$48</c15:f>
                      <c15:dlblFieldTableCache>
                        <c:ptCount val="1"/>
                      </c15:dlblFieldTableCache>
                    </c15:dlblFTEntry>
                  </c15:dlblFieldTable>
                  <c15:showDataLabelsRange val="0"/>
                </c:ext>
                <c:ext xmlns:c16="http://schemas.microsoft.com/office/drawing/2014/chart" uri="{C3380CC4-5D6E-409C-BE32-E72D297353CC}">
                  <c16:uniqueId val="{00000002-01DD-4046-BB2A-C7BF3B8112B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{48ABFA8C-5BEC-4F6B-8A4E-1472E3A722AB}</c15:txfldGUID>
                      <c15:f>Diagramm!$I$49</c15:f>
                      <c15:dlblFieldTableCache>
                        <c:ptCount val="1"/>
                      </c15:dlblFieldTableCache>
                    </c15:dlblFTEntry>
                  </c15:dlblFieldTable>
                  <c15:showDataLabelsRange val="0"/>
                </c:ext>
                <c:ext xmlns:c16="http://schemas.microsoft.com/office/drawing/2014/chart" uri="{C3380CC4-5D6E-409C-BE32-E72D297353CC}">
                  <c16:uniqueId val="{00000003-01DD-4046-BB2A-C7BF3B8112B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{106D5CA7-A091-45D7-84F5-0F886759F3FC}</c15:txfldGUID>
                      <c15:f>Diagramm!$I$50</c15:f>
                      <c15:dlblFieldTableCache>
                        <c:ptCount val="1"/>
                      </c15:dlblFieldTableCache>
                    </c15:dlblFTEntry>
                  </c15:dlblFieldTable>
                  <c15:showDataLabelsRange val="0"/>
                </c:ext>
                <c:ext xmlns:c16="http://schemas.microsoft.com/office/drawing/2014/chart" uri="{C3380CC4-5D6E-409C-BE32-E72D297353CC}">
                  <c16:uniqueId val="{00000004-01DD-4046-BB2A-C7BF3B8112B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{F065720A-1552-45CC-AC52-02B6A45A8E05}</c15:txfldGUID>
                      <c15:f>Diagramm!$I$51</c15:f>
                      <c15:dlblFieldTableCache>
                        <c:ptCount val="1"/>
                      </c15:dlblFieldTableCache>
                    </c15:dlblFTEntry>
                  </c15:dlblFieldTable>
                  <c15:showDataLabelsRange val="0"/>
                </c:ext>
                <c:ext xmlns:c16="http://schemas.microsoft.com/office/drawing/2014/chart" uri="{C3380CC4-5D6E-409C-BE32-E72D297353CC}">
                  <c16:uniqueId val="{00000005-01DD-4046-BB2A-C7BF3B8112B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{C520CBFD-445E-408F-8ABC-0CE51257D2AC}</c15:txfldGUID>
                      <c15:f>Diagramm!$I$52</c15:f>
                      <c15:dlblFieldTableCache>
                        <c:ptCount val="1"/>
                      </c15:dlblFieldTableCache>
                    </c15:dlblFTEntry>
                  </c15:dlblFieldTable>
                  <c15:showDataLabelsRange val="0"/>
                </c:ext>
                <c:ext xmlns:c16="http://schemas.microsoft.com/office/drawing/2014/chart" uri="{C3380CC4-5D6E-409C-BE32-E72D297353CC}">
                  <c16:uniqueId val="{00000006-01DD-4046-BB2A-C7BF3B8112B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{2014DB81-F9DB-4FD5-AC95-25BBACCC4265}</c15:txfldGUID>
                      <c15:f>Diagramm!$I$53</c15:f>
                      <c15:dlblFieldTableCache>
                        <c:ptCount val="1"/>
                      </c15:dlblFieldTableCache>
                    </c15:dlblFTEntry>
                  </c15:dlblFieldTable>
                  <c15:showDataLabelsRange val="0"/>
                </c:ext>
                <c:ext xmlns:c16="http://schemas.microsoft.com/office/drawing/2014/chart" uri="{C3380CC4-5D6E-409C-BE32-E72D297353CC}">
                  <c16:uniqueId val="{00000007-01DD-4046-BB2A-C7BF3B8112B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{2BFB4BB0-4845-43CA-8551-FF2A006192B5}</c15:txfldGUID>
                      <c15:f>Diagramm!$I$54</c15:f>
                      <c15:dlblFieldTableCache>
                        <c:ptCount val="1"/>
                      </c15:dlblFieldTableCache>
                    </c15:dlblFTEntry>
                  </c15:dlblFieldTable>
                  <c15:showDataLabelsRange val="0"/>
                </c:ext>
                <c:ext xmlns:c16="http://schemas.microsoft.com/office/drawing/2014/chart" uri="{C3380CC4-5D6E-409C-BE32-E72D297353CC}">
                  <c16:uniqueId val="{00000008-01DD-4046-BB2A-C7BF3B8112B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{0E8CBE65-25CD-45B6-BD15-DF6F95CC7167}</c15:txfldGUID>
                      <c15:f>Diagramm!$I$55</c15:f>
                      <c15:dlblFieldTableCache>
                        <c:ptCount val="1"/>
                      </c15:dlblFieldTableCache>
                    </c15:dlblFTEntry>
                  </c15:dlblFieldTable>
                  <c15:showDataLabelsRange val="0"/>
                </c:ext>
                <c:ext xmlns:c16="http://schemas.microsoft.com/office/drawing/2014/chart" uri="{C3380CC4-5D6E-409C-BE32-E72D297353CC}">
                  <c16:uniqueId val="{00000009-01DD-4046-BB2A-C7BF3B8112B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{6A7F88EB-0CD9-41AA-9D66-370A9279398D}</c15:txfldGUID>
                      <c15:f>Diagramm!$I$56</c15:f>
                      <c15:dlblFieldTableCache>
                        <c:ptCount val="1"/>
                      </c15:dlblFieldTableCache>
                    </c15:dlblFTEntry>
                  </c15:dlblFieldTable>
                  <c15:showDataLabelsRange val="0"/>
                </c:ext>
                <c:ext xmlns:c16="http://schemas.microsoft.com/office/drawing/2014/chart" uri="{C3380CC4-5D6E-409C-BE32-E72D297353CC}">
                  <c16:uniqueId val="{0000000A-01DD-4046-BB2A-C7BF3B8112B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{64050267-F688-43A3-B857-9E087D3A5F7B}</c15:txfldGUID>
                      <c15:f>Diagramm!$I$57</c15:f>
                      <c15:dlblFieldTableCache>
                        <c:ptCount val="1"/>
                      </c15:dlblFieldTableCache>
                    </c15:dlblFTEntry>
                  </c15:dlblFieldTable>
                  <c15:showDataLabelsRange val="0"/>
                </c:ext>
                <c:ext xmlns:c16="http://schemas.microsoft.com/office/drawing/2014/chart" uri="{C3380CC4-5D6E-409C-BE32-E72D297353CC}">
                  <c16:uniqueId val="{0000000B-01DD-4046-BB2A-C7BF3B8112B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{AAB740B4-7CEA-4B35-83FF-249EA905DF0A}</c15:txfldGUID>
                      <c15:f>Diagramm!$I$58</c15:f>
                      <c15:dlblFieldTableCache>
                        <c:ptCount val="1"/>
                      </c15:dlblFieldTableCache>
                    </c15:dlblFTEntry>
                  </c15:dlblFieldTable>
                  <c15:showDataLabelsRange val="0"/>
                </c:ext>
                <c:ext xmlns:c16="http://schemas.microsoft.com/office/drawing/2014/chart" uri="{C3380CC4-5D6E-409C-BE32-E72D297353CC}">
                  <c16:uniqueId val="{0000000C-01DD-4046-BB2A-C7BF3B8112B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{5F2544F5-02CE-47AE-8F16-6C86EDF83EAA}</c15:txfldGUID>
                      <c15:f>Diagramm!$I$59</c15:f>
                      <c15:dlblFieldTableCache>
                        <c:ptCount val="1"/>
                      </c15:dlblFieldTableCache>
                    </c15:dlblFTEntry>
                  </c15:dlblFieldTable>
                  <c15:showDataLabelsRange val="0"/>
                </c:ext>
                <c:ext xmlns:c16="http://schemas.microsoft.com/office/drawing/2014/chart" uri="{C3380CC4-5D6E-409C-BE32-E72D297353CC}">
                  <c16:uniqueId val="{0000000D-01DD-4046-BB2A-C7BF3B8112B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{3BBE9CDF-8A7D-4C8C-9B28-DB85FDF21AE6}</c15:txfldGUID>
                      <c15:f>Diagramm!$I$60</c15:f>
                      <c15:dlblFieldTableCache>
                        <c:ptCount val="1"/>
                      </c15:dlblFieldTableCache>
                    </c15:dlblFTEntry>
                  </c15:dlblFieldTable>
                  <c15:showDataLabelsRange val="0"/>
                </c:ext>
                <c:ext xmlns:c16="http://schemas.microsoft.com/office/drawing/2014/chart" uri="{C3380CC4-5D6E-409C-BE32-E72D297353CC}">
                  <c16:uniqueId val="{0000000E-01DD-4046-BB2A-C7BF3B8112B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{5F4AA894-F04B-4027-AED1-6E834B9FA318}</c15:txfldGUID>
                      <c15:f>Diagramm!$I$61</c15:f>
                      <c15:dlblFieldTableCache>
                        <c:ptCount val="1"/>
                      </c15:dlblFieldTableCache>
                    </c15:dlblFTEntry>
                  </c15:dlblFieldTable>
                  <c15:showDataLabelsRange val="0"/>
                </c:ext>
                <c:ext xmlns:c16="http://schemas.microsoft.com/office/drawing/2014/chart" uri="{C3380CC4-5D6E-409C-BE32-E72D297353CC}">
                  <c16:uniqueId val="{0000000F-01DD-4046-BB2A-C7BF3B8112B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{0A219795-A783-46E9-8665-2C4842B563BB}</c15:txfldGUID>
                      <c15:f>Diagramm!$I$62</c15:f>
                      <c15:dlblFieldTableCache>
                        <c:ptCount val="1"/>
                      </c15:dlblFieldTableCache>
                    </c15:dlblFTEntry>
                  </c15:dlblFieldTable>
                  <c15:showDataLabelsRange val="0"/>
                </c:ext>
                <c:ext xmlns:c16="http://schemas.microsoft.com/office/drawing/2014/chart" uri="{C3380CC4-5D6E-409C-BE32-E72D297353CC}">
                  <c16:uniqueId val="{00000010-01DD-4046-BB2A-C7BF3B8112B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{8CD1E308-8BD3-4BE9-BE5F-56080A721585}</c15:txfldGUID>
                      <c15:f>Diagramm!$I$63</c15:f>
                      <c15:dlblFieldTableCache>
                        <c:ptCount val="1"/>
                      </c15:dlblFieldTableCache>
                    </c15:dlblFTEntry>
                  </c15:dlblFieldTable>
                  <c15:showDataLabelsRange val="0"/>
                </c:ext>
                <c:ext xmlns:c16="http://schemas.microsoft.com/office/drawing/2014/chart" uri="{C3380CC4-5D6E-409C-BE32-E72D297353CC}">
                  <c16:uniqueId val="{00000011-01DD-4046-BB2A-C7BF3B8112B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{26549691-8AF5-494B-AD59-0A489CC5A28E}</c15:txfldGUID>
                      <c15:f>Diagramm!$I$64</c15:f>
                      <c15:dlblFieldTableCache>
                        <c:ptCount val="1"/>
                      </c15:dlblFieldTableCache>
                    </c15:dlblFTEntry>
                  </c15:dlblFieldTable>
                  <c15:showDataLabelsRange val="0"/>
                </c:ext>
                <c:ext xmlns:c16="http://schemas.microsoft.com/office/drawing/2014/chart" uri="{C3380CC4-5D6E-409C-BE32-E72D297353CC}">
                  <c16:uniqueId val="{00000012-01DD-4046-BB2A-C7BF3B8112B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{4C813267-8261-4F48-AC10-0BB3FC9DB7B6}</c15:txfldGUID>
                      <c15:f>Diagramm!$I$65</c15:f>
                      <c15:dlblFieldTableCache>
                        <c:ptCount val="1"/>
                      </c15:dlblFieldTableCache>
                    </c15:dlblFTEntry>
                  </c15:dlblFieldTable>
                  <c15:showDataLabelsRange val="0"/>
                </c:ext>
                <c:ext xmlns:c16="http://schemas.microsoft.com/office/drawing/2014/chart" uri="{C3380CC4-5D6E-409C-BE32-E72D297353CC}">
                  <c16:uniqueId val="{00000013-01DD-4046-BB2A-C7BF3B8112B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{414A0078-495E-4118-8583-6539227A771D}</c15:txfldGUID>
                      <c15:f>Diagramm!$I$66</c15:f>
                      <c15:dlblFieldTableCache>
                        <c:ptCount val="1"/>
                      </c15:dlblFieldTableCache>
                    </c15:dlblFTEntry>
                  </c15:dlblFieldTable>
                  <c15:showDataLabelsRange val="0"/>
                </c:ext>
                <c:ext xmlns:c16="http://schemas.microsoft.com/office/drawing/2014/chart" uri="{C3380CC4-5D6E-409C-BE32-E72D297353CC}">
                  <c16:uniqueId val="{00000014-01DD-4046-BB2A-C7BF3B8112B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{337C1FBE-C28D-480D-ADDF-418D174F6F1B}</c15:txfldGUID>
                      <c15:f>Diagramm!$I$67</c15:f>
                      <c15:dlblFieldTableCache>
                        <c:ptCount val="1"/>
                      </c15:dlblFieldTableCache>
                    </c15:dlblFTEntry>
                  </c15:dlblFieldTable>
                  <c15:showDataLabelsRange val="0"/>
                </c:ext>
                <c:ext xmlns:c16="http://schemas.microsoft.com/office/drawing/2014/chart" uri="{C3380CC4-5D6E-409C-BE32-E72D297353CC}">
                  <c16:uniqueId val="{00000015-01DD-4046-BB2A-C7BF3B8112B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1DD-4046-BB2A-C7BF3B8112B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{2AA121F6-3C60-4FA3-B2C1-D2121748C08F}</c15:txfldGUID>
                      <c15:f>Diagramm!$K$46</c15:f>
                      <c15:dlblFieldTableCache>
                        <c:ptCount val="1"/>
                      </c15:dlblFieldTableCache>
                    </c15:dlblFTEntry>
                  </c15:dlblFieldTable>
                  <c15:showDataLabelsRange val="0"/>
                </c:ext>
                <c:ext xmlns:c16="http://schemas.microsoft.com/office/drawing/2014/chart" uri="{C3380CC4-5D6E-409C-BE32-E72D297353CC}">
                  <c16:uniqueId val="{00000017-01DD-4046-BB2A-C7BF3B8112B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{36FB5539-0419-4660-AB92-D8529816E32C}</c15:txfldGUID>
                      <c15:f>Diagramm!$K$47</c15:f>
                      <c15:dlblFieldTableCache>
                        <c:ptCount val="1"/>
                      </c15:dlblFieldTableCache>
                    </c15:dlblFTEntry>
                  </c15:dlblFieldTable>
                  <c15:showDataLabelsRange val="0"/>
                </c:ext>
                <c:ext xmlns:c16="http://schemas.microsoft.com/office/drawing/2014/chart" uri="{C3380CC4-5D6E-409C-BE32-E72D297353CC}">
                  <c16:uniqueId val="{00000018-01DD-4046-BB2A-C7BF3B8112B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{CB8506A0-C56D-4BFC-918A-1B9034A638EB}</c15:txfldGUID>
                      <c15:f>Diagramm!$K$48</c15:f>
                      <c15:dlblFieldTableCache>
                        <c:ptCount val="1"/>
                      </c15:dlblFieldTableCache>
                    </c15:dlblFTEntry>
                  </c15:dlblFieldTable>
                  <c15:showDataLabelsRange val="0"/>
                </c:ext>
                <c:ext xmlns:c16="http://schemas.microsoft.com/office/drawing/2014/chart" uri="{C3380CC4-5D6E-409C-BE32-E72D297353CC}">
                  <c16:uniqueId val="{00000019-01DD-4046-BB2A-C7BF3B8112B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{002E2C1A-EA02-4120-8FA8-3315640492F7}</c15:txfldGUID>
                      <c15:f>Diagramm!$K$49</c15:f>
                      <c15:dlblFieldTableCache>
                        <c:ptCount val="1"/>
                      </c15:dlblFieldTableCache>
                    </c15:dlblFTEntry>
                  </c15:dlblFieldTable>
                  <c15:showDataLabelsRange val="0"/>
                </c:ext>
                <c:ext xmlns:c16="http://schemas.microsoft.com/office/drawing/2014/chart" uri="{C3380CC4-5D6E-409C-BE32-E72D297353CC}">
                  <c16:uniqueId val="{0000001A-01DD-4046-BB2A-C7BF3B8112B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{1329155E-4022-47B9-B35E-A73B6A96DAEF}</c15:txfldGUID>
                      <c15:f>Diagramm!$K$50</c15:f>
                      <c15:dlblFieldTableCache>
                        <c:ptCount val="1"/>
                      </c15:dlblFieldTableCache>
                    </c15:dlblFTEntry>
                  </c15:dlblFieldTable>
                  <c15:showDataLabelsRange val="0"/>
                </c:ext>
                <c:ext xmlns:c16="http://schemas.microsoft.com/office/drawing/2014/chart" uri="{C3380CC4-5D6E-409C-BE32-E72D297353CC}">
                  <c16:uniqueId val="{0000001B-01DD-4046-BB2A-C7BF3B8112B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{E8999883-5CFA-4B10-BF9B-FC63BEEDB993}</c15:txfldGUID>
                      <c15:f>Diagramm!$K$51</c15:f>
                      <c15:dlblFieldTableCache>
                        <c:ptCount val="1"/>
                      </c15:dlblFieldTableCache>
                    </c15:dlblFTEntry>
                  </c15:dlblFieldTable>
                  <c15:showDataLabelsRange val="0"/>
                </c:ext>
                <c:ext xmlns:c16="http://schemas.microsoft.com/office/drawing/2014/chart" uri="{C3380CC4-5D6E-409C-BE32-E72D297353CC}">
                  <c16:uniqueId val="{0000001C-01DD-4046-BB2A-C7BF3B8112B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{CD2ADE84-C50A-44AF-A45E-03B3989CAB74}</c15:txfldGUID>
                      <c15:f>Diagramm!$K$52</c15:f>
                      <c15:dlblFieldTableCache>
                        <c:ptCount val="1"/>
                      </c15:dlblFieldTableCache>
                    </c15:dlblFTEntry>
                  </c15:dlblFieldTable>
                  <c15:showDataLabelsRange val="0"/>
                </c:ext>
                <c:ext xmlns:c16="http://schemas.microsoft.com/office/drawing/2014/chart" uri="{C3380CC4-5D6E-409C-BE32-E72D297353CC}">
                  <c16:uniqueId val="{0000001D-01DD-4046-BB2A-C7BF3B8112B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{AE18C15F-D40B-4DA2-8903-C8C1D2D1C27E}</c15:txfldGUID>
                      <c15:f>Diagramm!$K$53</c15:f>
                      <c15:dlblFieldTableCache>
                        <c:ptCount val="1"/>
                      </c15:dlblFieldTableCache>
                    </c15:dlblFTEntry>
                  </c15:dlblFieldTable>
                  <c15:showDataLabelsRange val="0"/>
                </c:ext>
                <c:ext xmlns:c16="http://schemas.microsoft.com/office/drawing/2014/chart" uri="{C3380CC4-5D6E-409C-BE32-E72D297353CC}">
                  <c16:uniqueId val="{0000001E-01DD-4046-BB2A-C7BF3B8112B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{85CA8FB6-C4BA-48B8-AFD9-7C80BF5193FB}</c15:txfldGUID>
                      <c15:f>Diagramm!$K$54</c15:f>
                      <c15:dlblFieldTableCache>
                        <c:ptCount val="1"/>
                      </c15:dlblFieldTableCache>
                    </c15:dlblFTEntry>
                  </c15:dlblFieldTable>
                  <c15:showDataLabelsRange val="0"/>
                </c:ext>
                <c:ext xmlns:c16="http://schemas.microsoft.com/office/drawing/2014/chart" uri="{C3380CC4-5D6E-409C-BE32-E72D297353CC}">
                  <c16:uniqueId val="{0000001F-01DD-4046-BB2A-C7BF3B8112B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{C6121909-DDFB-4D66-A998-B6127811E3E8}</c15:txfldGUID>
                      <c15:f>Diagramm!$K$55</c15:f>
                      <c15:dlblFieldTableCache>
                        <c:ptCount val="1"/>
                      </c15:dlblFieldTableCache>
                    </c15:dlblFTEntry>
                  </c15:dlblFieldTable>
                  <c15:showDataLabelsRange val="0"/>
                </c:ext>
                <c:ext xmlns:c16="http://schemas.microsoft.com/office/drawing/2014/chart" uri="{C3380CC4-5D6E-409C-BE32-E72D297353CC}">
                  <c16:uniqueId val="{00000020-01DD-4046-BB2A-C7BF3B8112B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{ED018E83-83F2-4E79-9314-F4DDB35C6F3D}</c15:txfldGUID>
                      <c15:f>Diagramm!$K$56</c15:f>
                      <c15:dlblFieldTableCache>
                        <c:ptCount val="1"/>
                      </c15:dlblFieldTableCache>
                    </c15:dlblFTEntry>
                  </c15:dlblFieldTable>
                  <c15:showDataLabelsRange val="0"/>
                </c:ext>
                <c:ext xmlns:c16="http://schemas.microsoft.com/office/drawing/2014/chart" uri="{C3380CC4-5D6E-409C-BE32-E72D297353CC}">
                  <c16:uniqueId val="{00000021-01DD-4046-BB2A-C7BF3B8112B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{7D44A2D8-9E3D-4A31-8E52-B8ABCE8575E8}</c15:txfldGUID>
                      <c15:f>Diagramm!$K$57</c15:f>
                      <c15:dlblFieldTableCache>
                        <c:ptCount val="1"/>
                      </c15:dlblFieldTableCache>
                    </c15:dlblFTEntry>
                  </c15:dlblFieldTable>
                  <c15:showDataLabelsRange val="0"/>
                </c:ext>
                <c:ext xmlns:c16="http://schemas.microsoft.com/office/drawing/2014/chart" uri="{C3380CC4-5D6E-409C-BE32-E72D297353CC}">
                  <c16:uniqueId val="{00000022-01DD-4046-BB2A-C7BF3B8112B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{447B358A-8F45-4AD9-AEB3-B8DFFC039D03}</c15:txfldGUID>
                      <c15:f>Diagramm!$K$58</c15:f>
                      <c15:dlblFieldTableCache>
                        <c:ptCount val="1"/>
                      </c15:dlblFieldTableCache>
                    </c15:dlblFTEntry>
                  </c15:dlblFieldTable>
                  <c15:showDataLabelsRange val="0"/>
                </c:ext>
                <c:ext xmlns:c16="http://schemas.microsoft.com/office/drawing/2014/chart" uri="{C3380CC4-5D6E-409C-BE32-E72D297353CC}">
                  <c16:uniqueId val="{00000023-01DD-4046-BB2A-C7BF3B8112B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{6C42E071-DE92-4470-8A2B-FB2952F8FA6D}</c15:txfldGUID>
                      <c15:f>Diagramm!$K$59</c15:f>
                      <c15:dlblFieldTableCache>
                        <c:ptCount val="1"/>
                      </c15:dlblFieldTableCache>
                    </c15:dlblFTEntry>
                  </c15:dlblFieldTable>
                  <c15:showDataLabelsRange val="0"/>
                </c:ext>
                <c:ext xmlns:c16="http://schemas.microsoft.com/office/drawing/2014/chart" uri="{C3380CC4-5D6E-409C-BE32-E72D297353CC}">
                  <c16:uniqueId val="{00000024-01DD-4046-BB2A-C7BF3B8112B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{6E26109F-2DF4-4F7E-A11E-EAA1D177CBCA}</c15:txfldGUID>
                      <c15:f>Diagramm!$K$60</c15:f>
                      <c15:dlblFieldTableCache>
                        <c:ptCount val="1"/>
                      </c15:dlblFieldTableCache>
                    </c15:dlblFTEntry>
                  </c15:dlblFieldTable>
                  <c15:showDataLabelsRange val="0"/>
                </c:ext>
                <c:ext xmlns:c16="http://schemas.microsoft.com/office/drawing/2014/chart" uri="{C3380CC4-5D6E-409C-BE32-E72D297353CC}">
                  <c16:uniqueId val="{00000025-01DD-4046-BB2A-C7BF3B8112B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{3FB63DCA-A1F5-4C7E-8626-39210ACDC37E}</c15:txfldGUID>
                      <c15:f>Diagramm!$K$61</c15:f>
                      <c15:dlblFieldTableCache>
                        <c:ptCount val="1"/>
                      </c15:dlblFieldTableCache>
                    </c15:dlblFTEntry>
                  </c15:dlblFieldTable>
                  <c15:showDataLabelsRange val="0"/>
                </c:ext>
                <c:ext xmlns:c16="http://schemas.microsoft.com/office/drawing/2014/chart" uri="{C3380CC4-5D6E-409C-BE32-E72D297353CC}">
                  <c16:uniqueId val="{00000026-01DD-4046-BB2A-C7BF3B8112B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{03EC7D73-4412-44CD-8408-A5DE739FFF56}</c15:txfldGUID>
                      <c15:f>Diagramm!$K$62</c15:f>
                      <c15:dlblFieldTableCache>
                        <c:ptCount val="1"/>
                      </c15:dlblFieldTableCache>
                    </c15:dlblFTEntry>
                  </c15:dlblFieldTable>
                  <c15:showDataLabelsRange val="0"/>
                </c:ext>
                <c:ext xmlns:c16="http://schemas.microsoft.com/office/drawing/2014/chart" uri="{C3380CC4-5D6E-409C-BE32-E72D297353CC}">
                  <c16:uniqueId val="{00000027-01DD-4046-BB2A-C7BF3B8112B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{86EF2E37-9180-4402-B95F-A9C146AC88F7}</c15:txfldGUID>
                      <c15:f>Diagramm!$K$63</c15:f>
                      <c15:dlblFieldTableCache>
                        <c:ptCount val="1"/>
                      </c15:dlblFieldTableCache>
                    </c15:dlblFTEntry>
                  </c15:dlblFieldTable>
                  <c15:showDataLabelsRange val="0"/>
                </c:ext>
                <c:ext xmlns:c16="http://schemas.microsoft.com/office/drawing/2014/chart" uri="{C3380CC4-5D6E-409C-BE32-E72D297353CC}">
                  <c16:uniqueId val="{00000028-01DD-4046-BB2A-C7BF3B8112B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{069AF792-72D1-40A2-8841-FB58793983EF}</c15:txfldGUID>
                      <c15:f>Diagramm!$K$64</c15:f>
                      <c15:dlblFieldTableCache>
                        <c:ptCount val="1"/>
                      </c15:dlblFieldTableCache>
                    </c15:dlblFTEntry>
                  </c15:dlblFieldTable>
                  <c15:showDataLabelsRange val="0"/>
                </c:ext>
                <c:ext xmlns:c16="http://schemas.microsoft.com/office/drawing/2014/chart" uri="{C3380CC4-5D6E-409C-BE32-E72D297353CC}">
                  <c16:uniqueId val="{00000029-01DD-4046-BB2A-C7BF3B8112B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{A7C1024D-FBC1-4BCE-AFB2-2B18BBA14D2A}</c15:txfldGUID>
                      <c15:f>Diagramm!$K$65</c15:f>
                      <c15:dlblFieldTableCache>
                        <c:ptCount val="1"/>
                      </c15:dlblFieldTableCache>
                    </c15:dlblFTEntry>
                  </c15:dlblFieldTable>
                  <c15:showDataLabelsRange val="0"/>
                </c:ext>
                <c:ext xmlns:c16="http://schemas.microsoft.com/office/drawing/2014/chart" uri="{C3380CC4-5D6E-409C-BE32-E72D297353CC}">
                  <c16:uniqueId val="{0000002A-01DD-4046-BB2A-C7BF3B8112B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{4BAD7722-7C7B-4851-BC6C-884B985D1784}</c15:txfldGUID>
                      <c15:f>Diagramm!$K$66</c15:f>
                      <c15:dlblFieldTableCache>
                        <c:ptCount val="1"/>
                      </c15:dlblFieldTableCache>
                    </c15:dlblFTEntry>
                  </c15:dlblFieldTable>
                  <c15:showDataLabelsRange val="0"/>
                </c:ext>
                <c:ext xmlns:c16="http://schemas.microsoft.com/office/drawing/2014/chart" uri="{C3380CC4-5D6E-409C-BE32-E72D297353CC}">
                  <c16:uniqueId val="{0000002B-01DD-4046-BB2A-C7BF3B8112B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{41232F71-053C-4562-A867-03DDD6B631A3}</c15:txfldGUID>
                      <c15:f>Diagramm!$K$67</c15:f>
                      <c15:dlblFieldTableCache>
                        <c:ptCount val="1"/>
                      </c15:dlblFieldTableCache>
                    </c15:dlblFTEntry>
                  </c15:dlblFieldTable>
                  <c15:showDataLabelsRange val="0"/>
                </c:ext>
                <c:ext xmlns:c16="http://schemas.microsoft.com/office/drawing/2014/chart" uri="{C3380CC4-5D6E-409C-BE32-E72D297353CC}">
                  <c16:uniqueId val="{0000002C-01DD-4046-BB2A-C7BF3B8112B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1DD-4046-BB2A-C7BF3B8112B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{40F55235-E6AD-4166-B559-399A07BE01F1}</c15:txfldGUID>
                      <c15:f>Diagramm!$J$46</c15:f>
                      <c15:dlblFieldTableCache>
                        <c:ptCount val="1"/>
                      </c15:dlblFieldTableCache>
                    </c15:dlblFTEntry>
                  </c15:dlblFieldTable>
                  <c15:showDataLabelsRange val="0"/>
                </c:ext>
                <c:ext xmlns:c16="http://schemas.microsoft.com/office/drawing/2014/chart" uri="{C3380CC4-5D6E-409C-BE32-E72D297353CC}">
                  <c16:uniqueId val="{0000002E-01DD-4046-BB2A-C7BF3B8112B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{5A34BDB8-1341-4687-A54C-C94F128A3678}</c15:txfldGUID>
                      <c15:f>Diagramm!$J$47</c15:f>
                      <c15:dlblFieldTableCache>
                        <c:ptCount val="1"/>
                      </c15:dlblFieldTableCache>
                    </c15:dlblFTEntry>
                  </c15:dlblFieldTable>
                  <c15:showDataLabelsRange val="0"/>
                </c:ext>
                <c:ext xmlns:c16="http://schemas.microsoft.com/office/drawing/2014/chart" uri="{C3380CC4-5D6E-409C-BE32-E72D297353CC}">
                  <c16:uniqueId val="{0000002F-01DD-4046-BB2A-C7BF3B8112B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{657CEE7A-D99D-4156-87BF-E250BB44812D}</c15:txfldGUID>
                      <c15:f>Diagramm!$J$48</c15:f>
                      <c15:dlblFieldTableCache>
                        <c:ptCount val="1"/>
                      </c15:dlblFieldTableCache>
                    </c15:dlblFTEntry>
                  </c15:dlblFieldTable>
                  <c15:showDataLabelsRange val="0"/>
                </c:ext>
                <c:ext xmlns:c16="http://schemas.microsoft.com/office/drawing/2014/chart" uri="{C3380CC4-5D6E-409C-BE32-E72D297353CC}">
                  <c16:uniqueId val="{00000030-01DD-4046-BB2A-C7BF3B8112B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{62B0C2D5-0BE6-4579-8318-9DF1618EE15B}</c15:txfldGUID>
                      <c15:f>Diagramm!$J$49</c15:f>
                      <c15:dlblFieldTableCache>
                        <c:ptCount val="1"/>
                      </c15:dlblFieldTableCache>
                    </c15:dlblFTEntry>
                  </c15:dlblFieldTable>
                  <c15:showDataLabelsRange val="0"/>
                </c:ext>
                <c:ext xmlns:c16="http://schemas.microsoft.com/office/drawing/2014/chart" uri="{C3380CC4-5D6E-409C-BE32-E72D297353CC}">
                  <c16:uniqueId val="{00000031-01DD-4046-BB2A-C7BF3B8112B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{01CB5C02-990F-4BDD-ACD2-85772A368A30}</c15:txfldGUID>
                      <c15:f>Diagramm!$J$50</c15:f>
                      <c15:dlblFieldTableCache>
                        <c:ptCount val="1"/>
                      </c15:dlblFieldTableCache>
                    </c15:dlblFTEntry>
                  </c15:dlblFieldTable>
                  <c15:showDataLabelsRange val="0"/>
                </c:ext>
                <c:ext xmlns:c16="http://schemas.microsoft.com/office/drawing/2014/chart" uri="{C3380CC4-5D6E-409C-BE32-E72D297353CC}">
                  <c16:uniqueId val="{00000032-01DD-4046-BB2A-C7BF3B8112B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{4960C6AC-E6DC-469F-A170-AF56FE7E0531}</c15:txfldGUID>
                      <c15:f>Diagramm!$J$51</c15:f>
                      <c15:dlblFieldTableCache>
                        <c:ptCount val="1"/>
                      </c15:dlblFieldTableCache>
                    </c15:dlblFTEntry>
                  </c15:dlblFieldTable>
                  <c15:showDataLabelsRange val="0"/>
                </c:ext>
                <c:ext xmlns:c16="http://schemas.microsoft.com/office/drawing/2014/chart" uri="{C3380CC4-5D6E-409C-BE32-E72D297353CC}">
                  <c16:uniqueId val="{00000033-01DD-4046-BB2A-C7BF3B8112B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{B053659A-2282-4859-B2AA-EFA0A0DFC063}</c15:txfldGUID>
                      <c15:f>Diagramm!$J$52</c15:f>
                      <c15:dlblFieldTableCache>
                        <c:ptCount val="1"/>
                      </c15:dlblFieldTableCache>
                    </c15:dlblFTEntry>
                  </c15:dlblFieldTable>
                  <c15:showDataLabelsRange val="0"/>
                </c:ext>
                <c:ext xmlns:c16="http://schemas.microsoft.com/office/drawing/2014/chart" uri="{C3380CC4-5D6E-409C-BE32-E72D297353CC}">
                  <c16:uniqueId val="{00000034-01DD-4046-BB2A-C7BF3B8112B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{EA46674C-F645-44BC-A010-EA0A20134B98}</c15:txfldGUID>
                      <c15:f>Diagramm!$J$53</c15:f>
                      <c15:dlblFieldTableCache>
                        <c:ptCount val="1"/>
                      </c15:dlblFieldTableCache>
                    </c15:dlblFTEntry>
                  </c15:dlblFieldTable>
                  <c15:showDataLabelsRange val="0"/>
                </c:ext>
                <c:ext xmlns:c16="http://schemas.microsoft.com/office/drawing/2014/chart" uri="{C3380CC4-5D6E-409C-BE32-E72D297353CC}">
                  <c16:uniqueId val="{00000035-01DD-4046-BB2A-C7BF3B8112B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{B70A6A5D-ADE8-4EB1-83E7-337CBFABE29F}</c15:txfldGUID>
                      <c15:f>Diagramm!$J$54</c15:f>
                      <c15:dlblFieldTableCache>
                        <c:ptCount val="1"/>
                      </c15:dlblFieldTableCache>
                    </c15:dlblFTEntry>
                  </c15:dlblFieldTable>
                  <c15:showDataLabelsRange val="0"/>
                </c:ext>
                <c:ext xmlns:c16="http://schemas.microsoft.com/office/drawing/2014/chart" uri="{C3380CC4-5D6E-409C-BE32-E72D297353CC}">
                  <c16:uniqueId val="{00000036-01DD-4046-BB2A-C7BF3B8112B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{2E13C02D-83BE-4302-B644-D6A37F97CBBD}</c15:txfldGUID>
                      <c15:f>Diagramm!$J$55</c15:f>
                      <c15:dlblFieldTableCache>
                        <c:ptCount val="1"/>
                      </c15:dlblFieldTableCache>
                    </c15:dlblFTEntry>
                  </c15:dlblFieldTable>
                  <c15:showDataLabelsRange val="0"/>
                </c:ext>
                <c:ext xmlns:c16="http://schemas.microsoft.com/office/drawing/2014/chart" uri="{C3380CC4-5D6E-409C-BE32-E72D297353CC}">
                  <c16:uniqueId val="{00000037-01DD-4046-BB2A-C7BF3B8112B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{1C1FC03B-91FE-4A9F-96E2-ECC197B52675}</c15:txfldGUID>
                      <c15:f>Diagramm!$J$56</c15:f>
                      <c15:dlblFieldTableCache>
                        <c:ptCount val="1"/>
                      </c15:dlblFieldTableCache>
                    </c15:dlblFTEntry>
                  </c15:dlblFieldTable>
                  <c15:showDataLabelsRange val="0"/>
                </c:ext>
                <c:ext xmlns:c16="http://schemas.microsoft.com/office/drawing/2014/chart" uri="{C3380CC4-5D6E-409C-BE32-E72D297353CC}">
                  <c16:uniqueId val="{00000038-01DD-4046-BB2A-C7BF3B8112B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{BFEA49D7-E0C3-471F-9D2D-73E984335635}</c15:txfldGUID>
                      <c15:f>Diagramm!$J$57</c15:f>
                      <c15:dlblFieldTableCache>
                        <c:ptCount val="1"/>
                      </c15:dlblFieldTableCache>
                    </c15:dlblFTEntry>
                  </c15:dlblFieldTable>
                  <c15:showDataLabelsRange val="0"/>
                </c:ext>
                <c:ext xmlns:c16="http://schemas.microsoft.com/office/drawing/2014/chart" uri="{C3380CC4-5D6E-409C-BE32-E72D297353CC}">
                  <c16:uniqueId val="{00000039-01DD-4046-BB2A-C7BF3B8112B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{60C43854-3231-4736-95C6-00523BDC545C}</c15:txfldGUID>
                      <c15:f>Diagramm!$J$58</c15:f>
                      <c15:dlblFieldTableCache>
                        <c:ptCount val="1"/>
                      </c15:dlblFieldTableCache>
                    </c15:dlblFTEntry>
                  </c15:dlblFieldTable>
                  <c15:showDataLabelsRange val="0"/>
                </c:ext>
                <c:ext xmlns:c16="http://schemas.microsoft.com/office/drawing/2014/chart" uri="{C3380CC4-5D6E-409C-BE32-E72D297353CC}">
                  <c16:uniqueId val="{0000003A-01DD-4046-BB2A-C7BF3B8112B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{F9483BA7-8F2E-44F3-AA2A-90C06967D7C4}</c15:txfldGUID>
                      <c15:f>Diagramm!$J$59</c15:f>
                      <c15:dlblFieldTableCache>
                        <c:ptCount val="1"/>
                      </c15:dlblFieldTableCache>
                    </c15:dlblFTEntry>
                  </c15:dlblFieldTable>
                  <c15:showDataLabelsRange val="0"/>
                </c:ext>
                <c:ext xmlns:c16="http://schemas.microsoft.com/office/drawing/2014/chart" uri="{C3380CC4-5D6E-409C-BE32-E72D297353CC}">
                  <c16:uniqueId val="{0000003B-01DD-4046-BB2A-C7BF3B8112B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{7B22AA8D-E924-4E6C-8B2C-9EC781A6A8DB}</c15:txfldGUID>
                      <c15:f>Diagramm!$J$60</c15:f>
                      <c15:dlblFieldTableCache>
                        <c:ptCount val="1"/>
                      </c15:dlblFieldTableCache>
                    </c15:dlblFTEntry>
                  </c15:dlblFieldTable>
                  <c15:showDataLabelsRange val="0"/>
                </c:ext>
                <c:ext xmlns:c16="http://schemas.microsoft.com/office/drawing/2014/chart" uri="{C3380CC4-5D6E-409C-BE32-E72D297353CC}">
                  <c16:uniqueId val="{0000003C-01DD-4046-BB2A-C7BF3B8112B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{EB7032BF-7533-4E0A-866D-570E32571739}</c15:txfldGUID>
                      <c15:f>Diagramm!$J$61</c15:f>
                      <c15:dlblFieldTableCache>
                        <c:ptCount val="1"/>
                      </c15:dlblFieldTableCache>
                    </c15:dlblFTEntry>
                  </c15:dlblFieldTable>
                  <c15:showDataLabelsRange val="0"/>
                </c:ext>
                <c:ext xmlns:c16="http://schemas.microsoft.com/office/drawing/2014/chart" uri="{C3380CC4-5D6E-409C-BE32-E72D297353CC}">
                  <c16:uniqueId val="{0000003D-01DD-4046-BB2A-C7BF3B8112B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{A0FFC47B-B276-4A58-AD66-A01AEA647197}</c15:txfldGUID>
                      <c15:f>Diagramm!$J$62</c15:f>
                      <c15:dlblFieldTableCache>
                        <c:ptCount val="1"/>
                      </c15:dlblFieldTableCache>
                    </c15:dlblFTEntry>
                  </c15:dlblFieldTable>
                  <c15:showDataLabelsRange val="0"/>
                </c:ext>
                <c:ext xmlns:c16="http://schemas.microsoft.com/office/drawing/2014/chart" uri="{C3380CC4-5D6E-409C-BE32-E72D297353CC}">
                  <c16:uniqueId val="{0000003E-01DD-4046-BB2A-C7BF3B8112B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{4835F92B-F727-4448-9693-176CB445A0DB}</c15:txfldGUID>
                      <c15:f>Diagramm!$J$63</c15:f>
                      <c15:dlblFieldTableCache>
                        <c:ptCount val="1"/>
                      </c15:dlblFieldTableCache>
                    </c15:dlblFTEntry>
                  </c15:dlblFieldTable>
                  <c15:showDataLabelsRange val="0"/>
                </c:ext>
                <c:ext xmlns:c16="http://schemas.microsoft.com/office/drawing/2014/chart" uri="{C3380CC4-5D6E-409C-BE32-E72D297353CC}">
                  <c16:uniqueId val="{0000003F-01DD-4046-BB2A-C7BF3B8112B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{416C9227-4698-471B-83D7-BC9E2AC2CD75}</c15:txfldGUID>
                      <c15:f>Diagramm!$J$64</c15:f>
                      <c15:dlblFieldTableCache>
                        <c:ptCount val="1"/>
                      </c15:dlblFieldTableCache>
                    </c15:dlblFTEntry>
                  </c15:dlblFieldTable>
                  <c15:showDataLabelsRange val="0"/>
                </c:ext>
                <c:ext xmlns:c16="http://schemas.microsoft.com/office/drawing/2014/chart" uri="{C3380CC4-5D6E-409C-BE32-E72D297353CC}">
                  <c16:uniqueId val="{00000040-01DD-4046-BB2A-C7BF3B8112B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{0F19A4FF-535F-4B9A-8393-B8F436FD32AA}</c15:txfldGUID>
                      <c15:f>Diagramm!$J$65</c15:f>
                      <c15:dlblFieldTableCache>
                        <c:ptCount val="1"/>
                      </c15:dlblFieldTableCache>
                    </c15:dlblFTEntry>
                  </c15:dlblFieldTable>
                  <c15:showDataLabelsRange val="0"/>
                </c:ext>
                <c:ext xmlns:c16="http://schemas.microsoft.com/office/drawing/2014/chart" uri="{C3380CC4-5D6E-409C-BE32-E72D297353CC}">
                  <c16:uniqueId val="{00000041-01DD-4046-BB2A-C7BF3B8112B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{711D6DFB-2203-4728-8D98-13EB12110D4F}</c15:txfldGUID>
                      <c15:f>Diagramm!$J$66</c15:f>
                      <c15:dlblFieldTableCache>
                        <c:ptCount val="1"/>
                      </c15:dlblFieldTableCache>
                    </c15:dlblFTEntry>
                  </c15:dlblFieldTable>
                  <c15:showDataLabelsRange val="0"/>
                </c:ext>
                <c:ext xmlns:c16="http://schemas.microsoft.com/office/drawing/2014/chart" uri="{C3380CC4-5D6E-409C-BE32-E72D297353CC}">
                  <c16:uniqueId val="{00000042-01DD-4046-BB2A-C7BF3B8112B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{7F15B167-DFF3-4F11-8539-B41761E5C0C1}</c15:txfldGUID>
                      <c15:f>Diagramm!$J$67</c15:f>
                      <c15:dlblFieldTableCache>
                        <c:ptCount val="1"/>
                      </c15:dlblFieldTableCache>
                    </c15:dlblFTEntry>
                  </c15:dlblFieldTable>
                  <c15:showDataLabelsRange val="0"/>
                </c:ext>
                <c:ext xmlns:c16="http://schemas.microsoft.com/office/drawing/2014/chart" uri="{C3380CC4-5D6E-409C-BE32-E72D297353CC}">
                  <c16:uniqueId val="{00000043-01DD-4046-BB2A-C7BF3B8112B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1DD-4046-BB2A-C7BF3B8112B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169-44FF-9F24-381954EAB12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69-44FF-9F24-381954EAB12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69-44FF-9F24-381954EAB12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69-44FF-9F24-381954EAB12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169-44FF-9F24-381954EAB12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169-44FF-9F24-381954EAB12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169-44FF-9F24-381954EAB12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169-44FF-9F24-381954EAB12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169-44FF-9F24-381954EAB12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169-44FF-9F24-381954EAB12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169-44FF-9F24-381954EAB12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169-44FF-9F24-381954EAB12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169-44FF-9F24-381954EAB12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169-44FF-9F24-381954EAB12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169-44FF-9F24-381954EAB12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169-44FF-9F24-381954EAB12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169-44FF-9F24-381954EAB12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169-44FF-9F24-381954EAB12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169-44FF-9F24-381954EAB12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169-44FF-9F24-381954EAB12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169-44FF-9F24-381954EAB12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169-44FF-9F24-381954EAB12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169-44FF-9F24-381954EAB12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169-44FF-9F24-381954EAB12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169-44FF-9F24-381954EAB12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169-44FF-9F24-381954EAB12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169-44FF-9F24-381954EAB12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169-44FF-9F24-381954EAB12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169-44FF-9F24-381954EAB12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169-44FF-9F24-381954EAB12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169-44FF-9F24-381954EAB12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169-44FF-9F24-381954EAB12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169-44FF-9F24-381954EAB12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169-44FF-9F24-381954EAB12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169-44FF-9F24-381954EAB12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169-44FF-9F24-381954EAB12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169-44FF-9F24-381954EAB12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169-44FF-9F24-381954EAB12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169-44FF-9F24-381954EAB12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169-44FF-9F24-381954EAB12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169-44FF-9F24-381954EAB12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169-44FF-9F24-381954EAB12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169-44FF-9F24-381954EAB12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169-44FF-9F24-381954EAB12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169-44FF-9F24-381954EAB12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169-44FF-9F24-381954EAB12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169-44FF-9F24-381954EAB12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169-44FF-9F24-381954EAB12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169-44FF-9F24-381954EAB12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169-44FF-9F24-381954EAB12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169-44FF-9F24-381954EAB12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169-44FF-9F24-381954EAB12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169-44FF-9F24-381954EAB12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169-44FF-9F24-381954EAB12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169-44FF-9F24-381954EAB12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169-44FF-9F24-381954EAB12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169-44FF-9F24-381954EAB12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169-44FF-9F24-381954EAB12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169-44FF-9F24-381954EAB12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169-44FF-9F24-381954EAB12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169-44FF-9F24-381954EAB12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169-44FF-9F24-381954EAB12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169-44FF-9F24-381954EAB12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169-44FF-9F24-381954EAB12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169-44FF-9F24-381954EAB12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169-44FF-9F24-381954EAB12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169-44FF-9F24-381954EAB12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169-44FF-9F24-381954EAB12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169-44FF-9F24-381954EAB12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100.07534907815112</c:v>
                </c:pt>
                <c:pt idx="2">
                  <c:v>102.30167887164757</c:v>
                </c:pt>
                <c:pt idx="3">
                  <c:v>101.22089053191741</c:v>
                </c:pt>
                <c:pt idx="4">
                  <c:v>101.59174927594246</c:v>
                </c:pt>
                <c:pt idx="5">
                  <c:v>102.15098071534531</c:v>
                </c:pt>
                <c:pt idx="6">
                  <c:v>104.47738350326121</c:v>
                </c:pt>
                <c:pt idx="7">
                  <c:v>103.86399491393723</c:v>
                </c:pt>
                <c:pt idx="8">
                  <c:v>103.31653676799549</c:v>
                </c:pt>
                <c:pt idx="9">
                  <c:v>103.62852904471498</c:v>
                </c:pt>
                <c:pt idx="10">
                  <c:v>105.90901598813251</c:v>
                </c:pt>
                <c:pt idx="11">
                  <c:v>105.30740069226965</c:v>
                </c:pt>
                <c:pt idx="12">
                  <c:v>105.38745908780523</c:v>
                </c:pt>
                <c:pt idx="13">
                  <c:v>105.82307094586641</c:v>
                </c:pt>
                <c:pt idx="14">
                  <c:v>107.95639172102003</c:v>
                </c:pt>
                <c:pt idx="15">
                  <c:v>107.35006710777273</c:v>
                </c:pt>
                <c:pt idx="16">
                  <c:v>107.62438484541666</c:v>
                </c:pt>
                <c:pt idx="17">
                  <c:v>107.98935694271114</c:v>
                </c:pt>
                <c:pt idx="18">
                  <c:v>110.15446561020981</c:v>
                </c:pt>
                <c:pt idx="19">
                  <c:v>109.77654289010808</c:v>
                </c:pt>
                <c:pt idx="20">
                  <c:v>109.7894935129153</c:v>
                </c:pt>
                <c:pt idx="21">
                  <c:v>110.23099201770702</c:v>
                </c:pt>
                <c:pt idx="22">
                  <c:v>112.06056182156397</c:v>
                </c:pt>
                <c:pt idx="23">
                  <c:v>111.57785678965834</c:v>
                </c:pt>
                <c:pt idx="24">
                  <c:v>111.22348065647884</c:v>
                </c:pt>
              </c:numCache>
            </c:numRef>
          </c:val>
          <c:smooth val="0"/>
          <c:extLst>
            <c:ext xmlns:c16="http://schemas.microsoft.com/office/drawing/2014/chart" uri="{C3380CC4-5D6E-409C-BE32-E72D297353CC}">
              <c16:uniqueId val="{00000000-615E-4CE3-B0BF-0F857164928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101.41749454809789</c:v>
                </c:pt>
                <c:pt idx="2">
                  <c:v>106.28786043130603</c:v>
                </c:pt>
                <c:pt idx="3">
                  <c:v>103.8647928277199</c:v>
                </c:pt>
                <c:pt idx="4">
                  <c:v>102.85921977223165</c:v>
                </c:pt>
                <c:pt idx="5">
                  <c:v>107.74170099345773</c:v>
                </c:pt>
                <c:pt idx="6">
                  <c:v>109.35304094984251</c:v>
                </c:pt>
                <c:pt idx="7">
                  <c:v>107.68112430336807</c:v>
                </c:pt>
                <c:pt idx="8">
                  <c:v>105.88805427671433</c:v>
                </c:pt>
                <c:pt idx="9">
                  <c:v>108.74727404894597</c:v>
                </c:pt>
                <c:pt idx="10">
                  <c:v>112.52725951054035</c:v>
                </c:pt>
                <c:pt idx="11">
                  <c:v>110.31015265325902</c:v>
                </c:pt>
                <c:pt idx="12">
                  <c:v>110.14053792100799</c:v>
                </c:pt>
                <c:pt idx="13">
                  <c:v>113.41167918584929</c:v>
                </c:pt>
                <c:pt idx="14">
                  <c:v>118.93627332202567</c:v>
                </c:pt>
                <c:pt idx="15">
                  <c:v>117.0099345771747</c:v>
                </c:pt>
                <c:pt idx="16">
                  <c:v>116.67070511267264</c:v>
                </c:pt>
                <c:pt idx="17">
                  <c:v>121.27453355948631</c:v>
                </c:pt>
                <c:pt idx="18">
                  <c:v>125.28471044342137</c:v>
                </c:pt>
                <c:pt idx="19">
                  <c:v>122.42549067118973</c:v>
                </c:pt>
                <c:pt idx="20">
                  <c:v>123.50375575478556</c:v>
                </c:pt>
                <c:pt idx="21">
                  <c:v>127.41700993457718</c:v>
                </c:pt>
                <c:pt idx="22">
                  <c:v>129.46450205960747</c:v>
                </c:pt>
                <c:pt idx="23">
                  <c:v>126.35086018899928</c:v>
                </c:pt>
                <c:pt idx="24">
                  <c:v>122.91010419190695</c:v>
                </c:pt>
              </c:numCache>
            </c:numRef>
          </c:val>
          <c:smooth val="0"/>
          <c:extLst>
            <c:ext xmlns:c16="http://schemas.microsoft.com/office/drawing/2014/chart" uri="{C3380CC4-5D6E-409C-BE32-E72D297353CC}">
              <c16:uniqueId val="{00000001-615E-4CE3-B0BF-0F857164928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101.91063014549786</c:v>
                </c:pt>
                <c:pt idx="2">
                  <c:v>101.6206700150158</c:v>
                </c:pt>
                <c:pt idx="3">
                  <c:v>100.34173872521099</c:v>
                </c:pt>
                <c:pt idx="4">
                  <c:v>98.938538808056748</c:v>
                </c:pt>
                <c:pt idx="5">
                  <c:v>100.44529591466889</c:v>
                </c:pt>
                <c:pt idx="6">
                  <c:v>98.876404494382015</c:v>
                </c:pt>
                <c:pt idx="7">
                  <c:v>98.788380883342825</c:v>
                </c:pt>
                <c:pt idx="8">
                  <c:v>97.706208253507995</c:v>
                </c:pt>
                <c:pt idx="9">
                  <c:v>98.64857867757469</c:v>
                </c:pt>
                <c:pt idx="10">
                  <c:v>96.93988505151971</c:v>
                </c:pt>
                <c:pt idx="11">
                  <c:v>97.183244446745718</c:v>
                </c:pt>
                <c:pt idx="12">
                  <c:v>95.780044529591464</c:v>
                </c:pt>
                <c:pt idx="13">
                  <c:v>97.079687257287844</c:v>
                </c:pt>
                <c:pt idx="14">
                  <c:v>96.536012012633975</c:v>
                </c:pt>
                <c:pt idx="15">
                  <c:v>96.81043856469735</c:v>
                </c:pt>
                <c:pt idx="16">
                  <c:v>95.785222389064359</c:v>
                </c:pt>
                <c:pt idx="17">
                  <c:v>97.048620100450478</c:v>
                </c:pt>
                <c:pt idx="18">
                  <c:v>95.236369284937609</c:v>
                </c:pt>
                <c:pt idx="19">
                  <c:v>94.951587013928446</c:v>
                </c:pt>
                <c:pt idx="20">
                  <c:v>94.967120592347115</c:v>
                </c:pt>
                <c:pt idx="21">
                  <c:v>96.323719774245333</c:v>
                </c:pt>
                <c:pt idx="22">
                  <c:v>94.040283746699117</c:v>
                </c:pt>
                <c:pt idx="23">
                  <c:v>93.781390773054412</c:v>
                </c:pt>
                <c:pt idx="24">
                  <c:v>90.301869207269718</c:v>
                </c:pt>
              </c:numCache>
            </c:numRef>
          </c:val>
          <c:smooth val="0"/>
          <c:extLst>
            <c:ext xmlns:c16="http://schemas.microsoft.com/office/drawing/2014/chart" uri="{C3380CC4-5D6E-409C-BE32-E72D297353CC}">
              <c16:uniqueId val="{00000002-615E-4CE3-B0BF-0F857164928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15E-4CE3-B0BF-0F8571649287}"/>
                </c:ext>
              </c:extLst>
            </c:dLbl>
            <c:dLbl>
              <c:idx val="1"/>
              <c:delete val="1"/>
              <c:extLst>
                <c:ext xmlns:c15="http://schemas.microsoft.com/office/drawing/2012/chart" uri="{CE6537A1-D6FC-4f65-9D91-7224C49458BB}"/>
                <c:ext xmlns:c16="http://schemas.microsoft.com/office/drawing/2014/chart" uri="{C3380CC4-5D6E-409C-BE32-E72D297353CC}">
                  <c16:uniqueId val="{00000004-615E-4CE3-B0BF-0F8571649287}"/>
                </c:ext>
              </c:extLst>
            </c:dLbl>
            <c:dLbl>
              <c:idx val="2"/>
              <c:delete val="1"/>
              <c:extLst>
                <c:ext xmlns:c15="http://schemas.microsoft.com/office/drawing/2012/chart" uri="{CE6537A1-D6FC-4f65-9D91-7224C49458BB}"/>
                <c:ext xmlns:c16="http://schemas.microsoft.com/office/drawing/2014/chart" uri="{C3380CC4-5D6E-409C-BE32-E72D297353CC}">
                  <c16:uniqueId val="{00000005-615E-4CE3-B0BF-0F8571649287}"/>
                </c:ext>
              </c:extLst>
            </c:dLbl>
            <c:dLbl>
              <c:idx val="3"/>
              <c:delete val="1"/>
              <c:extLst>
                <c:ext xmlns:c15="http://schemas.microsoft.com/office/drawing/2012/chart" uri="{CE6537A1-D6FC-4f65-9D91-7224C49458BB}"/>
                <c:ext xmlns:c16="http://schemas.microsoft.com/office/drawing/2014/chart" uri="{C3380CC4-5D6E-409C-BE32-E72D297353CC}">
                  <c16:uniqueId val="{00000006-615E-4CE3-B0BF-0F8571649287}"/>
                </c:ext>
              </c:extLst>
            </c:dLbl>
            <c:dLbl>
              <c:idx val="4"/>
              <c:delete val="1"/>
              <c:extLst>
                <c:ext xmlns:c15="http://schemas.microsoft.com/office/drawing/2012/chart" uri="{CE6537A1-D6FC-4f65-9D91-7224C49458BB}"/>
                <c:ext xmlns:c16="http://schemas.microsoft.com/office/drawing/2014/chart" uri="{C3380CC4-5D6E-409C-BE32-E72D297353CC}">
                  <c16:uniqueId val="{00000007-615E-4CE3-B0BF-0F8571649287}"/>
                </c:ext>
              </c:extLst>
            </c:dLbl>
            <c:dLbl>
              <c:idx val="5"/>
              <c:delete val="1"/>
              <c:extLst>
                <c:ext xmlns:c15="http://schemas.microsoft.com/office/drawing/2012/chart" uri="{CE6537A1-D6FC-4f65-9D91-7224C49458BB}"/>
                <c:ext xmlns:c16="http://schemas.microsoft.com/office/drawing/2014/chart" uri="{C3380CC4-5D6E-409C-BE32-E72D297353CC}">
                  <c16:uniqueId val="{00000008-615E-4CE3-B0BF-0F8571649287}"/>
                </c:ext>
              </c:extLst>
            </c:dLbl>
            <c:dLbl>
              <c:idx val="6"/>
              <c:delete val="1"/>
              <c:extLst>
                <c:ext xmlns:c15="http://schemas.microsoft.com/office/drawing/2012/chart" uri="{CE6537A1-D6FC-4f65-9D91-7224C49458BB}"/>
                <c:ext xmlns:c16="http://schemas.microsoft.com/office/drawing/2014/chart" uri="{C3380CC4-5D6E-409C-BE32-E72D297353CC}">
                  <c16:uniqueId val="{00000009-615E-4CE3-B0BF-0F8571649287}"/>
                </c:ext>
              </c:extLst>
            </c:dLbl>
            <c:dLbl>
              <c:idx val="7"/>
              <c:delete val="1"/>
              <c:extLst>
                <c:ext xmlns:c15="http://schemas.microsoft.com/office/drawing/2012/chart" uri="{CE6537A1-D6FC-4f65-9D91-7224C49458BB}"/>
                <c:ext xmlns:c16="http://schemas.microsoft.com/office/drawing/2014/chart" uri="{C3380CC4-5D6E-409C-BE32-E72D297353CC}">
                  <c16:uniqueId val="{0000000A-615E-4CE3-B0BF-0F8571649287}"/>
                </c:ext>
              </c:extLst>
            </c:dLbl>
            <c:dLbl>
              <c:idx val="8"/>
              <c:delete val="1"/>
              <c:extLst>
                <c:ext xmlns:c15="http://schemas.microsoft.com/office/drawing/2012/chart" uri="{CE6537A1-D6FC-4f65-9D91-7224C49458BB}"/>
                <c:ext xmlns:c16="http://schemas.microsoft.com/office/drawing/2014/chart" uri="{C3380CC4-5D6E-409C-BE32-E72D297353CC}">
                  <c16:uniqueId val="{0000000B-615E-4CE3-B0BF-0F8571649287}"/>
                </c:ext>
              </c:extLst>
            </c:dLbl>
            <c:dLbl>
              <c:idx val="9"/>
              <c:delete val="1"/>
              <c:extLst>
                <c:ext xmlns:c15="http://schemas.microsoft.com/office/drawing/2012/chart" uri="{CE6537A1-D6FC-4f65-9D91-7224C49458BB}"/>
                <c:ext xmlns:c16="http://schemas.microsoft.com/office/drawing/2014/chart" uri="{C3380CC4-5D6E-409C-BE32-E72D297353CC}">
                  <c16:uniqueId val="{0000000C-615E-4CE3-B0BF-0F8571649287}"/>
                </c:ext>
              </c:extLst>
            </c:dLbl>
            <c:dLbl>
              <c:idx val="10"/>
              <c:delete val="1"/>
              <c:extLst>
                <c:ext xmlns:c15="http://schemas.microsoft.com/office/drawing/2012/chart" uri="{CE6537A1-D6FC-4f65-9D91-7224C49458BB}"/>
                <c:ext xmlns:c16="http://schemas.microsoft.com/office/drawing/2014/chart" uri="{C3380CC4-5D6E-409C-BE32-E72D297353CC}">
                  <c16:uniqueId val="{0000000D-615E-4CE3-B0BF-0F8571649287}"/>
                </c:ext>
              </c:extLst>
            </c:dLbl>
            <c:dLbl>
              <c:idx val="11"/>
              <c:delete val="1"/>
              <c:extLst>
                <c:ext xmlns:c15="http://schemas.microsoft.com/office/drawing/2012/chart" uri="{CE6537A1-D6FC-4f65-9D91-7224C49458BB}"/>
                <c:ext xmlns:c16="http://schemas.microsoft.com/office/drawing/2014/chart" uri="{C3380CC4-5D6E-409C-BE32-E72D297353CC}">
                  <c16:uniqueId val="{0000000E-615E-4CE3-B0BF-0F8571649287}"/>
                </c:ext>
              </c:extLst>
            </c:dLbl>
            <c:dLbl>
              <c:idx val="12"/>
              <c:delete val="1"/>
              <c:extLst>
                <c:ext xmlns:c15="http://schemas.microsoft.com/office/drawing/2012/chart" uri="{CE6537A1-D6FC-4f65-9D91-7224C49458BB}"/>
                <c:ext xmlns:c16="http://schemas.microsoft.com/office/drawing/2014/chart" uri="{C3380CC4-5D6E-409C-BE32-E72D297353CC}">
                  <c16:uniqueId val="{0000000F-615E-4CE3-B0BF-0F857164928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15E-4CE3-B0BF-0F8571649287}"/>
                </c:ext>
              </c:extLst>
            </c:dLbl>
            <c:dLbl>
              <c:idx val="14"/>
              <c:delete val="1"/>
              <c:extLst>
                <c:ext xmlns:c15="http://schemas.microsoft.com/office/drawing/2012/chart" uri="{CE6537A1-D6FC-4f65-9D91-7224C49458BB}"/>
                <c:ext xmlns:c16="http://schemas.microsoft.com/office/drawing/2014/chart" uri="{C3380CC4-5D6E-409C-BE32-E72D297353CC}">
                  <c16:uniqueId val="{00000011-615E-4CE3-B0BF-0F8571649287}"/>
                </c:ext>
              </c:extLst>
            </c:dLbl>
            <c:dLbl>
              <c:idx val="15"/>
              <c:delete val="1"/>
              <c:extLst>
                <c:ext xmlns:c15="http://schemas.microsoft.com/office/drawing/2012/chart" uri="{CE6537A1-D6FC-4f65-9D91-7224C49458BB}"/>
                <c:ext xmlns:c16="http://schemas.microsoft.com/office/drawing/2014/chart" uri="{C3380CC4-5D6E-409C-BE32-E72D297353CC}">
                  <c16:uniqueId val="{00000012-615E-4CE3-B0BF-0F8571649287}"/>
                </c:ext>
              </c:extLst>
            </c:dLbl>
            <c:dLbl>
              <c:idx val="16"/>
              <c:delete val="1"/>
              <c:extLst>
                <c:ext xmlns:c15="http://schemas.microsoft.com/office/drawing/2012/chart" uri="{CE6537A1-D6FC-4f65-9D91-7224C49458BB}"/>
                <c:ext xmlns:c16="http://schemas.microsoft.com/office/drawing/2014/chart" uri="{C3380CC4-5D6E-409C-BE32-E72D297353CC}">
                  <c16:uniqueId val="{00000013-615E-4CE3-B0BF-0F8571649287}"/>
                </c:ext>
              </c:extLst>
            </c:dLbl>
            <c:dLbl>
              <c:idx val="17"/>
              <c:delete val="1"/>
              <c:extLst>
                <c:ext xmlns:c15="http://schemas.microsoft.com/office/drawing/2012/chart" uri="{CE6537A1-D6FC-4f65-9D91-7224C49458BB}"/>
                <c:ext xmlns:c16="http://schemas.microsoft.com/office/drawing/2014/chart" uri="{C3380CC4-5D6E-409C-BE32-E72D297353CC}">
                  <c16:uniqueId val="{00000014-615E-4CE3-B0BF-0F8571649287}"/>
                </c:ext>
              </c:extLst>
            </c:dLbl>
            <c:dLbl>
              <c:idx val="18"/>
              <c:delete val="1"/>
              <c:extLst>
                <c:ext xmlns:c15="http://schemas.microsoft.com/office/drawing/2012/chart" uri="{CE6537A1-D6FC-4f65-9D91-7224C49458BB}"/>
                <c:ext xmlns:c16="http://schemas.microsoft.com/office/drawing/2014/chart" uri="{C3380CC4-5D6E-409C-BE32-E72D297353CC}">
                  <c16:uniqueId val="{00000015-615E-4CE3-B0BF-0F8571649287}"/>
                </c:ext>
              </c:extLst>
            </c:dLbl>
            <c:dLbl>
              <c:idx val="19"/>
              <c:delete val="1"/>
              <c:extLst>
                <c:ext xmlns:c15="http://schemas.microsoft.com/office/drawing/2012/chart" uri="{CE6537A1-D6FC-4f65-9D91-7224C49458BB}"/>
                <c:ext xmlns:c16="http://schemas.microsoft.com/office/drawing/2014/chart" uri="{C3380CC4-5D6E-409C-BE32-E72D297353CC}">
                  <c16:uniqueId val="{00000016-615E-4CE3-B0BF-0F8571649287}"/>
                </c:ext>
              </c:extLst>
            </c:dLbl>
            <c:dLbl>
              <c:idx val="20"/>
              <c:delete val="1"/>
              <c:extLst>
                <c:ext xmlns:c15="http://schemas.microsoft.com/office/drawing/2012/chart" uri="{CE6537A1-D6FC-4f65-9D91-7224C49458BB}"/>
                <c:ext xmlns:c16="http://schemas.microsoft.com/office/drawing/2014/chart" uri="{C3380CC4-5D6E-409C-BE32-E72D297353CC}">
                  <c16:uniqueId val="{00000017-615E-4CE3-B0BF-0F8571649287}"/>
                </c:ext>
              </c:extLst>
            </c:dLbl>
            <c:dLbl>
              <c:idx val="21"/>
              <c:delete val="1"/>
              <c:extLst>
                <c:ext xmlns:c15="http://schemas.microsoft.com/office/drawing/2012/chart" uri="{CE6537A1-D6FC-4f65-9D91-7224C49458BB}"/>
                <c:ext xmlns:c16="http://schemas.microsoft.com/office/drawing/2014/chart" uri="{C3380CC4-5D6E-409C-BE32-E72D297353CC}">
                  <c16:uniqueId val="{00000018-615E-4CE3-B0BF-0F8571649287}"/>
                </c:ext>
              </c:extLst>
            </c:dLbl>
            <c:dLbl>
              <c:idx val="22"/>
              <c:delete val="1"/>
              <c:extLst>
                <c:ext xmlns:c15="http://schemas.microsoft.com/office/drawing/2012/chart" uri="{CE6537A1-D6FC-4f65-9D91-7224C49458BB}"/>
                <c:ext xmlns:c16="http://schemas.microsoft.com/office/drawing/2014/chart" uri="{C3380CC4-5D6E-409C-BE32-E72D297353CC}">
                  <c16:uniqueId val="{00000019-615E-4CE3-B0BF-0F8571649287}"/>
                </c:ext>
              </c:extLst>
            </c:dLbl>
            <c:dLbl>
              <c:idx val="23"/>
              <c:delete val="1"/>
              <c:extLst>
                <c:ext xmlns:c15="http://schemas.microsoft.com/office/drawing/2012/chart" uri="{CE6537A1-D6FC-4f65-9D91-7224C49458BB}"/>
                <c:ext xmlns:c16="http://schemas.microsoft.com/office/drawing/2014/chart" uri="{C3380CC4-5D6E-409C-BE32-E72D297353CC}">
                  <c16:uniqueId val="{0000001A-615E-4CE3-B0BF-0F8571649287}"/>
                </c:ext>
              </c:extLst>
            </c:dLbl>
            <c:dLbl>
              <c:idx val="24"/>
              <c:delete val="1"/>
              <c:extLst>
                <c:ext xmlns:c15="http://schemas.microsoft.com/office/drawing/2012/chart" uri="{CE6537A1-D6FC-4f65-9D91-7224C49458BB}"/>
                <c:ext xmlns:c16="http://schemas.microsoft.com/office/drawing/2014/chart" uri="{C3380CC4-5D6E-409C-BE32-E72D297353CC}">
                  <c16:uniqueId val="{0000001B-615E-4CE3-B0BF-0F857164928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15E-4CE3-B0BF-0F857164928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Warendorf (05570)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94471</v>
      </c>
      <c r="F11" s="238">
        <v>94772</v>
      </c>
      <c r="G11" s="238">
        <v>95182</v>
      </c>
      <c r="H11" s="238">
        <v>93628</v>
      </c>
      <c r="I11" s="265">
        <v>93253</v>
      </c>
      <c r="J11" s="263">
        <v>1218</v>
      </c>
      <c r="K11" s="266">
        <v>1.3061241997576485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17.939896899577647</v>
      </c>
      <c r="E13" s="115">
        <v>16948</v>
      </c>
      <c r="F13" s="114">
        <v>16759</v>
      </c>
      <c r="G13" s="114">
        <v>16996</v>
      </c>
      <c r="H13" s="114">
        <v>16971</v>
      </c>
      <c r="I13" s="140">
        <v>16539</v>
      </c>
      <c r="J13" s="115">
        <v>409</v>
      </c>
      <c r="K13" s="116">
        <v>2.4729427413991174</v>
      </c>
    </row>
    <row r="14" spans="1:255" ht="14.1" customHeight="1" x14ac:dyDescent="0.2">
      <c r="A14" s="306" t="s">
        <v>230</v>
      </c>
      <c r="B14" s="307"/>
      <c r="C14" s="308"/>
      <c r="D14" s="113">
        <v>62.033851658180815</v>
      </c>
      <c r="E14" s="115">
        <v>58604</v>
      </c>
      <c r="F14" s="114">
        <v>59009</v>
      </c>
      <c r="G14" s="114">
        <v>59206</v>
      </c>
      <c r="H14" s="114">
        <v>57814</v>
      </c>
      <c r="I14" s="140">
        <v>57910</v>
      </c>
      <c r="J14" s="115">
        <v>694</v>
      </c>
      <c r="K14" s="116">
        <v>1.1984113279226385</v>
      </c>
    </row>
    <row r="15" spans="1:255" ht="14.1" customHeight="1" x14ac:dyDescent="0.2">
      <c r="A15" s="306" t="s">
        <v>231</v>
      </c>
      <c r="B15" s="307"/>
      <c r="C15" s="308"/>
      <c r="D15" s="113">
        <v>10.646653470377153</v>
      </c>
      <c r="E15" s="115">
        <v>10058</v>
      </c>
      <c r="F15" s="114">
        <v>10134</v>
      </c>
      <c r="G15" s="114">
        <v>10192</v>
      </c>
      <c r="H15" s="114">
        <v>10035</v>
      </c>
      <c r="I15" s="140">
        <v>10017</v>
      </c>
      <c r="J15" s="115">
        <v>41</v>
      </c>
      <c r="K15" s="116">
        <v>0.40930418288908854</v>
      </c>
    </row>
    <row r="16" spans="1:255" ht="14.1" customHeight="1" x14ac:dyDescent="0.2">
      <c r="A16" s="306" t="s">
        <v>232</v>
      </c>
      <c r="B16" s="307"/>
      <c r="C16" s="308"/>
      <c r="D16" s="113">
        <v>9.3774809200707097</v>
      </c>
      <c r="E16" s="115">
        <v>8859</v>
      </c>
      <c r="F16" s="114">
        <v>8867</v>
      </c>
      <c r="G16" s="114">
        <v>8778</v>
      </c>
      <c r="H16" s="114">
        <v>8766</v>
      </c>
      <c r="I16" s="140">
        <v>8743</v>
      </c>
      <c r="J16" s="115">
        <v>116</v>
      </c>
      <c r="K16" s="116">
        <v>1.3267757062793091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1.1357982873050989</v>
      </c>
      <c r="E18" s="115">
        <v>1073</v>
      </c>
      <c r="F18" s="114">
        <v>1032</v>
      </c>
      <c r="G18" s="114">
        <v>1052</v>
      </c>
      <c r="H18" s="114">
        <v>1047</v>
      </c>
      <c r="I18" s="140">
        <v>1005</v>
      </c>
      <c r="J18" s="115">
        <v>68</v>
      </c>
      <c r="K18" s="116">
        <v>6.766169154228856</v>
      </c>
    </row>
    <row r="19" spans="1:255" ht="14.1" customHeight="1" x14ac:dyDescent="0.2">
      <c r="A19" s="306" t="s">
        <v>235</v>
      </c>
      <c r="B19" s="307" t="s">
        <v>236</v>
      </c>
      <c r="C19" s="308"/>
      <c r="D19" s="113">
        <v>0.83200135491314797</v>
      </c>
      <c r="E19" s="115">
        <v>786</v>
      </c>
      <c r="F19" s="114">
        <v>747</v>
      </c>
      <c r="G19" s="114">
        <v>772</v>
      </c>
      <c r="H19" s="114">
        <v>783</v>
      </c>
      <c r="I19" s="140">
        <v>745</v>
      </c>
      <c r="J19" s="115">
        <v>41</v>
      </c>
      <c r="K19" s="116">
        <v>5.5033557046979862</v>
      </c>
    </row>
    <row r="20" spans="1:255" ht="14.1" customHeight="1" x14ac:dyDescent="0.2">
      <c r="A20" s="306">
        <v>12</v>
      </c>
      <c r="B20" s="307" t="s">
        <v>237</v>
      </c>
      <c r="C20" s="308"/>
      <c r="D20" s="113">
        <v>1.6946999608345419</v>
      </c>
      <c r="E20" s="115">
        <v>1601</v>
      </c>
      <c r="F20" s="114">
        <v>1594</v>
      </c>
      <c r="G20" s="114">
        <v>1633</v>
      </c>
      <c r="H20" s="114">
        <v>1612</v>
      </c>
      <c r="I20" s="140">
        <v>1551</v>
      </c>
      <c r="J20" s="115">
        <v>50</v>
      </c>
      <c r="K20" s="116">
        <v>3.223726627981947</v>
      </c>
    </row>
    <row r="21" spans="1:255" ht="14.1" customHeight="1" x14ac:dyDescent="0.2">
      <c r="A21" s="306">
        <v>21</v>
      </c>
      <c r="B21" s="307" t="s">
        <v>238</v>
      </c>
      <c r="C21" s="308"/>
      <c r="D21" s="113">
        <v>0.46998549819521335</v>
      </c>
      <c r="E21" s="115">
        <v>444</v>
      </c>
      <c r="F21" s="114">
        <v>454</v>
      </c>
      <c r="G21" s="114">
        <v>459</v>
      </c>
      <c r="H21" s="114">
        <v>467</v>
      </c>
      <c r="I21" s="140">
        <v>467</v>
      </c>
      <c r="J21" s="115">
        <v>-23</v>
      </c>
      <c r="K21" s="116">
        <v>-4.925053533190578</v>
      </c>
    </row>
    <row r="22" spans="1:255" ht="14.1" customHeight="1" x14ac:dyDescent="0.2">
      <c r="A22" s="306">
        <v>22</v>
      </c>
      <c r="B22" s="307" t="s">
        <v>239</v>
      </c>
      <c r="C22" s="308"/>
      <c r="D22" s="113">
        <v>3.2898984873664934</v>
      </c>
      <c r="E22" s="115">
        <v>3108</v>
      </c>
      <c r="F22" s="114">
        <v>3069</v>
      </c>
      <c r="G22" s="114">
        <v>3125</v>
      </c>
      <c r="H22" s="114">
        <v>3112</v>
      </c>
      <c r="I22" s="140">
        <v>3158</v>
      </c>
      <c r="J22" s="115">
        <v>-50</v>
      </c>
      <c r="K22" s="116">
        <v>-1.5832805573147561</v>
      </c>
    </row>
    <row r="23" spans="1:255" ht="14.1" customHeight="1" x14ac:dyDescent="0.2">
      <c r="A23" s="306">
        <v>23</v>
      </c>
      <c r="B23" s="307" t="s">
        <v>240</v>
      </c>
      <c r="C23" s="308"/>
      <c r="D23" s="113">
        <v>0.70603677318965608</v>
      </c>
      <c r="E23" s="115">
        <v>667</v>
      </c>
      <c r="F23" s="114">
        <v>671</v>
      </c>
      <c r="G23" s="114">
        <v>673</v>
      </c>
      <c r="H23" s="114">
        <v>674</v>
      </c>
      <c r="I23" s="140">
        <v>675</v>
      </c>
      <c r="J23" s="115">
        <v>-8</v>
      </c>
      <c r="K23" s="116">
        <v>-1.1851851851851851</v>
      </c>
    </row>
    <row r="24" spans="1:255" ht="14.1" customHeight="1" x14ac:dyDescent="0.2">
      <c r="A24" s="306">
        <v>24</v>
      </c>
      <c r="B24" s="307" t="s">
        <v>241</v>
      </c>
      <c r="C24" s="308"/>
      <c r="D24" s="113">
        <v>6.9756856601496757</v>
      </c>
      <c r="E24" s="115">
        <v>6590</v>
      </c>
      <c r="F24" s="114">
        <v>6604</v>
      </c>
      <c r="G24" s="114">
        <v>6743</v>
      </c>
      <c r="H24" s="114">
        <v>6621</v>
      </c>
      <c r="I24" s="140">
        <v>6629</v>
      </c>
      <c r="J24" s="115">
        <v>-39</v>
      </c>
      <c r="K24" s="116">
        <v>-0.58832403077387241</v>
      </c>
    </row>
    <row r="25" spans="1:255" ht="14.1" customHeight="1" x14ac:dyDescent="0.2">
      <c r="A25" s="306">
        <v>25</v>
      </c>
      <c r="B25" s="307" t="s">
        <v>242</v>
      </c>
      <c r="C25" s="308"/>
      <c r="D25" s="113">
        <v>7.446729684241725</v>
      </c>
      <c r="E25" s="115">
        <v>7035</v>
      </c>
      <c r="F25" s="114">
        <v>7173</v>
      </c>
      <c r="G25" s="114">
        <v>7229</v>
      </c>
      <c r="H25" s="114">
        <v>7061</v>
      </c>
      <c r="I25" s="140">
        <v>7090</v>
      </c>
      <c r="J25" s="115">
        <v>-55</v>
      </c>
      <c r="K25" s="116">
        <v>-0.7757404795486601</v>
      </c>
    </row>
    <row r="26" spans="1:255" ht="14.1" customHeight="1" x14ac:dyDescent="0.2">
      <c r="A26" s="306">
        <v>26</v>
      </c>
      <c r="B26" s="307" t="s">
        <v>243</v>
      </c>
      <c r="C26" s="308"/>
      <c r="D26" s="113">
        <v>3.6508558181875919</v>
      </c>
      <c r="E26" s="115">
        <v>3449</v>
      </c>
      <c r="F26" s="114">
        <v>3469</v>
      </c>
      <c r="G26" s="114">
        <v>3483</v>
      </c>
      <c r="H26" s="114">
        <v>3381</v>
      </c>
      <c r="I26" s="140">
        <v>3353</v>
      </c>
      <c r="J26" s="115">
        <v>96</v>
      </c>
      <c r="K26" s="116">
        <v>2.8631076647778109</v>
      </c>
    </row>
    <row r="27" spans="1:255" ht="14.1" customHeight="1" x14ac:dyDescent="0.2">
      <c r="A27" s="306">
        <v>27</v>
      </c>
      <c r="B27" s="307" t="s">
        <v>244</v>
      </c>
      <c r="C27" s="308"/>
      <c r="D27" s="113">
        <v>3.4994866149400345</v>
      </c>
      <c r="E27" s="115">
        <v>3306</v>
      </c>
      <c r="F27" s="114">
        <v>3324</v>
      </c>
      <c r="G27" s="114">
        <v>3342</v>
      </c>
      <c r="H27" s="114">
        <v>3269</v>
      </c>
      <c r="I27" s="140">
        <v>3276</v>
      </c>
      <c r="J27" s="115">
        <v>30</v>
      </c>
      <c r="K27" s="116">
        <v>0.91575091575091572</v>
      </c>
    </row>
    <row r="28" spans="1:255" ht="14.1" customHeight="1" x14ac:dyDescent="0.2">
      <c r="A28" s="306">
        <v>28</v>
      </c>
      <c r="B28" s="307" t="s">
        <v>245</v>
      </c>
      <c r="C28" s="308"/>
      <c r="D28" s="113">
        <v>0.39800573721036087</v>
      </c>
      <c r="E28" s="115">
        <v>376</v>
      </c>
      <c r="F28" s="114">
        <v>374</v>
      </c>
      <c r="G28" s="114">
        <v>419</v>
      </c>
      <c r="H28" s="114">
        <v>421</v>
      </c>
      <c r="I28" s="140">
        <v>418</v>
      </c>
      <c r="J28" s="115">
        <v>-42</v>
      </c>
      <c r="K28" s="116">
        <v>-10.047846889952153</v>
      </c>
    </row>
    <row r="29" spans="1:255" ht="14.1" customHeight="1" x14ac:dyDescent="0.2">
      <c r="A29" s="306">
        <v>29</v>
      </c>
      <c r="B29" s="307" t="s">
        <v>246</v>
      </c>
      <c r="C29" s="308"/>
      <c r="D29" s="113">
        <v>2.7415820728054112</v>
      </c>
      <c r="E29" s="115">
        <v>2590</v>
      </c>
      <c r="F29" s="114">
        <v>2586</v>
      </c>
      <c r="G29" s="114">
        <v>2627</v>
      </c>
      <c r="H29" s="114">
        <v>2585</v>
      </c>
      <c r="I29" s="140">
        <v>2539</v>
      </c>
      <c r="J29" s="115">
        <v>51</v>
      </c>
      <c r="K29" s="116">
        <v>2.0086648286727056</v>
      </c>
    </row>
    <row r="30" spans="1:255" ht="14.1" customHeight="1" x14ac:dyDescent="0.2">
      <c r="A30" s="306" t="s">
        <v>247</v>
      </c>
      <c r="B30" s="307" t="s">
        <v>248</v>
      </c>
      <c r="C30" s="308"/>
      <c r="D30" s="113">
        <v>1.8196060166611976</v>
      </c>
      <c r="E30" s="115">
        <v>1719</v>
      </c>
      <c r="F30" s="114">
        <v>1716</v>
      </c>
      <c r="G30" s="114">
        <v>1772</v>
      </c>
      <c r="H30" s="114">
        <v>1723</v>
      </c>
      <c r="I30" s="140">
        <v>1695</v>
      </c>
      <c r="J30" s="115">
        <v>24</v>
      </c>
      <c r="K30" s="116">
        <v>1.415929203539823</v>
      </c>
    </row>
    <row r="31" spans="1:255" ht="14.1" customHeight="1" x14ac:dyDescent="0.2">
      <c r="A31" s="306" t="s">
        <v>249</v>
      </c>
      <c r="B31" s="307" t="s">
        <v>250</v>
      </c>
      <c r="C31" s="308"/>
      <c r="D31" s="113">
        <v>0.89233733103280377</v>
      </c>
      <c r="E31" s="115">
        <v>843</v>
      </c>
      <c r="F31" s="114">
        <v>842</v>
      </c>
      <c r="G31" s="114">
        <v>826</v>
      </c>
      <c r="H31" s="114">
        <v>835</v>
      </c>
      <c r="I31" s="140">
        <v>817</v>
      </c>
      <c r="J31" s="115">
        <v>26</v>
      </c>
      <c r="K31" s="116">
        <v>3.1823745410036719</v>
      </c>
    </row>
    <row r="32" spans="1:255" ht="14.1" customHeight="1" x14ac:dyDescent="0.2">
      <c r="A32" s="306">
        <v>31</v>
      </c>
      <c r="B32" s="307" t="s">
        <v>251</v>
      </c>
      <c r="C32" s="308"/>
      <c r="D32" s="113">
        <v>0.6118279683712462</v>
      </c>
      <c r="E32" s="115">
        <v>578</v>
      </c>
      <c r="F32" s="114">
        <v>571</v>
      </c>
      <c r="G32" s="114">
        <v>563</v>
      </c>
      <c r="H32" s="114">
        <v>566</v>
      </c>
      <c r="I32" s="140">
        <v>585</v>
      </c>
      <c r="J32" s="115">
        <v>-7</v>
      </c>
      <c r="K32" s="116">
        <v>-1.1965811965811965</v>
      </c>
    </row>
    <row r="33" spans="1:11" ht="14.1" customHeight="1" x14ac:dyDescent="0.2">
      <c r="A33" s="306">
        <v>32</v>
      </c>
      <c r="B33" s="307" t="s">
        <v>252</v>
      </c>
      <c r="C33" s="308"/>
      <c r="D33" s="113">
        <v>1.9328682876226566</v>
      </c>
      <c r="E33" s="115">
        <v>1826</v>
      </c>
      <c r="F33" s="114">
        <v>1768</v>
      </c>
      <c r="G33" s="114">
        <v>1799</v>
      </c>
      <c r="H33" s="114">
        <v>1788</v>
      </c>
      <c r="I33" s="140">
        <v>1738</v>
      </c>
      <c r="J33" s="115">
        <v>88</v>
      </c>
      <c r="K33" s="116">
        <v>5.0632911392405067</v>
      </c>
    </row>
    <row r="34" spans="1:11" ht="14.1" customHeight="1" x14ac:dyDescent="0.2">
      <c r="A34" s="306">
        <v>33</v>
      </c>
      <c r="B34" s="307" t="s">
        <v>253</v>
      </c>
      <c r="C34" s="308"/>
      <c r="D34" s="113">
        <v>1.3348011559102793</v>
      </c>
      <c r="E34" s="115">
        <v>1261</v>
      </c>
      <c r="F34" s="114">
        <v>1268</v>
      </c>
      <c r="G34" s="114">
        <v>1313</v>
      </c>
      <c r="H34" s="114">
        <v>1295</v>
      </c>
      <c r="I34" s="140">
        <v>1293</v>
      </c>
      <c r="J34" s="115">
        <v>-32</v>
      </c>
      <c r="K34" s="116">
        <v>-2.4748646558391338</v>
      </c>
    </row>
    <row r="35" spans="1:11" ht="14.1" customHeight="1" x14ac:dyDescent="0.2">
      <c r="A35" s="306">
        <v>34</v>
      </c>
      <c r="B35" s="307" t="s">
        <v>254</v>
      </c>
      <c r="C35" s="308"/>
      <c r="D35" s="113">
        <v>2.2652454192291813</v>
      </c>
      <c r="E35" s="115">
        <v>2140</v>
      </c>
      <c r="F35" s="114">
        <v>2143</v>
      </c>
      <c r="G35" s="114">
        <v>2147</v>
      </c>
      <c r="H35" s="114">
        <v>2128</v>
      </c>
      <c r="I35" s="140">
        <v>2120</v>
      </c>
      <c r="J35" s="115">
        <v>20</v>
      </c>
      <c r="K35" s="116">
        <v>0.94339622641509435</v>
      </c>
    </row>
    <row r="36" spans="1:11" ht="14.1" customHeight="1" x14ac:dyDescent="0.2">
      <c r="A36" s="306">
        <v>41</v>
      </c>
      <c r="B36" s="307" t="s">
        <v>255</v>
      </c>
      <c r="C36" s="308"/>
      <c r="D36" s="113">
        <v>0.91562490076319714</v>
      </c>
      <c r="E36" s="115">
        <v>865</v>
      </c>
      <c r="F36" s="114">
        <v>862</v>
      </c>
      <c r="G36" s="114">
        <v>860</v>
      </c>
      <c r="H36" s="114">
        <v>827</v>
      </c>
      <c r="I36" s="140">
        <v>821</v>
      </c>
      <c r="J36" s="115">
        <v>44</v>
      </c>
      <c r="K36" s="116">
        <v>5.3593179049939099</v>
      </c>
    </row>
    <row r="37" spans="1:11" ht="14.1" customHeight="1" x14ac:dyDescent="0.2">
      <c r="A37" s="306">
        <v>42</v>
      </c>
      <c r="B37" s="307" t="s">
        <v>256</v>
      </c>
      <c r="C37" s="308"/>
      <c r="D37" s="113">
        <v>9.6325856612082011E-2</v>
      </c>
      <c r="E37" s="115">
        <v>91</v>
      </c>
      <c r="F37" s="114">
        <v>92</v>
      </c>
      <c r="G37" s="114">
        <v>92</v>
      </c>
      <c r="H37" s="114">
        <v>94</v>
      </c>
      <c r="I37" s="140">
        <v>94</v>
      </c>
      <c r="J37" s="115">
        <v>-3</v>
      </c>
      <c r="K37" s="116">
        <v>-3.1914893617021276</v>
      </c>
    </row>
    <row r="38" spans="1:11" ht="14.1" customHeight="1" x14ac:dyDescent="0.2">
      <c r="A38" s="306">
        <v>43</v>
      </c>
      <c r="B38" s="307" t="s">
        <v>257</v>
      </c>
      <c r="C38" s="308"/>
      <c r="D38" s="113">
        <v>1.1463835462734595</v>
      </c>
      <c r="E38" s="115">
        <v>1083</v>
      </c>
      <c r="F38" s="114">
        <v>1051</v>
      </c>
      <c r="G38" s="114">
        <v>1058</v>
      </c>
      <c r="H38" s="114">
        <v>1021</v>
      </c>
      <c r="I38" s="140">
        <v>1009</v>
      </c>
      <c r="J38" s="115">
        <v>74</v>
      </c>
      <c r="K38" s="116">
        <v>7.3339940535183352</v>
      </c>
    </row>
    <row r="39" spans="1:11" ht="14.1" customHeight="1" x14ac:dyDescent="0.2">
      <c r="A39" s="306">
        <v>51</v>
      </c>
      <c r="B39" s="307" t="s">
        <v>258</v>
      </c>
      <c r="C39" s="308"/>
      <c r="D39" s="113">
        <v>6.3246922335954947</v>
      </c>
      <c r="E39" s="115">
        <v>5975</v>
      </c>
      <c r="F39" s="114">
        <v>6020</v>
      </c>
      <c r="G39" s="114">
        <v>6171</v>
      </c>
      <c r="H39" s="114">
        <v>6017</v>
      </c>
      <c r="I39" s="140">
        <v>5890</v>
      </c>
      <c r="J39" s="115">
        <v>85</v>
      </c>
      <c r="K39" s="116">
        <v>1.4431239388794568</v>
      </c>
    </row>
    <row r="40" spans="1:11" ht="14.1" customHeight="1" x14ac:dyDescent="0.2">
      <c r="A40" s="306" t="s">
        <v>259</v>
      </c>
      <c r="B40" s="307" t="s">
        <v>260</v>
      </c>
      <c r="C40" s="308"/>
      <c r="D40" s="113">
        <v>5.7393274126451503</v>
      </c>
      <c r="E40" s="115">
        <v>5422</v>
      </c>
      <c r="F40" s="114">
        <v>5473</v>
      </c>
      <c r="G40" s="114">
        <v>5619</v>
      </c>
      <c r="H40" s="114">
        <v>5483</v>
      </c>
      <c r="I40" s="140">
        <v>5352</v>
      </c>
      <c r="J40" s="115">
        <v>70</v>
      </c>
      <c r="K40" s="116">
        <v>1.3079222720478325</v>
      </c>
    </row>
    <row r="41" spans="1:11" ht="14.1" customHeight="1" x14ac:dyDescent="0.2">
      <c r="A41" s="306"/>
      <c r="B41" s="307" t="s">
        <v>261</v>
      </c>
      <c r="C41" s="308"/>
      <c r="D41" s="113">
        <v>5.0925680896783136</v>
      </c>
      <c r="E41" s="115">
        <v>4811</v>
      </c>
      <c r="F41" s="114">
        <v>4865</v>
      </c>
      <c r="G41" s="114">
        <v>5017</v>
      </c>
      <c r="H41" s="114">
        <v>4888</v>
      </c>
      <c r="I41" s="140">
        <v>4748</v>
      </c>
      <c r="J41" s="115">
        <v>63</v>
      </c>
      <c r="K41" s="116">
        <v>1.3268744734625106</v>
      </c>
    </row>
    <row r="42" spans="1:11" ht="14.1" customHeight="1" x14ac:dyDescent="0.2">
      <c r="A42" s="306">
        <v>52</v>
      </c>
      <c r="B42" s="307" t="s">
        <v>262</v>
      </c>
      <c r="C42" s="308"/>
      <c r="D42" s="113">
        <v>3.6963724317515427</v>
      </c>
      <c r="E42" s="115">
        <v>3492</v>
      </c>
      <c r="F42" s="114">
        <v>3486</v>
      </c>
      <c r="G42" s="114">
        <v>3500</v>
      </c>
      <c r="H42" s="114">
        <v>3482</v>
      </c>
      <c r="I42" s="140">
        <v>3449</v>
      </c>
      <c r="J42" s="115">
        <v>43</v>
      </c>
      <c r="K42" s="116">
        <v>1.2467381849811539</v>
      </c>
    </row>
    <row r="43" spans="1:11" ht="14.1" customHeight="1" x14ac:dyDescent="0.2">
      <c r="A43" s="306" t="s">
        <v>263</v>
      </c>
      <c r="B43" s="307" t="s">
        <v>264</v>
      </c>
      <c r="C43" s="308"/>
      <c r="D43" s="113">
        <v>3.2570841845645755</v>
      </c>
      <c r="E43" s="115">
        <v>3077</v>
      </c>
      <c r="F43" s="114">
        <v>3072</v>
      </c>
      <c r="G43" s="114">
        <v>3061</v>
      </c>
      <c r="H43" s="114">
        <v>3052</v>
      </c>
      <c r="I43" s="140">
        <v>3020</v>
      </c>
      <c r="J43" s="115">
        <v>57</v>
      </c>
      <c r="K43" s="116">
        <v>1.8874172185430464</v>
      </c>
    </row>
    <row r="44" spans="1:11" ht="14.1" customHeight="1" x14ac:dyDescent="0.2">
      <c r="A44" s="306">
        <v>53</v>
      </c>
      <c r="B44" s="307" t="s">
        <v>265</v>
      </c>
      <c r="C44" s="308"/>
      <c r="D44" s="113">
        <v>0.43187856590911494</v>
      </c>
      <c r="E44" s="115">
        <v>408</v>
      </c>
      <c r="F44" s="114">
        <v>401</v>
      </c>
      <c r="G44" s="114">
        <v>412</v>
      </c>
      <c r="H44" s="114">
        <v>412</v>
      </c>
      <c r="I44" s="140">
        <v>393</v>
      </c>
      <c r="J44" s="115">
        <v>15</v>
      </c>
      <c r="K44" s="116">
        <v>3.8167938931297711</v>
      </c>
    </row>
    <row r="45" spans="1:11" ht="14.1" customHeight="1" x14ac:dyDescent="0.2">
      <c r="A45" s="306" t="s">
        <v>266</v>
      </c>
      <c r="B45" s="307" t="s">
        <v>267</v>
      </c>
      <c r="C45" s="308"/>
      <c r="D45" s="113">
        <v>0.36624996030527884</v>
      </c>
      <c r="E45" s="115">
        <v>346</v>
      </c>
      <c r="F45" s="114">
        <v>339</v>
      </c>
      <c r="G45" s="114">
        <v>349</v>
      </c>
      <c r="H45" s="114">
        <v>352</v>
      </c>
      <c r="I45" s="140">
        <v>336</v>
      </c>
      <c r="J45" s="115">
        <v>10</v>
      </c>
      <c r="K45" s="116">
        <v>2.9761904761904763</v>
      </c>
    </row>
    <row r="46" spans="1:11" ht="14.1" customHeight="1" x14ac:dyDescent="0.2">
      <c r="A46" s="306">
        <v>54</v>
      </c>
      <c r="B46" s="307" t="s">
        <v>268</v>
      </c>
      <c r="C46" s="308"/>
      <c r="D46" s="113">
        <v>2.4028537858178702</v>
      </c>
      <c r="E46" s="115">
        <v>2270</v>
      </c>
      <c r="F46" s="114">
        <v>2181</v>
      </c>
      <c r="G46" s="114">
        <v>2112</v>
      </c>
      <c r="H46" s="114">
        <v>2111</v>
      </c>
      <c r="I46" s="140">
        <v>2084</v>
      </c>
      <c r="J46" s="115">
        <v>186</v>
      </c>
      <c r="K46" s="116">
        <v>8.9251439539347412</v>
      </c>
    </row>
    <row r="47" spans="1:11" ht="14.1" customHeight="1" x14ac:dyDescent="0.2">
      <c r="A47" s="306">
        <v>61</v>
      </c>
      <c r="B47" s="307" t="s">
        <v>269</v>
      </c>
      <c r="C47" s="308"/>
      <c r="D47" s="113">
        <v>3.5799345830995755</v>
      </c>
      <c r="E47" s="115">
        <v>3382</v>
      </c>
      <c r="F47" s="114">
        <v>3434</v>
      </c>
      <c r="G47" s="114">
        <v>3483</v>
      </c>
      <c r="H47" s="114">
        <v>3414</v>
      </c>
      <c r="I47" s="140">
        <v>3433</v>
      </c>
      <c r="J47" s="115">
        <v>-51</v>
      </c>
      <c r="K47" s="116">
        <v>-1.4855811243810078</v>
      </c>
    </row>
    <row r="48" spans="1:11" ht="14.1" customHeight="1" x14ac:dyDescent="0.2">
      <c r="A48" s="306">
        <v>62</v>
      </c>
      <c r="B48" s="307" t="s">
        <v>270</v>
      </c>
      <c r="C48" s="308"/>
      <c r="D48" s="113">
        <v>6.111928528331446</v>
      </c>
      <c r="E48" s="115">
        <v>5774</v>
      </c>
      <c r="F48" s="114">
        <v>5875</v>
      </c>
      <c r="G48" s="114">
        <v>5838</v>
      </c>
      <c r="H48" s="114">
        <v>5717</v>
      </c>
      <c r="I48" s="140">
        <v>5734</v>
      </c>
      <c r="J48" s="115">
        <v>40</v>
      </c>
      <c r="K48" s="116">
        <v>0.69759330310429024</v>
      </c>
    </row>
    <row r="49" spans="1:11" ht="14.1" customHeight="1" x14ac:dyDescent="0.2">
      <c r="A49" s="306">
        <v>63</v>
      </c>
      <c r="B49" s="307" t="s">
        <v>271</v>
      </c>
      <c r="C49" s="308"/>
      <c r="D49" s="113">
        <v>1.074403785288607</v>
      </c>
      <c r="E49" s="115">
        <v>1015</v>
      </c>
      <c r="F49" s="114">
        <v>1038</v>
      </c>
      <c r="G49" s="114">
        <v>1035</v>
      </c>
      <c r="H49" s="114">
        <v>1039</v>
      </c>
      <c r="I49" s="140">
        <v>1037</v>
      </c>
      <c r="J49" s="115">
        <v>-22</v>
      </c>
      <c r="K49" s="116">
        <v>-2.1215043394406945</v>
      </c>
    </row>
    <row r="50" spans="1:11" ht="14.1" customHeight="1" x14ac:dyDescent="0.2">
      <c r="A50" s="306" t="s">
        <v>272</v>
      </c>
      <c r="B50" s="307" t="s">
        <v>273</v>
      </c>
      <c r="C50" s="308"/>
      <c r="D50" s="113">
        <v>0.13866689248552466</v>
      </c>
      <c r="E50" s="115">
        <v>131</v>
      </c>
      <c r="F50" s="114">
        <v>144</v>
      </c>
      <c r="G50" s="114">
        <v>138</v>
      </c>
      <c r="H50" s="114">
        <v>130</v>
      </c>
      <c r="I50" s="140">
        <v>134</v>
      </c>
      <c r="J50" s="115">
        <v>-3</v>
      </c>
      <c r="K50" s="116">
        <v>-2.2388059701492535</v>
      </c>
    </row>
    <row r="51" spans="1:11" ht="14.1" customHeight="1" x14ac:dyDescent="0.2">
      <c r="A51" s="306" t="s">
        <v>274</v>
      </c>
      <c r="B51" s="307" t="s">
        <v>275</v>
      </c>
      <c r="C51" s="308"/>
      <c r="D51" s="113">
        <v>0.73038286881688563</v>
      </c>
      <c r="E51" s="115">
        <v>690</v>
      </c>
      <c r="F51" s="114">
        <v>697</v>
      </c>
      <c r="G51" s="114">
        <v>698</v>
      </c>
      <c r="H51" s="114">
        <v>720</v>
      </c>
      <c r="I51" s="140">
        <v>713</v>
      </c>
      <c r="J51" s="115">
        <v>-23</v>
      </c>
      <c r="K51" s="116">
        <v>-3.225806451612903</v>
      </c>
    </row>
    <row r="52" spans="1:11" ht="14.1" customHeight="1" x14ac:dyDescent="0.2">
      <c r="A52" s="306">
        <v>71</v>
      </c>
      <c r="B52" s="307" t="s">
        <v>276</v>
      </c>
      <c r="C52" s="308"/>
      <c r="D52" s="113">
        <v>10.988557335055201</v>
      </c>
      <c r="E52" s="115">
        <v>10381</v>
      </c>
      <c r="F52" s="114">
        <v>10510</v>
      </c>
      <c r="G52" s="114">
        <v>10521</v>
      </c>
      <c r="H52" s="114">
        <v>10411</v>
      </c>
      <c r="I52" s="140">
        <v>10420</v>
      </c>
      <c r="J52" s="115">
        <v>-39</v>
      </c>
      <c r="K52" s="116">
        <v>-0.37428023032629559</v>
      </c>
    </row>
    <row r="53" spans="1:11" ht="14.1" customHeight="1" x14ac:dyDescent="0.2">
      <c r="A53" s="306" t="s">
        <v>277</v>
      </c>
      <c r="B53" s="307" t="s">
        <v>278</v>
      </c>
      <c r="C53" s="308"/>
      <c r="D53" s="113">
        <v>4.7199669739920189</v>
      </c>
      <c r="E53" s="115">
        <v>4459</v>
      </c>
      <c r="F53" s="114">
        <v>4539</v>
      </c>
      <c r="G53" s="114">
        <v>4561</v>
      </c>
      <c r="H53" s="114">
        <v>4462</v>
      </c>
      <c r="I53" s="140">
        <v>4464</v>
      </c>
      <c r="J53" s="115">
        <v>-5</v>
      </c>
      <c r="K53" s="116">
        <v>-0.11200716845878136</v>
      </c>
    </row>
    <row r="54" spans="1:11" ht="14.1" customHeight="1" x14ac:dyDescent="0.2">
      <c r="A54" s="306" t="s">
        <v>279</v>
      </c>
      <c r="B54" s="307" t="s">
        <v>280</v>
      </c>
      <c r="C54" s="308"/>
      <c r="D54" s="113">
        <v>5.1899524721872323</v>
      </c>
      <c r="E54" s="115">
        <v>4903</v>
      </c>
      <c r="F54" s="114">
        <v>4929</v>
      </c>
      <c r="G54" s="114">
        <v>4932</v>
      </c>
      <c r="H54" s="114">
        <v>4928</v>
      </c>
      <c r="I54" s="140">
        <v>4954</v>
      </c>
      <c r="J54" s="115">
        <v>-51</v>
      </c>
      <c r="K54" s="116">
        <v>-1.0294711344368188</v>
      </c>
    </row>
    <row r="55" spans="1:11" ht="14.1" customHeight="1" x14ac:dyDescent="0.2">
      <c r="A55" s="306">
        <v>72</v>
      </c>
      <c r="B55" s="307" t="s">
        <v>281</v>
      </c>
      <c r="C55" s="308"/>
      <c r="D55" s="113">
        <v>3.1459389653967884</v>
      </c>
      <c r="E55" s="115">
        <v>2972</v>
      </c>
      <c r="F55" s="114">
        <v>2996</v>
      </c>
      <c r="G55" s="114">
        <v>3002</v>
      </c>
      <c r="H55" s="114">
        <v>2956</v>
      </c>
      <c r="I55" s="140">
        <v>2970</v>
      </c>
      <c r="J55" s="115">
        <v>2</v>
      </c>
      <c r="K55" s="116">
        <v>6.7340067340067339E-2</v>
      </c>
    </row>
    <row r="56" spans="1:11" ht="14.1" customHeight="1" x14ac:dyDescent="0.2">
      <c r="A56" s="306" t="s">
        <v>282</v>
      </c>
      <c r="B56" s="307" t="s">
        <v>283</v>
      </c>
      <c r="C56" s="308"/>
      <c r="D56" s="113">
        <v>1.4649998412211154</v>
      </c>
      <c r="E56" s="115">
        <v>1384</v>
      </c>
      <c r="F56" s="114">
        <v>1401</v>
      </c>
      <c r="G56" s="114">
        <v>1402</v>
      </c>
      <c r="H56" s="114">
        <v>1391</v>
      </c>
      <c r="I56" s="140">
        <v>1396</v>
      </c>
      <c r="J56" s="115">
        <v>-12</v>
      </c>
      <c r="K56" s="116">
        <v>-0.85959885386819479</v>
      </c>
    </row>
    <row r="57" spans="1:11" ht="14.1" customHeight="1" x14ac:dyDescent="0.2">
      <c r="A57" s="306" t="s">
        <v>284</v>
      </c>
      <c r="B57" s="307" t="s">
        <v>285</v>
      </c>
      <c r="C57" s="308"/>
      <c r="D57" s="113">
        <v>1.1093351398841973</v>
      </c>
      <c r="E57" s="115">
        <v>1048</v>
      </c>
      <c r="F57" s="114">
        <v>1058</v>
      </c>
      <c r="G57" s="114">
        <v>1060</v>
      </c>
      <c r="H57" s="114">
        <v>1052</v>
      </c>
      <c r="I57" s="140">
        <v>1065</v>
      </c>
      <c r="J57" s="115">
        <v>-17</v>
      </c>
      <c r="K57" s="116">
        <v>-1.596244131455399</v>
      </c>
    </row>
    <row r="58" spans="1:11" ht="14.1" customHeight="1" x14ac:dyDescent="0.2">
      <c r="A58" s="306">
        <v>73</v>
      </c>
      <c r="B58" s="307" t="s">
        <v>286</v>
      </c>
      <c r="C58" s="308"/>
      <c r="D58" s="113">
        <v>2.261011315641837</v>
      </c>
      <c r="E58" s="115">
        <v>2136</v>
      </c>
      <c r="F58" s="114">
        <v>2160</v>
      </c>
      <c r="G58" s="114">
        <v>2158</v>
      </c>
      <c r="H58" s="114">
        <v>2113</v>
      </c>
      <c r="I58" s="140">
        <v>2103</v>
      </c>
      <c r="J58" s="115">
        <v>33</v>
      </c>
      <c r="K58" s="116">
        <v>1.5691868758915835</v>
      </c>
    </row>
    <row r="59" spans="1:11" ht="14.1" customHeight="1" x14ac:dyDescent="0.2">
      <c r="A59" s="306" t="s">
        <v>287</v>
      </c>
      <c r="B59" s="307" t="s">
        <v>288</v>
      </c>
      <c r="C59" s="308"/>
      <c r="D59" s="113">
        <v>1.8693567338124928</v>
      </c>
      <c r="E59" s="115">
        <v>1766</v>
      </c>
      <c r="F59" s="114">
        <v>1791</v>
      </c>
      <c r="G59" s="114">
        <v>1786</v>
      </c>
      <c r="H59" s="114">
        <v>1761</v>
      </c>
      <c r="I59" s="140">
        <v>1751</v>
      </c>
      <c r="J59" s="115">
        <v>15</v>
      </c>
      <c r="K59" s="116">
        <v>0.8566533409480297</v>
      </c>
    </row>
    <row r="60" spans="1:11" ht="14.1" customHeight="1" x14ac:dyDescent="0.2">
      <c r="A60" s="306">
        <v>81</v>
      </c>
      <c r="B60" s="307" t="s">
        <v>289</v>
      </c>
      <c r="C60" s="308"/>
      <c r="D60" s="113">
        <v>7.7759312381577415</v>
      </c>
      <c r="E60" s="115">
        <v>7346</v>
      </c>
      <c r="F60" s="114">
        <v>7332</v>
      </c>
      <c r="G60" s="114">
        <v>7267</v>
      </c>
      <c r="H60" s="114">
        <v>7105</v>
      </c>
      <c r="I60" s="140">
        <v>7111</v>
      </c>
      <c r="J60" s="115">
        <v>235</v>
      </c>
      <c r="K60" s="116">
        <v>3.3047391365490086</v>
      </c>
    </row>
    <row r="61" spans="1:11" ht="14.1" customHeight="1" x14ac:dyDescent="0.2">
      <c r="A61" s="306" t="s">
        <v>290</v>
      </c>
      <c r="B61" s="307" t="s">
        <v>291</v>
      </c>
      <c r="C61" s="308"/>
      <c r="D61" s="113">
        <v>2.5796276105894931</v>
      </c>
      <c r="E61" s="115">
        <v>2437</v>
      </c>
      <c r="F61" s="114">
        <v>2430</v>
      </c>
      <c r="G61" s="114">
        <v>2448</v>
      </c>
      <c r="H61" s="114">
        <v>2320</v>
      </c>
      <c r="I61" s="140">
        <v>2341</v>
      </c>
      <c r="J61" s="115">
        <v>96</v>
      </c>
      <c r="K61" s="116">
        <v>4.1008116189662536</v>
      </c>
    </row>
    <row r="62" spans="1:11" ht="14.1" customHeight="1" x14ac:dyDescent="0.2">
      <c r="A62" s="306" t="s">
        <v>292</v>
      </c>
      <c r="B62" s="307" t="s">
        <v>293</v>
      </c>
      <c r="C62" s="308"/>
      <c r="D62" s="113">
        <v>3.090895618761313</v>
      </c>
      <c r="E62" s="115">
        <v>2920</v>
      </c>
      <c r="F62" s="114">
        <v>2904</v>
      </c>
      <c r="G62" s="114">
        <v>2866</v>
      </c>
      <c r="H62" s="114">
        <v>2837</v>
      </c>
      <c r="I62" s="140">
        <v>2854</v>
      </c>
      <c r="J62" s="115">
        <v>66</v>
      </c>
      <c r="K62" s="116">
        <v>2.3125437981779959</v>
      </c>
    </row>
    <row r="63" spans="1:11" ht="14.1" customHeight="1" x14ac:dyDescent="0.2">
      <c r="A63" s="306"/>
      <c r="B63" s="307" t="s">
        <v>294</v>
      </c>
      <c r="C63" s="308"/>
      <c r="D63" s="113">
        <v>2.6928898815509523</v>
      </c>
      <c r="E63" s="115">
        <v>2544</v>
      </c>
      <c r="F63" s="114">
        <v>2533</v>
      </c>
      <c r="G63" s="114">
        <v>2499</v>
      </c>
      <c r="H63" s="114">
        <v>2478</v>
      </c>
      <c r="I63" s="140">
        <v>2490</v>
      </c>
      <c r="J63" s="115">
        <v>54</v>
      </c>
      <c r="K63" s="116">
        <v>2.1686746987951806</v>
      </c>
    </row>
    <row r="64" spans="1:11" ht="14.1" customHeight="1" x14ac:dyDescent="0.2">
      <c r="A64" s="306" t="s">
        <v>295</v>
      </c>
      <c r="B64" s="307" t="s">
        <v>296</v>
      </c>
      <c r="C64" s="308"/>
      <c r="D64" s="113">
        <v>0.6774565739750823</v>
      </c>
      <c r="E64" s="115">
        <v>640</v>
      </c>
      <c r="F64" s="114">
        <v>624</v>
      </c>
      <c r="G64" s="114">
        <v>612</v>
      </c>
      <c r="H64" s="114">
        <v>605</v>
      </c>
      <c r="I64" s="140">
        <v>592</v>
      </c>
      <c r="J64" s="115">
        <v>48</v>
      </c>
      <c r="K64" s="116">
        <v>8.1081081081081088</v>
      </c>
    </row>
    <row r="65" spans="1:11" ht="14.1" customHeight="1" x14ac:dyDescent="0.2">
      <c r="A65" s="306" t="s">
        <v>297</v>
      </c>
      <c r="B65" s="307" t="s">
        <v>298</v>
      </c>
      <c r="C65" s="308"/>
      <c r="D65" s="113">
        <v>0.64887637476050852</v>
      </c>
      <c r="E65" s="115">
        <v>613</v>
      </c>
      <c r="F65" s="114">
        <v>627</v>
      </c>
      <c r="G65" s="114">
        <v>615</v>
      </c>
      <c r="H65" s="114">
        <v>613</v>
      </c>
      <c r="I65" s="140">
        <v>608</v>
      </c>
      <c r="J65" s="115">
        <v>5</v>
      </c>
      <c r="K65" s="116">
        <v>0.82236842105263153</v>
      </c>
    </row>
    <row r="66" spans="1:11" ht="14.1" customHeight="1" x14ac:dyDescent="0.2">
      <c r="A66" s="306">
        <v>82</v>
      </c>
      <c r="B66" s="307" t="s">
        <v>299</v>
      </c>
      <c r="C66" s="308"/>
      <c r="D66" s="113">
        <v>3.2909570132633297</v>
      </c>
      <c r="E66" s="115">
        <v>3109</v>
      </c>
      <c r="F66" s="114">
        <v>3121</v>
      </c>
      <c r="G66" s="114">
        <v>3074</v>
      </c>
      <c r="H66" s="114">
        <v>3037</v>
      </c>
      <c r="I66" s="140">
        <v>3014</v>
      </c>
      <c r="J66" s="115">
        <v>95</v>
      </c>
      <c r="K66" s="116">
        <v>3.1519575315195754</v>
      </c>
    </row>
    <row r="67" spans="1:11" ht="14.1" customHeight="1" x14ac:dyDescent="0.2">
      <c r="A67" s="306" t="s">
        <v>300</v>
      </c>
      <c r="B67" s="307" t="s">
        <v>301</v>
      </c>
      <c r="C67" s="308"/>
      <c r="D67" s="113">
        <v>2.2917085666500832</v>
      </c>
      <c r="E67" s="115">
        <v>2165</v>
      </c>
      <c r="F67" s="114">
        <v>2155</v>
      </c>
      <c r="G67" s="114">
        <v>2114</v>
      </c>
      <c r="H67" s="114">
        <v>2122</v>
      </c>
      <c r="I67" s="140">
        <v>2089</v>
      </c>
      <c r="J67" s="115">
        <v>76</v>
      </c>
      <c r="K67" s="116">
        <v>3.6381043561512687</v>
      </c>
    </row>
    <row r="68" spans="1:11" ht="14.1" customHeight="1" x14ac:dyDescent="0.2">
      <c r="A68" s="306" t="s">
        <v>302</v>
      </c>
      <c r="B68" s="307" t="s">
        <v>303</v>
      </c>
      <c r="C68" s="308"/>
      <c r="D68" s="113">
        <v>0.52502884483068879</v>
      </c>
      <c r="E68" s="115">
        <v>496</v>
      </c>
      <c r="F68" s="114">
        <v>517</v>
      </c>
      <c r="G68" s="114">
        <v>513</v>
      </c>
      <c r="H68" s="114">
        <v>493</v>
      </c>
      <c r="I68" s="140">
        <v>497</v>
      </c>
      <c r="J68" s="115">
        <v>-1</v>
      </c>
      <c r="K68" s="116">
        <v>-0.2012072434607646</v>
      </c>
    </row>
    <row r="69" spans="1:11" ht="14.1" customHeight="1" x14ac:dyDescent="0.2">
      <c r="A69" s="306">
        <v>83</v>
      </c>
      <c r="B69" s="307" t="s">
        <v>304</v>
      </c>
      <c r="C69" s="308"/>
      <c r="D69" s="113">
        <v>5.9383302812503311</v>
      </c>
      <c r="E69" s="115">
        <v>5610</v>
      </c>
      <c r="F69" s="114">
        <v>5597</v>
      </c>
      <c r="G69" s="114">
        <v>5515</v>
      </c>
      <c r="H69" s="114">
        <v>5316</v>
      </c>
      <c r="I69" s="140">
        <v>5264</v>
      </c>
      <c r="J69" s="115">
        <v>346</v>
      </c>
      <c r="K69" s="116">
        <v>6.5729483282674774</v>
      </c>
    </row>
    <row r="70" spans="1:11" ht="14.1" customHeight="1" x14ac:dyDescent="0.2">
      <c r="A70" s="306" t="s">
        <v>305</v>
      </c>
      <c r="B70" s="307" t="s">
        <v>306</v>
      </c>
      <c r="C70" s="308"/>
      <c r="D70" s="113">
        <v>4.9020334282478224</v>
      </c>
      <c r="E70" s="115">
        <v>4631</v>
      </c>
      <c r="F70" s="114">
        <v>4638</v>
      </c>
      <c r="G70" s="114">
        <v>4575</v>
      </c>
      <c r="H70" s="114">
        <v>4403</v>
      </c>
      <c r="I70" s="140">
        <v>4366</v>
      </c>
      <c r="J70" s="115">
        <v>265</v>
      </c>
      <c r="K70" s="116">
        <v>6.0696289509848835</v>
      </c>
    </row>
    <row r="71" spans="1:11" ht="14.1" customHeight="1" x14ac:dyDescent="0.2">
      <c r="A71" s="306"/>
      <c r="B71" s="307" t="s">
        <v>307</v>
      </c>
      <c r="C71" s="308"/>
      <c r="D71" s="113">
        <v>2.9172973716801982</v>
      </c>
      <c r="E71" s="115">
        <v>2756</v>
      </c>
      <c r="F71" s="114">
        <v>2757</v>
      </c>
      <c r="G71" s="114">
        <v>2712</v>
      </c>
      <c r="H71" s="114">
        <v>2605</v>
      </c>
      <c r="I71" s="140">
        <v>2593</v>
      </c>
      <c r="J71" s="115">
        <v>163</v>
      </c>
      <c r="K71" s="116">
        <v>6.2861550327805631</v>
      </c>
    </row>
    <row r="72" spans="1:11" ht="14.1" customHeight="1" x14ac:dyDescent="0.2">
      <c r="A72" s="306">
        <v>84</v>
      </c>
      <c r="B72" s="307" t="s">
        <v>308</v>
      </c>
      <c r="C72" s="308"/>
      <c r="D72" s="113">
        <v>1.1389738649956072</v>
      </c>
      <c r="E72" s="115">
        <v>1076</v>
      </c>
      <c r="F72" s="114">
        <v>1082</v>
      </c>
      <c r="G72" s="114">
        <v>1061</v>
      </c>
      <c r="H72" s="114">
        <v>1088</v>
      </c>
      <c r="I72" s="140">
        <v>1094</v>
      </c>
      <c r="J72" s="115">
        <v>-18</v>
      </c>
      <c r="K72" s="116">
        <v>-1.6453382084095065</v>
      </c>
    </row>
    <row r="73" spans="1:11" ht="14.1" customHeight="1" x14ac:dyDescent="0.2">
      <c r="A73" s="306" t="s">
        <v>309</v>
      </c>
      <c r="B73" s="307" t="s">
        <v>310</v>
      </c>
      <c r="C73" s="308"/>
      <c r="D73" s="113">
        <v>0.5737210360851478</v>
      </c>
      <c r="E73" s="115">
        <v>542</v>
      </c>
      <c r="F73" s="114">
        <v>541</v>
      </c>
      <c r="G73" s="114">
        <v>523</v>
      </c>
      <c r="H73" s="114">
        <v>544</v>
      </c>
      <c r="I73" s="140">
        <v>551</v>
      </c>
      <c r="J73" s="115">
        <v>-9</v>
      </c>
      <c r="K73" s="116">
        <v>-1.633393829401089</v>
      </c>
    </row>
    <row r="74" spans="1:11" ht="14.1" customHeight="1" x14ac:dyDescent="0.2">
      <c r="A74" s="306" t="s">
        <v>311</v>
      </c>
      <c r="B74" s="307" t="s">
        <v>312</v>
      </c>
      <c r="C74" s="308"/>
      <c r="D74" s="113">
        <v>0.22864159371659026</v>
      </c>
      <c r="E74" s="115">
        <v>216</v>
      </c>
      <c r="F74" s="114">
        <v>216</v>
      </c>
      <c r="G74" s="114">
        <v>218</v>
      </c>
      <c r="H74" s="114">
        <v>232</v>
      </c>
      <c r="I74" s="140">
        <v>229</v>
      </c>
      <c r="J74" s="115">
        <v>-13</v>
      </c>
      <c r="K74" s="116">
        <v>-5.6768558951965069</v>
      </c>
    </row>
    <row r="75" spans="1:11" ht="14.1" customHeight="1" x14ac:dyDescent="0.2">
      <c r="A75" s="306" t="s">
        <v>313</v>
      </c>
      <c r="B75" s="307" t="s">
        <v>314</v>
      </c>
      <c r="C75" s="308"/>
      <c r="D75" s="113">
        <v>1.2702310762032792E-2</v>
      </c>
      <c r="E75" s="115">
        <v>12</v>
      </c>
      <c r="F75" s="114">
        <v>12</v>
      </c>
      <c r="G75" s="114">
        <v>11</v>
      </c>
      <c r="H75" s="114">
        <v>10</v>
      </c>
      <c r="I75" s="140">
        <v>10</v>
      </c>
      <c r="J75" s="115">
        <v>2</v>
      </c>
      <c r="K75" s="116">
        <v>20</v>
      </c>
    </row>
    <row r="76" spans="1:11" ht="14.1" customHeight="1" x14ac:dyDescent="0.2">
      <c r="A76" s="306">
        <v>91</v>
      </c>
      <c r="B76" s="307" t="s">
        <v>315</v>
      </c>
      <c r="C76" s="308"/>
      <c r="D76" s="113">
        <v>0.45834171333001661</v>
      </c>
      <c r="E76" s="115">
        <v>433</v>
      </c>
      <c r="F76" s="114">
        <v>428</v>
      </c>
      <c r="G76" s="114">
        <v>416</v>
      </c>
      <c r="H76" s="114">
        <v>426</v>
      </c>
      <c r="I76" s="140">
        <v>420</v>
      </c>
      <c r="J76" s="115">
        <v>13</v>
      </c>
      <c r="K76" s="116">
        <v>3.0952380952380953</v>
      </c>
    </row>
    <row r="77" spans="1:11" ht="14.1" customHeight="1" x14ac:dyDescent="0.2">
      <c r="A77" s="306">
        <v>92</v>
      </c>
      <c r="B77" s="307" t="s">
        <v>316</v>
      </c>
      <c r="C77" s="308"/>
      <c r="D77" s="113">
        <v>0.82776725132580364</v>
      </c>
      <c r="E77" s="115">
        <v>782</v>
      </c>
      <c r="F77" s="114">
        <v>777</v>
      </c>
      <c r="G77" s="114">
        <v>768</v>
      </c>
      <c r="H77" s="114">
        <v>761</v>
      </c>
      <c r="I77" s="140">
        <v>764</v>
      </c>
      <c r="J77" s="115">
        <v>18</v>
      </c>
      <c r="K77" s="116">
        <v>2.3560209424083771</v>
      </c>
    </row>
    <row r="78" spans="1:11" ht="14.1" customHeight="1" x14ac:dyDescent="0.2">
      <c r="A78" s="306">
        <v>93</v>
      </c>
      <c r="B78" s="307" t="s">
        <v>317</v>
      </c>
      <c r="C78" s="308"/>
      <c r="D78" s="113">
        <v>0.12914015941400006</v>
      </c>
      <c r="E78" s="115">
        <v>122</v>
      </c>
      <c r="F78" s="114">
        <v>125</v>
      </c>
      <c r="G78" s="114">
        <v>125</v>
      </c>
      <c r="H78" s="114">
        <v>120</v>
      </c>
      <c r="I78" s="140">
        <v>120</v>
      </c>
      <c r="J78" s="115">
        <v>2</v>
      </c>
      <c r="K78" s="116">
        <v>1.6666666666666667</v>
      </c>
    </row>
    <row r="79" spans="1:11" ht="14.1" customHeight="1" x14ac:dyDescent="0.2">
      <c r="A79" s="306">
        <v>94</v>
      </c>
      <c r="B79" s="307" t="s">
        <v>318</v>
      </c>
      <c r="C79" s="308"/>
      <c r="D79" s="113">
        <v>9.8442908405754148E-2</v>
      </c>
      <c r="E79" s="115">
        <v>93</v>
      </c>
      <c r="F79" s="114">
        <v>91</v>
      </c>
      <c r="G79" s="114">
        <v>90</v>
      </c>
      <c r="H79" s="114">
        <v>87</v>
      </c>
      <c r="I79" s="140">
        <v>83</v>
      </c>
      <c r="J79" s="115">
        <v>10</v>
      </c>
      <c r="K79" s="116">
        <v>12.048192771084338</v>
      </c>
    </row>
    <row r="80" spans="1:11" ht="14.1" customHeight="1" x14ac:dyDescent="0.2">
      <c r="A80" s="306" t="s">
        <v>319</v>
      </c>
      <c r="B80" s="307" t="s">
        <v>320</v>
      </c>
      <c r="C80" s="308"/>
      <c r="D80" s="113">
        <v>1.0585258968360661E-2</v>
      </c>
      <c r="E80" s="115">
        <v>10</v>
      </c>
      <c r="F80" s="114">
        <v>10</v>
      </c>
      <c r="G80" s="114">
        <v>7</v>
      </c>
      <c r="H80" s="114">
        <v>5</v>
      </c>
      <c r="I80" s="140">
        <v>5</v>
      </c>
      <c r="J80" s="115">
        <v>5</v>
      </c>
      <c r="K80" s="116">
        <v>100</v>
      </c>
    </row>
    <row r="81" spans="1:11" ht="14.1" customHeight="1" x14ac:dyDescent="0.2">
      <c r="A81" s="310" t="s">
        <v>321</v>
      </c>
      <c r="B81" s="311" t="s">
        <v>224</v>
      </c>
      <c r="C81" s="312"/>
      <c r="D81" s="125" t="s">
        <v>513</v>
      </c>
      <c r="E81" s="143" t="s">
        <v>513</v>
      </c>
      <c r="F81" s="144">
        <v>3</v>
      </c>
      <c r="G81" s="144">
        <v>10</v>
      </c>
      <c r="H81" s="144">
        <v>42</v>
      </c>
      <c r="I81" s="145">
        <v>44</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27585</v>
      </c>
      <c r="E12" s="114">
        <v>28541</v>
      </c>
      <c r="F12" s="114">
        <v>28848</v>
      </c>
      <c r="G12" s="114">
        <v>29120</v>
      </c>
      <c r="H12" s="140">
        <v>28535</v>
      </c>
      <c r="I12" s="115">
        <v>-950</v>
      </c>
      <c r="J12" s="116">
        <v>-3.3292447871035571</v>
      </c>
      <c r="K12"/>
      <c r="L12"/>
      <c r="M12"/>
      <c r="N12"/>
      <c r="O12"/>
      <c r="P12"/>
    </row>
    <row r="13" spans="1:16" s="110" customFormat="1" ht="14.45" customHeight="1" x14ac:dyDescent="0.2">
      <c r="A13" s="120" t="s">
        <v>105</v>
      </c>
      <c r="B13" s="119" t="s">
        <v>106</v>
      </c>
      <c r="C13" s="113">
        <v>41.479064709081022</v>
      </c>
      <c r="D13" s="115">
        <v>11442</v>
      </c>
      <c r="E13" s="114">
        <v>11751</v>
      </c>
      <c r="F13" s="114">
        <v>11869</v>
      </c>
      <c r="G13" s="114">
        <v>11828</v>
      </c>
      <c r="H13" s="140">
        <v>11513</v>
      </c>
      <c r="I13" s="115">
        <v>-71</v>
      </c>
      <c r="J13" s="116">
        <v>-0.61669417180578479</v>
      </c>
      <c r="K13"/>
      <c r="L13"/>
      <c r="M13"/>
      <c r="N13"/>
      <c r="O13"/>
      <c r="P13"/>
    </row>
    <row r="14" spans="1:16" s="110" customFormat="1" ht="14.45" customHeight="1" x14ac:dyDescent="0.2">
      <c r="A14" s="120"/>
      <c r="B14" s="119" t="s">
        <v>107</v>
      </c>
      <c r="C14" s="113">
        <v>58.520935290918978</v>
      </c>
      <c r="D14" s="115">
        <v>16143</v>
      </c>
      <c r="E14" s="114">
        <v>16790</v>
      </c>
      <c r="F14" s="114">
        <v>16979</v>
      </c>
      <c r="G14" s="114">
        <v>17292</v>
      </c>
      <c r="H14" s="140">
        <v>17022</v>
      </c>
      <c r="I14" s="115">
        <v>-879</v>
      </c>
      <c r="J14" s="116">
        <v>-5.1639055340148046</v>
      </c>
      <c r="K14"/>
      <c r="L14"/>
      <c r="M14"/>
      <c r="N14"/>
      <c r="O14"/>
      <c r="P14"/>
    </row>
    <row r="15" spans="1:16" s="110" customFormat="1" ht="14.45" customHeight="1" x14ac:dyDescent="0.2">
      <c r="A15" s="118" t="s">
        <v>105</v>
      </c>
      <c r="B15" s="121" t="s">
        <v>108</v>
      </c>
      <c r="C15" s="113">
        <v>17.853906108392241</v>
      </c>
      <c r="D15" s="115">
        <v>4925</v>
      </c>
      <c r="E15" s="114">
        <v>5160</v>
      </c>
      <c r="F15" s="114">
        <v>5230</v>
      </c>
      <c r="G15" s="114">
        <v>5458</v>
      </c>
      <c r="H15" s="140">
        <v>5079</v>
      </c>
      <c r="I15" s="115">
        <v>-154</v>
      </c>
      <c r="J15" s="116">
        <v>-3.0320929316794643</v>
      </c>
      <c r="K15"/>
      <c r="L15"/>
      <c r="M15"/>
      <c r="N15"/>
      <c r="O15"/>
      <c r="P15"/>
    </row>
    <row r="16" spans="1:16" s="110" customFormat="1" ht="14.45" customHeight="1" x14ac:dyDescent="0.2">
      <c r="A16" s="118"/>
      <c r="B16" s="121" t="s">
        <v>109</v>
      </c>
      <c r="C16" s="113">
        <v>46.188145731375748</v>
      </c>
      <c r="D16" s="115">
        <v>12741</v>
      </c>
      <c r="E16" s="114">
        <v>13288</v>
      </c>
      <c r="F16" s="114">
        <v>13525</v>
      </c>
      <c r="G16" s="114">
        <v>13662</v>
      </c>
      <c r="H16" s="140">
        <v>13552</v>
      </c>
      <c r="I16" s="115">
        <v>-811</v>
      </c>
      <c r="J16" s="116">
        <v>-5.9843565525383706</v>
      </c>
      <c r="K16"/>
      <c r="L16"/>
      <c r="M16"/>
      <c r="N16"/>
      <c r="O16"/>
      <c r="P16"/>
    </row>
    <row r="17" spans="1:16" s="110" customFormat="1" ht="14.45" customHeight="1" x14ac:dyDescent="0.2">
      <c r="A17" s="118"/>
      <c r="B17" s="121" t="s">
        <v>110</v>
      </c>
      <c r="C17" s="113">
        <v>20.195758564437195</v>
      </c>
      <c r="D17" s="115">
        <v>5571</v>
      </c>
      <c r="E17" s="114">
        <v>5641</v>
      </c>
      <c r="F17" s="114">
        <v>5647</v>
      </c>
      <c r="G17" s="114">
        <v>5650</v>
      </c>
      <c r="H17" s="140">
        <v>5620</v>
      </c>
      <c r="I17" s="115">
        <v>-49</v>
      </c>
      <c r="J17" s="116">
        <v>-0.87188612099644125</v>
      </c>
      <c r="K17"/>
      <c r="L17"/>
      <c r="M17"/>
      <c r="N17"/>
      <c r="O17"/>
      <c r="P17"/>
    </row>
    <row r="18" spans="1:16" s="110" customFormat="1" ht="14.45" customHeight="1" x14ac:dyDescent="0.2">
      <c r="A18" s="120"/>
      <c r="B18" s="121" t="s">
        <v>111</v>
      </c>
      <c r="C18" s="113">
        <v>15.762189595794815</v>
      </c>
      <c r="D18" s="115">
        <v>4348</v>
      </c>
      <c r="E18" s="114">
        <v>4452</v>
      </c>
      <c r="F18" s="114">
        <v>4446</v>
      </c>
      <c r="G18" s="114">
        <v>4350</v>
      </c>
      <c r="H18" s="140">
        <v>4284</v>
      </c>
      <c r="I18" s="115">
        <v>64</v>
      </c>
      <c r="J18" s="116">
        <v>1.4939309056956116</v>
      </c>
      <c r="K18"/>
      <c r="L18"/>
      <c r="M18"/>
      <c r="N18"/>
      <c r="O18"/>
      <c r="P18"/>
    </row>
    <row r="19" spans="1:16" s="110" customFormat="1" ht="14.45" customHeight="1" x14ac:dyDescent="0.2">
      <c r="A19" s="120"/>
      <c r="B19" s="121" t="s">
        <v>112</v>
      </c>
      <c r="C19" s="113">
        <v>1.5878194671016856</v>
      </c>
      <c r="D19" s="115">
        <v>438</v>
      </c>
      <c r="E19" s="114">
        <v>441</v>
      </c>
      <c r="F19" s="114">
        <v>457</v>
      </c>
      <c r="G19" s="114">
        <v>392</v>
      </c>
      <c r="H19" s="140">
        <v>389</v>
      </c>
      <c r="I19" s="115">
        <v>49</v>
      </c>
      <c r="J19" s="116">
        <v>12.596401028277635</v>
      </c>
      <c r="K19"/>
      <c r="L19"/>
      <c r="M19"/>
      <c r="N19"/>
      <c r="O19"/>
      <c r="P19"/>
    </row>
    <row r="20" spans="1:16" s="110" customFormat="1" ht="14.45" customHeight="1" x14ac:dyDescent="0.2">
      <c r="A20" s="120" t="s">
        <v>113</v>
      </c>
      <c r="B20" s="119" t="s">
        <v>116</v>
      </c>
      <c r="C20" s="113">
        <v>90.984230560086999</v>
      </c>
      <c r="D20" s="115">
        <v>25098</v>
      </c>
      <c r="E20" s="114">
        <v>26004</v>
      </c>
      <c r="F20" s="114">
        <v>26340</v>
      </c>
      <c r="G20" s="114">
        <v>26617</v>
      </c>
      <c r="H20" s="140">
        <v>26142</v>
      </c>
      <c r="I20" s="115">
        <v>-1044</v>
      </c>
      <c r="J20" s="116">
        <v>-3.9935735597888455</v>
      </c>
      <c r="K20"/>
      <c r="L20"/>
      <c r="M20"/>
      <c r="N20"/>
      <c r="O20"/>
      <c r="P20"/>
    </row>
    <row r="21" spans="1:16" s="110" customFormat="1" ht="14.45" customHeight="1" x14ac:dyDescent="0.2">
      <c r="A21" s="123"/>
      <c r="B21" s="124" t="s">
        <v>117</v>
      </c>
      <c r="C21" s="125">
        <v>8.8055102410730477</v>
      </c>
      <c r="D21" s="143">
        <v>2429</v>
      </c>
      <c r="E21" s="144">
        <v>2477</v>
      </c>
      <c r="F21" s="144">
        <v>2451</v>
      </c>
      <c r="G21" s="144">
        <v>2443</v>
      </c>
      <c r="H21" s="145">
        <v>2338</v>
      </c>
      <c r="I21" s="143">
        <v>91</v>
      </c>
      <c r="J21" s="146">
        <v>3.8922155688622753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29903</v>
      </c>
      <c r="E56" s="114">
        <v>30727</v>
      </c>
      <c r="F56" s="114">
        <v>31127</v>
      </c>
      <c r="G56" s="114">
        <v>31499</v>
      </c>
      <c r="H56" s="140">
        <v>30929</v>
      </c>
      <c r="I56" s="115">
        <v>-1026</v>
      </c>
      <c r="J56" s="116">
        <v>-3.3172750493064762</v>
      </c>
      <c r="K56"/>
      <c r="L56"/>
      <c r="M56"/>
      <c r="N56"/>
      <c r="O56"/>
      <c r="P56"/>
    </row>
    <row r="57" spans="1:16" s="110" customFormat="1" ht="14.45" customHeight="1" x14ac:dyDescent="0.2">
      <c r="A57" s="120" t="s">
        <v>105</v>
      </c>
      <c r="B57" s="119" t="s">
        <v>106</v>
      </c>
      <c r="C57" s="113">
        <v>40.955756947463463</v>
      </c>
      <c r="D57" s="115">
        <v>12247</v>
      </c>
      <c r="E57" s="114">
        <v>12521</v>
      </c>
      <c r="F57" s="114">
        <v>12676</v>
      </c>
      <c r="G57" s="114">
        <v>12668</v>
      </c>
      <c r="H57" s="140">
        <v>12321</v>
      </c>
      <c r="I57" s="115">
        <v>-74</v>
      </c>
      <c r="J57" s="116">
        <v>-0.60060060060060061</v>
      </c>
    </row>
    <row r="58" spans="1:16" s="110" customFormat="1" ht="14.45" customHeight="1" x14ac:dyDescent="0.2">
      <c r="A58" s="120"/>
      <c r="B58" s="119" t="s">
        <v>107</v>
      </c>
      <c r="C58" s="113">
        <v>59.044243052536537</v>
      </c>
      <c r="D58" s="115">
        <v>17656</v>
      </c>
      <c r="E58" s="114">
        <v>18206</v>
      </c>
      <c r="F58" s="114">
        <v>18451</v>
      </c>
      <c r="G58" s="114">
        <v>18831</v>
      </c>
      <c r="H58" s="140">
        <v>18608</v>
      </c>
      <c r="I58" s="115">
        <v>-952</v>
      </c>
      <c r="J58" s="116">
        <v>-5.1160791057609627</v>
      </c>
    </row>
    <row r="59" spans="1:16" s="110" customFormat="1" ht="14.45" customHeight="1" x14ac:dyDescent="0.2">
      <c r="A59" s="118" t="s">
        <v>105</v>
      </c>
      <c r="B59" s="121" t="s">
        <v>108</v>
      </c>
      <c r="C59" s="113">
        <v>17.463130789552888</v>
      </c>
      <c r="D59" s="115">
        <v>5222</v>
      </c>
      <c r="E59" s="114">
        <v>5388</v>
      </c>
      <c r="F59" s="114">
        <v>5487</v>
      </c>
      <c r="G59" s="114">
        <v>5768</v>
      </c>
      <c r="H59" s="140">
        <v>5379</v>
      </c>
      <c r="I59" s="115">
        <v>-157</v>
      </c>
      <c r="J59" s="116">
        <v>-2.91875813348206</v>
      </c>
    </row>
    <row r="60" spans="1:16" s="110" customFormat="1" ht="14.45" customHeight="1" x14ac:dyDescent="0.2">
      <c r="A60" s="118"/>
      <c r="B60" s="121" t="s">
        <v>109</v>
      </c>
      <c r="C60" s="113">
        <v>47.08557669799017</v>
      </c>
      <c r="D60" s="115">
        <v>14080</v>
      </c>
      <c r="E60" s="114">
        <v>14580</v>
      </c>
      <c r="F60" s="114">
        <v>14845</v>
      </c>
      <c r="G60" s="114">
        <v>15007</v>
      </c>
      <c r="H60" s="140">
        <v>14918</v>
      </c>
      <c r="I60" s="115">
        <v>-838</v>
      </c>
      <c r="J60" s="116">
        <v>-5.6173749832417217</v>
      </c>
    </row>
    <row r="61" spans="1:16" s="110" customFormat="1" ht="14.45" customHeight="1" x14ac:dyDescent="0.2">
      <c r="A61" s="118"/>
      <c r="B61" s="121" t="s">
        <v>110</v>
      </c>
      <c r="C61" s="113">
        <v>20.118382770959435</v>
      </c>
      <c r="D61" s="115">
        <v>6016</v>
      </c>
      <c r="E61" s="114">
        <v>6070</v>
      </c>
      <c r="F61" s="114">
        <v>6110</v>
      </c>
      <c r="G61" s="114">
        <v>6133</v>
      </c>
      <c r="H61" s="140">
        <v>6118</v>
      </c>
      <c r="I61" s="115">
        <v>-102</v>
      </c>
      <c r="J61" s="116">
        <v>-1.6672115070284406</v>
      </c>
    </row>
    <row r="62" spans="1:16" s="110" customFormat="1" ht="14.45" customHeight="1" x14ac:dyDescent="0.2">
      <c r="A62" s="120"/>
      <c r="B62" s="121" t="s">
        <v>111</v>
      </c>
      <c r="C62" s="113">
        <v>15.332909741497508</v>
      </c>
      <c r="D62" s="115">
        <v>4585</v>
      </c>
      <c r="E62" s="114">
        <v>4689</v>
      </c>
      <c r="F62" s="114">
        <v>4685</v>
      </c>
      <c r="G62" s="114">
        <v>4591</v>
      </c>
      <c r="H62" s="140">
        <v>4514</v>
      </c>
      <c r="I62" s="115">
        <v>71</v>
      </c>
      <c r="J62" s="116">
        <v>1.5728843597696056</v>
      </c>
    </row>
    <row r="63" spans="1:16" s="110" customFormat="1" ht="14.45" customHeight="1" x14ac:dyDescent="0.2">
      <c r="A63" s="120"/>
      <c r="B63" s="121" t="s">
        <v>112</v>
      </c>
      <c r="C63" s="113">
        <v>1.6152225529211115</v>
      </c>
      <c r="D63" s="115">
        <v>483</v>
      </c>
      <c r="E63" s="114">
        <v>487</v>
      </c>
      <c r="F63" s="114">
        <v>538</v>
      </c>
      <c r="G63" s="114">
        <v>462</v>
      </c>
      <c r="H63" s="140">
        <v>447</v>
      </c>
      <c r="I63" s="115">
        <v>36</v>
      </c>
      <c r="J63" s="116">
        <v>8.053691275167786</v>
      </c>
    </row>
    <row r="64" spans="1:16" s="110" customFormat="1" ht="14.45" customHeight="1" x14ac:dyDescent="0.2">
      <c r="A64" s="120" t="s">
        <v>113</v>
      </c>
      <c r="B64" s="119" t="s">
        <v>116</v>
      </c>
      <c r="C64" s="113">
        <v>90.368859311774742</v>
      </c>
      <c r="D64" s="115">
        <v>27023</v>
      </c>
      <c r="E64" s="114">
        <v>27802</v>
      </c>
      <c r="F64" s="114">
        <v>28206</v>
      </c>
      <c r="G64" s="114">
        <v>28527</v>
      </c>
      <c r="H64" s="140">
        <v>28057</v>
      </c>
      <c r="I64" s="115">
        <v>-1034</v>
      </c>
      <c r="J64" s="116">
        <v>-3.6853548134155467</v>
      </c>
    </row>
    <row r="65" spans="1:10" s="110" customFormat="1" ht="14.45" customHeight="1" x14ac:dyDescent="0.2">
      <c r="A65" s="123"/>
      <c r="B65" s="124" t="s">
        <v>117</v>
      </c>
      <c r="C65" s="125">
        <v>9.4371802160318357</v>
      </c>
      <c r="D65" s="143">
        <v>2822</v>
      </c>
      <c r="E65" s="144">
        <v>2859</v>
      </c>
      <c r="F65" s="144">
        <v>2860</v>
      </c>
      <c r="G65" s="144">
        <v>2912</v>
      </c>
      <c r="H65" s="145">
        <v>2816</v>
      </c>
      <c r="I65" s="143">
        <v>6</v>
      </c>
      <c r="J65" s="146">
        <v>0.21306818181818182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27585</v>
      </c>
      <c r="G11" s="114">
        <v>28541</v>
      </c>
      <c r="H11" s="114">
        <v>28848</v>
      </c>
      <c r="I11" s="114">
        <v>29120</v>
      </c>
      <c r="J11" s="140">
        <v>28535</v>
      </c>
      <c r="K11" s="114">
        <v>-950</v>
      </c>
      <c r="L11" s="116">
        <v>-3.3292447871035571</v>
      </c>
    </row>
    <row r="12" spans="1:17" s="110" customFormat="1" ht="24" customHeight="1" x14ac:dyDescent="0.2">
      <c r="A12" s="604" t="s">
        <v>185</v>
      </c>
      <c r="B12" s="605"/>
      <c r="C12" s="605"/>
      <c r="D12" s="606"/>
      <c r="E12" s="113">
        <v>41.479064709081022</v>
      </c>
      <c r="F12" s="115">
        <v>11442</v>
      </c>
      <c r="G12" s="114">
        <v>11751</v>
      </c>
      <c r="H12" s="114">
        <v>11869</v>
      </c>
      <c r="I12" s="114">
        <v>11828</v>
      </c>
      <c r="J12" s="140">
        <v>11513</v>
      </c>
      <c r="K12" s="114">
        <v>-71</v>
      </c>
      <c r="L12" s="116">
        <v>-0.61669417180578479</v>
      </c>
    </row>
    <row r="13" spans="1:17" s="110" customFormat="1" ht="15" customHeight="1" x14ac:dyDescent="0.2">
      <c r="A13" s="120"/>
      <c r="B13" s="612" t="s">
        <v>107</v>
      </c>
      <c r="C13" s="612"/>
      <c r="E13" s="113">
        <v>58.520935290918978</v>
      </c>
      <c r="F13" s="115">
        <v>16143</v>
      </c>
      <c r="G13" s="114">
        <v>16790</v>
      </c>
      <c r="H13" s="114">
        <v>16979</v>
      </c>
      <c r="I13" s="114">
        <v>17292</v>
      </c>
      <c r="J13" s="140">
        <v>17022</v>
      </c>
      <c r="K13" s="114">
        <v>-879</v>
      </c>
      <c r="L13" s="116">
        <v>-5.1639055340148046</v>
      </c>
    </row>
    <row r="14" spans="1:17" s="110" customFormat="1" ht="22.5" customHeight="1" x14ac:dyDescent="0.2">
      <c r="A14" s="604" t="s">
        <v>186</v>
      </c>
      <c r="B14" s="605"/>
      <c r="C14" s="605"/>
      <c r="D14" s="606"/>
      <c r="E14" s="113">
        <v>17.853906108392241</v>
      </c>
      <c r="F14" s="115">
        <v>4925</v>
      </c>
      <c r="G14" s="114">
        <v>5160</v>
      </c>
      <c r="H14" s="114">
        <v>5230</v>
      </c>
      <c r="I14" s="114">
        <v>5458</v>
      </c>
      <c r="J14" s="140">
        <v>5079</v>
      </c>
      <c r="K14" s="114">
        <v>-154</v>
      </c>
      <c r="L14" s="116">
        <v>-3.0320929316794643</v>
      </c>
    </row>
    <row r="15" spans="1:17" s="110" customFormat="1" ht="15" customHeight="1" x14ac:dyDescent="0.2">
      <c r="A15" s="120"/>
      <c r="B15" s="119"/>
      <c r="C15" s="258" t="s">
        <v>106</v>
      </c>
      <c r="E15" s="113">
        <v>50.131979695431475</v>
      </c>
      <c r="F15" s="115">
        <v>2469</v>
      </c>
      <c r="G15" s="114">
        <v>2548</v>
      </c>
      <c r="H15" s="114">
        <v>2548</v>
      </c>
      <c r="I15" s="114">
        <v>2596</v>
      </c>
      <c r="J15" s="140">
        <v>2421</v>
      </c>
      <c r="K15" s="114">
        <v>48</v>
      </c>
      <c r="L15" s="116">
        <v>1.9826517967781909</v>
      </c>
    </row>
    <row r="16" spans="1:17" s="110" customFormat="1" ht="15" customHeight="1" x14ac:dyDescent="0.2">
      <c r="A16" s="120"/>
      <c r="B16" s="119"/>
      <c r="C16" s="258" t="s">
        <v>107</v>
      </c>
      <c r="E16" s="113">
        <v>49.868020304568525</v>
      </c>
      <c r="F16" s="115">
        <v>2456</v>
      </c>
      <c r="G16" s="114">
        <v>2612</v>
      </c>
      <c r="H16" s="114">
        <v>2682</v>
      </c>
      <c r="I16" s="114">
        <v>2862</v>
      </c>
      <c r="J16" s="140">
        <v>2658</v>
      </c>
      <c r="K16" s="114">
        <v>-202</v>
      </c>
      <c r="L16" s="116">
        <v>-7.5996990218209177</v>
      </c>
    </row>
    <row r="17" spans="1:12" s="110" customFormat="1" ht="15" customHeight="1" x14ac:dyDescent="0.2">
      <c r="A17" s="120"/>
      <c r="B17" s="121" t="s">
        <v>109</v>
      </c>
      <c r="C17" s="258"/>
      <c r="E17" s="113">
        <v>46.188145731375748</v>
      </c>
      <c r="F17" s="115">
        <v>12741</v>
      </c>
      <c r="G17" s="114">
        <v>13288</v>
      </c>
      <c r="H17" s="114">
        <v>13525</v>
      </c>
      <c r="I17" s="114">
        <v>13662</v>
      </c>
      <c r="J17" s="140">
        <v>13552</v>
      </c>
      <c r="K17" s="114">
        <v>-811</v>
      </c>
      <c r="L17" s="116">
        <v>-5.9843565525383706</v>
      </c>
    </row>
    <row r="18" spans="1:12" s="110" customFormat="1" ht="15" customHeight="1" x14ac:dyDescent="0.2">
      <c r="A18" s="120"/>
      <c r="B18" s="119"/>
      <c r="C18" s="258" t="s">
        <v>106</v>
      </c>
      <c r="E18" s="113">
        <v>37.461737697198025</v>
      </c>
      <c r="F18" s="115">
        <v>4773</v>
      </c>
      <c r="G18" s="114">
        <v>4926</v>
      </c>
      <c r="H18" s="114">
        <v>4975</v>
      </c>
      <c r="I18" s="114">
        <v>4922</v>
      </c>
      <c r="J18" s="140">
        <v>4830</v>
      </c>
      <c r="K18" s="114">
        <v>-57</v>
      </c>
      <c r="L18" s="116">
        <v>-1.1801242236024845</v>
      </c>
    </row>
    <row r="19" spans="1:12" s="110" customFormat="1" ht="15" customHeight="1" x14ac:dyDescent="0.2">
      <c r="A19" s="120"/>
      <c r="B19" s="119"/>
      <c r="C19" s="258" t="s">
        <v>107</v>
      </c>
      <c r="E19" s="113">
        <v>62.538262302801975</v>
      </c>
      <c r="F19" s="115">
        <v>7968</v>
      </c>
      <c r="G19" s="114">
        <v>8362</v>
      </c>
      <c r="H19" s="114">
        <v>8550</v>
      </c>
      <c r="I19" s="114">
        <v>8740</v>
      </c>
      <c r="J19" s="140">
        <v>8722</v>
      </c>
      <c r="K19" s="114">
        <v>-754</v>
      </c>
      <c r="L19" s="116">
        <v>-8.6448062371015819</v>
      </c>
    </row>
    <row r="20" spans="1:12" s="110" customFormat="1" ht="15" customHeight="1" x14ac:dyDescent="0.2">
      <c r="A20" s="120"/>
      <c r="B20" s="121" t="s">
        <v>110</v>
      </c>
      <c r="C20" s="258"/>
      <c r="E20" s="113">
        <v>20.195758564437195</v>
      </c>
      <c r="F20" s="115">
        <v>5571</v>
      </c>
      <c r="G20" s="114">
        <v>5641</v>
      </c>
      <c r="H20" s="114">
        <v>5647</v>
      </c>
      <c r="I20" s="114">
        <v>5650</v>
      </c>
      <c r="J20" s="140">
        <v>5620</v>
      </c>
      <c r="K20" s="114">
        <v>-49</v>
      </c>
      <c r="L20" s="116">
        <v>-0.87188612099644125</v>
      </c>
    </row>
    <row r="21" spans="1:12" s="110" customFormat="1" ht="15" customHeight="1" x14ac:dyDescent="0.2">
      <c r="A21" s="120"/>
      <c r="B21" s="119"/>
      <c r="C21" s="258" t="s">
        <v>106</v>
      </c>
      <c r="E21" s="113">
        <v>32.597379285586072</v>
      </c>
      <c r="F21" s="115">
        <v>1816</v>
      </c>
      <c r="G21" s="114">
        <v>1833</v>
      </c>
      <c r="H21" s="114">
        <v>1883</v>
      </c>
      <c r="I21" s="114">
        <v>1888</v>
      </c>
      <c r="J21" s="140">
        <v>1877</v>
      </c>
      <c r="K21" s="114">
        <v>-61</v>
      </c>
      <c r="L21" s="116">
        <v>-3.2498668087373468</v>
      </c>
    </row>
    <row r="22" spans="1:12" s="110" customFormat="1" ht="15" customHeight="1" x14ac:dyDescent="0.2">
      <c r="A22" s="120"/>
      <c r="B22" s="119"/>
      <c r="C22" s="258" t="s">
        <v>107</v>
      </c>
      <c r="E22" s="113">
        <v>67.402620714413928</v>
      </c>
      <c r="F22" s="115">
        <v>3755</v>
      </c>
      <c r="G22" s="114">
        <v>3808</v>
      </c>
      <c r="H22" s="114">
        <v>3764</v>
      </c>
      <c r="I22" s="114">
        <v>3762</v>
      </c>
      <c r="J22" s="140">
        <v>3743</v>
      </c>
      <c r="K22" s="114">
        <v>12</v>
      </c>
      <c r="L22" s="116">
        <v>0.32059845044082286</v>
      </c>
    </row>
    <row r="23" spans="1:12" s="110" customFormat="1" ht="15" customHeight="1" x14ac:dyDescent="0.2">
      <c r="A23" s="120"/>
      <c r="B23" s="121" t="s">
        <v>111</v>
      </c>
      <c r="C23" s="258"/>
      <c r="E23" s="113">
        <v>15.762189595794815</v>
      </c>
      <c r="F23" s="115">
        <v>4348</v>
      </c>
      <c r="G23" s="114">
        <v>4452</v>
      </c>
      <c r="H23" s="114">
        <v>4446</v>
      </c>
      <c r="I23" s="114">
        <v>4350</v>
      </c>
      <c r="J23" s="140">
        <v>4284</v>
      </c>
      <c r="K23" s="114">
        <v>64</v>
      </c>
      <c r="L23" s="116">
        <v>1.4939309056956116</v>
      </c>
    </row>
    <row r="24" spans="1:12" s="110" customFormat="1" ht="15" customHeight="1" x14ac:dyDescent="0.2">
      <c r="A24" s="120"/>
      <c r="B24" s="119"/>
      <c r="C24" s="258" t="s">
        <v>106</v>
      </c>
      <c r="E24" s="113">
        <v>54.829806807727692</v>
      </c>
      <c r="F24" s="115">
        <v>2384</v>
      </c>
      <c r="G24" s="114">
        <v>2444</v>
      </c>
      <c r="H24" s="114">
        <v>2463</v>
      </c>
      <c r="I24" s="114">
        <v>2422</v>
      </c>
      <c r="J24" s="140">
        <v>2385</v>
      </c>
      <c r="K24" s="114">
        <v>-1</v>
      </c>
      <c r="L24" s="116">
        <v>-4.1928721174004195E-2</v>
      </c>
    </row>
    <row r="25" spans="1:12" s="110" customFormat="1" ht="15" customHeight="1" x14ac:dyDescent="0.2">
      <c r="A25" s="120"/>
      <c r="B25" s="119"/>
      <c r="C25" s="258" t="s">
        <v>107</v>
      </c>
      <c r="E25" s="113">
        <v>45.170193192272308</v>
      </c>
      <c r="F25" s="115">
        <v>1964</v>
      </c>
      <c r="G25" s="114">
        <v>2008</v>
      </c>
      <c r="H25" s="114">
        <v>1983</v>
      </c>
      <c r="I25" s="114">
        <v>1928</v>
      </c>
      <c r="J25" s="140">
        <v>1899</v>
      </c>
      <c r="K25" s="114">
        <v>65</v>
      </c>
      <c r="L25" s="116">
        <v>3.4228541337546079</v>
      </c>
    </row>
    <row r="26" spans="1:12" s="110" customFormat="1" ht="15" customHeight="1" x14ac:dyDescent="0.2">
      <c r="A26" s="120"/>
      <c r="C26" s="121" t="s">
        <v>187</v>
      </c>
      <c r="D26" s="110" t="s">
        <v>188</v>
      </c>
      <c r="E26" s="113">
        <v>1.5878194671016856</v>
      </c>
      <c r="F26" s="115">
        <v>438</v>
      </c>
      <c r="G26" s="114">
        <v>441</v>
      </c>
      <c r="H26" s="114">
        <v>457</v>
      </c>
      <c r="I26" s="114">
        <v>392</v>
      </c>
      <c r="J26" s="140">
        <v>389</v>
      </c>
      <c r="K26" s="114">
        <v>49</v>
      </c>
      <c r="L26" s="116">
        <v>12.596401028277635</v>
      </c>
    </row>
    <row r="27" spans="1:12" s="110" customFormat="1" ht="15" customHeight="1" x14ac:dyDescent="0.2">
      <c r="A27" s="120"/>
      <c r="B27" s="119"/>
      <c r="D27" s="259" t="s">
        <v>106</v>
      </c>
      <c r="E27" s="113">
        <v>47.260273972602739</v>
      </c>
      <c r="F27" s="115">
        <v>207</v>
      </c>
      <c r="G27" s="114">
        <v>210</v>
      </c>
      <c r="H27" s="114">
        <v>220</v>
      </c>
      <c r="I27" s="114">
        <v>194</v>
      </c>
      <c r="J27" s="140">
        <v>192</v>
      </c>
      <c r="K27" s="114">
        <v>15</v>
      </c>
      <c r="L27" s="116">
        <v>7.8125</v>
      </c>
    </row>
    <row r="28" spans="1:12" s="110" customFormat="1" ht="15" customHeight="1" x14ac:dyDescent="0.2">
      <c r="A28" s="120"/>
      <c r="B28" s="119"/>
      <c r="D28" s="259" t="s">
        <v>107</v>
      </c>
      <c r="E28" s="113">
        <v>52.739726027397261</v>
      </c>
      <c r="F28" s="115">
        <v>231</v>
      </c>
      <c r="G28" s="114">
        <v>231</v>
      </c>
      <c r="H28" s="114">
        <v>237</v>
      </c>
      <c r="I28" s="114">
        <v>198</v>
      </c>
      <c r="J28" s="140">
        <v>197</v>
      </c>
      <c r="K28" s="114">
        <v>34</v>
      </c>
      <c r="L28" s="116">
        <v>17.258883248730964</v>
      </c>
    </row>
    <row r="29" spans="1:12" s="110" customFormat="1" ht="24" customHeight="1" x14ac:dyDescent="0.2">
      <c r="A29" s="604" t="s">
        <v>189</v>
      </c>
      <c r="B29" s="605"/>
      <c r="C29" s="605"/>
      <c r="D29" s="606"/>
      <c r="E29" s="113">
        <v>90.984230560086999</v>
      </c>
      <c r="F29" s="115">
        <v>25098</v>
      </c>
      <c r="G29" s="114">
        <v>26004</v>
      </c>
      <c r="H29" s="114">
        <v>26340</v>
      </c>
      <c r="I29" s="114">
        <v>26617</v>
      </c>
      <c r="J29" s="140">
        <v>26142</v>
      </c>
      <c r="K29" s="114">
        <v>-1044</v>
      </c>
      <c r="L29" s="116">
        <v>-3.9935735597888455</v>
      </c>
    </row>
    <row r="30" spans="1:12" s="110" customFormat="1" ht="15" customHeight="1" x14ac:dyDescent="0.2">
      <c r="A30" s="120"/>
      <c r="B30" s="119"/>
      <c r="C30" s="258" t="s">
        <v>106</v>
      </c>
      <c r="E30" s="113">
        <v>41.405689696390148</v>
      </c>
      <c r="F30" s="115">
        <v>10392</v>
      </c>
      <c r="G30" s="114">
        <v>10681</v>
      </c>
      <c r="H30" s="114">
        <v>10815</v>
      </c>
      <c r="I30" s="114">
        <v>10787</v>
      </c>
      <c r="J30" s="140">
        <v>10539</v>
      </c>
      <c r="K30" s="114">
        <v>-147</v>
      </c>
      <c r="L30" s="116">
        <v>-1.3948192428124111</v>
      </c>
    </row>
    <row r="31" spans="1:12" s="110" customFormat="1" ht="15" customHeight="1" x14ac:dyDescent="0.2">
      <c r="A31" s="120"/>
      <c r="B31" s="119"/>
      <c r="C31" s="258" t="s">
        <v>107</v>
      </c>
      <c r="E31" s="113">
        <v>58.594310303609852</v>
      </c>
      <c r="F31" s="115">
        <v>14706</v>
      </c>
      <c r="G31" s="114">
        <v>15323</v>
      </c>
      <c r="H31" s="114">
        <v>15525</v>
      </c>
      <c r="I31" s="114">
        <v>15830</v>
      </c>
      <c r="J31" s="140">
        <v>15603</v>
      </c>
      <c r="K31" s="114">
        <v>-897</v>
      </c>
      <c r="L31" s="116">
        <v>-5.7488944433762734</v>
      </c>
    </row>
    <row r="32" spans="1:12" s="110" customFormat="1" ht="15" customHeight="1" x14ac:dyDescent="0.2">
      <c r="A32" s="120"/>
      <c r="B32" s="119" t="s">
        <v>117</v>
      </c>
      <c r="C32" s="258"/>
      <c r="E32" s="113">
        <v>8.8055102410730477</v>
      </c>
      <c r="F32" s="114">
        <v>2429</v>
      </c>
      <c r="G32" s="114">
        <v>2477</v>
      </c>
      <c r="H32" s="114">
        <v>2451</v>
      </c>
      <c r="I32" s="114">
        <v>2443</v>
      </c>
      <c r="J32" s="140">
        <v>2338</v>
      </c>
      <c r="K32" s="114">
        <v>91</v>
      </c>
      <c r="L32" s="116">
        <v>3.8922155688622753</v>
      </c>
    </row>
    <row r="33" spans="1:12" s="110" customFormat="1" ht="15" customHeight="1" x14ac:dyDescent="0.2">
      <c r="A33" s="120"/>
      <c r="B33" s="119"/>
      <c r="C33" s="258" t="s">
        <v>106</v>
      </c>
      <c r="E33" s="113">
        <v>42.486620008233842</v>
      </c>
      <c r="F33" s="114">
        <v>1032</v>
      </c>
      <c r="G33" s="114">
        <v>1052</v>
      </c>
      <c r="H33" s="114">
        <v>1037</v>
      </c>
      <c r="I33" s="114">
        <v>1025</v>
      </c>
      <c r="J33" s="140">
        <v>958</v>
      </c>
      <c r="K33" s="114">
        <v>74</v>
      </c>
      <c r="L33" s="116">
        <v>7.7244258872651361</v>
      </c>
    </row>
    <row r="34" spans="1:12" s="110" customFormat="1" ht="15" customHeight="1" x14ac:dyDescent="0.2">
      <c r="A34" s="120"/>
      <c r="B34" s="119"/>
      <c r="C34" s="258" t="s">
        <v>107</v>
      </c>
      <c r="E34" s="113">
        <v>57.513379991766158</v>
      </c>
      <c r="F34" s="114">
        <v>1397</v>
      </c>
      <c r="G34" s="114">
        <v>1425</v>
      </c>
      <c r="H34" s="114">
        <v>1414</v>
      </c>
      <c r="I34" s="114">
        <v>1418</v>
      </c>
      <c r="J34" s="140">
        <v>1380</v>
      </c>
      <c r="K34" s="114">
        <v>17</v>
      </c>
      <c r="L34" s="116">
        <v>1.2318840579710144</v>
      </c>
    </row>
    <row r="35" spans="1:12" s="110" customFormat="1" ht="24" customHeight="1" x14ac:dyDescent="0.2">
      <c r="A35" s="604" t="s">
        <v>192</v>
      </c>
      <c r="B35" s="605"/>
      <c r="C35" s="605"/>
      <c r="D35" s="606"/>
      <c r="E35" s="113">
        <v>19.499728113104947</v>
      </c>
      <c r="F35" s="114">
        <v>5379</v>
      </c>
      <c r="G35" s="114">
        <v>5524</v>
      </c>
      <c r="H35" s="114">
        <v>5624</v>
      </c>
      <c r="I35" s="114">
        <v>5842</v>
      </c>
      <c r="J35" s="114">
        <v>5537</v>
      </c>
      <c r="K35" s="318">
        <v>-158</v>
      </c>
      <c r="L35" s="319">
        <v>-2.8535307928481126</v>
      </c>
    </row>
    <row r="36" spans="1:12" s="110" customFormat="1" ht="15" customHeight="1" x14ac:dyDescent="0.2">
      <c r="A36" s="120"/>
      <c r="B36" s="119"/>
      <c r="C36" s="258" t="s">
        <v>106</v>
      </c>
      <c r="E36" s="113">
        <v>42.517196504926567</v>
      </c>
      <c r="F36" s="114">
        <v>2287</v>
      </c>
      <c r="G36" s="114">
        <v>2309</v>
      </c>
      <c r="H36" s="114">
        <v>2295</v>
      </c>
      <c r="I36" s="114">
        <v>2353</v>
      </c>
      <c r="J36" s="114">
        <v>2228</v>
      </c>
      <c r="K36" s="318">
        <v>59</v>
      </c>
      <c r="L36" s="116">
        <v>2.6481149012567324</v>
      </c>
    </row>
    <row r="37" spans="1:12" s="110" customFormat="1" ht="15" customHeight="1" x14ac:dyDescent="0.2">
      <c r="A37" s="120"/>
      <c r="B37" s="119"/>
      <c r="C37" s="258" t="s">
        <v>107</v>
      </c>
      <c r="E37" s="113">
        <v>57.482803495073433</v>
      </c>
      <c r="F37" s="114">
        <v>3092</v>
      </c>
      <c r="G37" s="114">
        <v>3215</v>
      </c>
      <c r="H37" s="114">
        <v>3329</v>
      </c>
      <c r="I37" s="114">
        <v>3489</v>
      </c>
      <c r="J37" s="140">
        <v>3309</v>
      </c>
      <c r="K37" s="114">
        <v>-217</v>
      </c>
      <c r="L37" s="116">
        <v>-6.5578724690238746</v>
      </c>
    </row>
    <row r="38" spans="1:12" s="110" customFormat="1" ht="15" customHeight="1" x14ac:dyDescent="0.2">
      <c r="A38" s="120"/>
      <c r="B38" s="119" t="s">
        <v>328</v>
      </c>
      <c r="C38" s="258"/>
      <c r="E38" s="113">
        <v>53.989487040058002</v>
      </c>
      <c r="F38" s="114">
        <v>14893</v>
      </c>
      <c r="G38" s="114">
        <v>15258</v>
      </c>
      <c r="H38" s="114">
        <v>15463</v>
      </c>
      <c r="I38" s="114">
        <v>15495</v>
      </c>
      <c r="J38" s="140">
        <v>15282</v>
      </c>
      <c r="K38" s="114">
        <v>-389</v>
      </c>
      <c r="L38" s="116">
        <v>-2.5454783405313441</v>
      </c>
    </row>
    <row r="39" spans="1:12" s="110" customFormat="1" ht="15" customHeight="1" x14ac:dyDescent="0.2">
      <c r="A39" s="120"/>
      <c r="B39" s="119"/>
      <c r="C39" s="258" t="s">
        <v>106</v>
      </c>
      <c r="E39" s="113">
        <v>43.852816759551466</v>
      </c>
      <c r="F39" s="115">
        <v>6531</v>
      </c>
      <c r="G39" s="114">
        <v>6664</v>
      </c>
      <c r="H39" s="114">
        <v>6769</v>
      </c>
      <c r="I39" s="114">
        <v>6726</v>
      </c>
      <c r="J39" s="140">
        <v>6590</v>
      </c>
      <c r="K39" s="114">
        <v>-59</v>
      </c>
      <c r="L39" s="116">
        <v>-0.8952959028831563</v>
      </c>
    </row>
    <row r="40" spans="1:12" s="110" customFormat="1" ht="15" customHeight="1" x14ac:dyDescent="0.2">
      <c r="A40" s="120"/>
      <c r="B40" s="119"/>
      <c r="C40" s="258" t="s">
        <v>107</v>
      </c>
      <c r="E40" s="113">
        <v>56.147183240448534</v>
      </c>
      <c r="F40" s="115">
        <v>8362</v>
      </c>
      <c r="G40" s="114">
        <v>8594</v>
      </c>
      <c r="H40" s="114">
        <v>8694</v>
      </c>
      <c r="I40" s="114">
        <v>8769</v>
      </c>
      <c r="J40" s="140">
        <v>8692</v>
      </c>
      <c r="K40" s="114">
        <v>-330</v>
      </c>
      <c r="L40" s="116">
        <v>-3.7965945697192822</v>
      </c>
    </row>
    <row r="41" spans="1:12" s="110" customFormat="1" ht="15" customHeight="1" x14ac:dyDescent="0.2">
      <c r="A41" s="120"/>
      <c r="B41" s="320" t="s">
        <v>515</v>
      </c>
      <c r="C41" s="258"/>
      <c r="E41" s="113">
        <v>5.2456044951966652</v>
      </c>
      <c r="F41" s="115">
        <v>1447</v>
      </c>
      <c r="G41" s="114">
        <v>1433</v>
      </c>
      <c r="H41" s="114">
        <v>1440</v>
      </c>
      <c r="I41" s="114">
        <v>1415</v>
      </c>
      <c r="J41" s="140">
        <v>1386</v>
      </c>
      <c r="K41" s="114">
        <v>61</v>
      </c>
      <c r="L41" s="116">
        <v>4.4011544011544013</v>
      </c>
    </row>
    <row r="42" spans="1:12" s="110" customFormat="1" ht="15" customHeight="1" x14ac:dyDescent="0.2">
      <c r="A42" s="120"/>
      <c r="B42" s="119"/>
      <c r="C42" s="268" t="s">
        <v>106</v>
      </c>
      <c r="D42" s="182"/>
      <c r="E42" s="113">
        <v>46.855563234277817</v>
      </c>
      <c r="F42" s="115">
        <v>678</v>
      </c>
      <c r="G42" s="114">
        <v>651</v>
      </c>
      <c r="H42" s="114">
        <v>663</v>
      </c>
      <c r="I42" s="114">
        <v>640</v>
      </c>
      <c r="J42" s="140">
        <v>627</v>
      </c>
      <c r="K42" s="114">
        <v>51</v>
      </c>
      <c r="L42" s="116">
        <v>8.133971291866029</v>
      </c>
    </row>
    <row r="43" spans="1:12" s="110" customFormat="1" ht="15" customHeight="1" x14ac:dyDescent="0.2">
      <c r="A43" s="120"/>
      <c r="B43" s="119"/>
      <c r="C43" s="268" t="s">
        <v>107</v>
      </c>
      <c r="D43" s="182"/>
      <c r="E43" s="113">
        <v>53.144436765722183</v>
      </c>
      <c r="F43" s="115">
        <v>769</v>
      </c>
      <c r="G43" s="114">
        <v>782</v>
      </c>
      <c r="H43" s="114">
        <v>777</v>
      </c>
      <c r="I43" s="114">
        <v>775</v>
      </c>
      <c r="J43" s="140">
        <v>759</v>
      </c>
      <c r="K43" s="114">
        <v>10</v>
      </c>
      <c r="L43" s="116">
        <v>1.3175230566534915</v>
      </c>
    </row>
    <row r="44" spans="1:12" s="110" customFormat="1" ht="15" customHeight="1" x14ac:dyDescent="0.2">
      <c r="A44" s="120"/>
      <c r="B44" s="119" t="s">
        <v>205</v>
      </c>
      <c r="C44" s="268"/>
      <c r="D44" s="182"/>
      <c r="E44" s="113">
        <v>21.265180351640385</v>
      </c>
      <c r="F44" s="115">
        <v>5866</v>
      </c>
      <c r="G44" s="114">
        <v>6326</v>
      </c>
      <c r="H44" s="114">
        <v>6321</v>
      </c>
      <c r="I44" s="114">
        <v>6368</v>
      </c>
      <c r="J44" s="140">
        <v>6330</v>
      </c>
      <c r="K44" s="114">
        <v>-464</v>
      </c>
      <c r="L44" s="116">
        <v>-7.3301737756714056</v>
      </c>
    </row>
    <row r="45" spans="1:12" s="110" customFormat="1" ht="15" customHeight="1" x14ac:dyDescent="0.2">
      <c r="A45" s="120"/>
      <c r="B45" s="119"/>
      <c r="C45" s="268" t="s">
        <v>106</v>
      </c>
      <c r="D45" s="182"/>
      <c r="E45" s="113">
        <v>33.174224343675419</v>
      </c>
      <c r="F45" s="115">
        <v>1946</v>
      </c>
      <c r="G45" s="114">
        <v>2127</v>
      </c>
      <c r="H45" s="114">
        <v>2142</v>
      </c>
      <c r="I45" s="114">
        <v>2109</v>
      </c>
      <c r="J45" s="140">
        <v>2068</v>
      </c>
      <c r="K45" s="114">
        <v>-122</v>
      </c>
      <c r="L45" s="116">
        <v>-5.8994197292069632</v>
      </c>
    </row>
    <row r="46" spans="1:12" s="110" customFormat="1" ht="15" customHeight="1" x14ac:dyDescent="0.2">
      <c r="A46" s="123"/>
      <c r="B46" s="124"/>
      <c r="C46" s="260" t="s">
        <v>107</v>
      </c>
      <c r="D46" s="261"/>
      <c r="E46" s="125">
        <v>66.825775656324581</v>
      </c>
      <c r="F46" s="143">
        <v>3920</v>
      </c>
      <c r="G46" s="144">
        <v>4199</v>
      </c>
      <c r="H46" s="144">
        <v>4179</v>
      </c>
      <c r="I46" s="144">
        <v>4259</v>
      </c>
      <c r="J46" s="145">
        <v>4262</v>
      </c>
      <c r="K46" s="144">
        <v>-342</v>
      </c>
      <c r="L46" s="146">
        <v>-8.0244016893477248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27585</v>
      </c>
      <c r="E11" s="114">
        <v>28541</v>
      </c>
      <c r="F11" s="114">
        <v>28848</v>
      </c>
      <c r="G11" s="114">
        <v>29120</v>
      </c>
      <c r="H11" s="140">
        <v>28535</v>
      </c>
      <c r="I11" s="115">
        <v>-950</v>
      </c>
      <c r="J11" s="116">
        <v>-3.3292447871035571</v>
      </c>
    </row>
    <row r="12" spans="1:15" s="110" customFormat="1" ht="24.95" customHeight="1" x14ac:dyDescent="0.2">
      <c r="A12" s="193" t="s">
        <v>132</v>
      </c>
      <c r="B12" s="194" t="s">
        <v>133</v>
      </c>
      <c r="C12" s="113">
        <v>4.5386985680623528</v>
      </c>
      <c r="D12" s="115">
        <v>1252</v>
      </c>
      <c r="E12" s="114">
        <v>1231</v>
      </c>
      <c r="F12" s="114">
        <v>1332</v>
      </c>
      <c r="G12" s="114">
        <v>1351</v>
      </c>
      <c r="H12" s="140">
        <v>1222</v>
      </c>
      <c r="I12" s="115">
        <v>30</v>
      </c>
      <c r="J12" s="116">
        <v>2.4549918166939442</v>
      </c>
    </row>
    <row r="13" spans="1:15" s="110" customFormat="1" ht="24.95" customHeight="1" x14ac:dyDescent="0.2">
      <c r="A13" s="193" t="s">
        <v>134</v>
      </c>
      <c r="B13" s="199" t="s">
        <v>214</v>
      </c>
      <c r="C13" s="113">
        <v>0.53289831430125068</v>
      </c>
      <c r="D13" s="115">
        <v>147</v>
      </c>
      <c r="E13" s="114">
        <v>161</v>
      </c>
      <c r="F13" s="114">
        <v>164</v>
      </c>
      <c r="G13" s="114">
        <v>159</v>
      </c>
      <c r="H13" s="140">
        <v>156</v>
      </c>
      <c r="I13" s="115">
        <v>-9</v>
      </c>
      <c r="J13" s="116">
        <v>-5.7692307692307692</v>
      </c>
    </row>
    <row r="14" spans="1:15" s="287" customFormat="1" ht="24.95" customHeight="1" x14ac:dyDescent="0.2">
      <c r="A14" s="193" t="s">
        <v>215</v>
      </c>
      <c r="B14" s="199" t="s">
        <v>137</v>
      </c>
      <c r="C14" s="113">
        <v>10.168569874932029</v>
      </c>
      <c r="D14" s="115">
        <v>2805</v>
      </c>
      <c r="E14" s="114">
        <v>2882</v>
      </c>
      <c r="F14" s="114">
        <v>2939</v>
      </c>
      <c r="G14" s="114">
        <v>2998</v>
      </c>
      <c r="H14" s="140">
        <v>2970</v>
      </c>
      <c r="I14" s="115">
        <v>-165</v>
      </c>
      <c r="J14" s="116">
        <v>-5.5555555555555554</v>
      </c>
      <c r="K14" s="110"/>
      <c r="L14" s="110"/>
      <c r="M14" s="110"/>
      <c r="N14" s="110"/>
      <c r="O14" s="110"/>
    </row>
    <row r="15" spans="1:15" s="110" customFormat="1" ht="24.95" customHeight="1" x14ac:dyDescent="0.2">
      <c r="A15" s="193" t="s">
        <v>216</v>
      </c>
      <c r="B15" s="199" t="s">
        <v>217</v>
      </c>
      <c r="C15" s="113">
        <v>3.5200290012688056</v>
      </c>
      <c r="D15" s="115">
        <v>971</v>
      </c>
      <c r="E15" s="114">
        <v>1045</v>
      </c>
      <c r="F15" s="114">
        <v>1085</v>
      </c>
      <c r="G15" s="114">
        <v>1129</v>
      </c>
      <c r="H15" s="140">
        <v>1119</v>
      </c>
      <c r="I15" s="115">
        <v>-148</v>
      </c>
      <c r="J15" s="116">
        <v>-13.226094727435211</v>
      </c>
    </row>
    <row r="16" spans="1:15" s="287" customFormat="1" ht="24.95" customHeight="1" x14ac:dyDescent="0.2">
      <c r="A16" s="193" t="s">
        <v>218</v>
      </c>
      <c r="B16" s="199" t="s">
        <v>141</v>
      </c>
      <c r="C16" s="113">
        <v>5.4268624252311035</v>
      </c>
      <c r="D16" s="115">
        <v>1497</v>
      </c>
      <c r="E16" s="114">
        <v>1518</v>
      </c>
      <c r="F16" s="114">
        <v>1527</v>
      </c>
      <c r="G16" s="114">
        <v>1550</v>
      </c>
      <c r="H16" s="140">
        <v>1550</v>
      </c>
      <c r="I16" s="115">
        <v>-53</v>
      </c>
      <c r="J16" s="116">
        <v>-3.4193548387096775</v>
      </c>
      <c r="K16" s="110"/>
      <c r="L16" s="110"/>
      <c r="M16" s="110"/>
      <c r="N16" s="110"/>
      <c r="O16" s="110"/>
    </row>
    <row r="17" spans="1:15" s="110" customFormat="1" ht="24.95" customHeight="1" x14ac:dyDescent="0.2">
      <c r="A17" s="193" t="s">
        <v>142</v>
      </c>
      <c r="B17" s="199" t="s">
        <v>220</v>
      </c>
      <c r="C17" s="113">
        <v>1.2216784484321188</v>
      </c>
      <c r="D17" s="115">
        <v>337</v>
      </c>
      <c r="E17" s="114">
        <v>319</v>
      </c>
      <c r="F17" s="114">
        <v>327</v>
      </c>
      <c r="G17" s="114">
        <v>319</v>
      </c>
      <c r="H17" s="140">
        <v>301</v>
      </c>
      <c r="I17" s="115">
        <v>36</v>
      </c>
      <c r="J17" s="116">
        <v>11.960132890365449</v>
      </c>
    </row>
    <row r="18" spans="1:15" s="287" customFormat="1" ht="24.95" customHeight="1" x14ac:dyDescent="0.2">
      <c r="A18" s="201" t="s">
        <v>144</v>
      </c>
      <c r="B18" s="202" t="s">
        <v>145</v>
      </c>
      <c r="C18" s="113">
        <v>4.4516947616458218</v>
      </c>
      <c r="D18" s="115">
        <v>1228</v>
      </c>
      <c r="E18" s="114">
        <v>1234</v>
      </c>
      <c r="F18" s="114">
        <v>1229</v>
      </c>
      <c r="G18" s="114">
        <v>1197</v>
      </c>
      <c r="H18" s="140">
        <v>1212</v>
      </c>
      <c r="I18" s="115">
        <v>16</v>
      </c>
      <c r="J18" s="116">
        <v>1.3201320132013201</v>
      </c>
      <c r="K18" s="110"/>
      <c r="L18" s="110"/>
      <c r="M18" s="110"/>
      <c r="N18" s="110"/>
      <c r="O18" s="110"/>
    </row>
    <row r="19" spans="1:15" s="110" customFormat="1" ht="24.95" customHeight="1" x14ac:dyDescent="0.2">
      <c r="A19" s="193" t="s">
        <v>146</v>
      </c>
      <c r="B19" s="199" t="s">
        <v>147</v>
      </c>
      <c r="C19" s="113">
        <v>19.960123255392425</v>
      </c>
      <c r="D19" s="115">
        <v>5506</v>
      </c>
      <c r="E19" s="114">
        <v>5632</v>
      </c>
      <c r="F19" s="114">
        <v>5537</v>
      </c>
      <c r="G19" s="114">
        <v>5641</v>
      </c>
      <c r="H19" s="140">
        <v>5605</v>
      </c>
      <c r="I19" s="115">
        <v>-99</v>
      </c>
      <c r="J19" s="116">
        <v>-1.7662801070472791</v>
      </c>
    </row>
    <row r="20" spans="1:15" s="287" customFormat="1" ht="24.95" customHeight="1" x14ac:dyDescent="0.2">
      <c r="A20" s="193" t="s">
        <v>148</v>
      </c>
      <c r="B20" s="199" t="s">
        <v>149</v>
      </c>
      <c r="C20" s="113">
        <v>6.1518941453688596</v>
      </c>
      <c r="D20" s="115">
        <v>1697</v>
      </c>
      <c r="E20" s="114">
        <v>1708</v>
      </c>
      <c r="F20" s="114">
        <v>1728</v>
      </c>
      <c r="G20" s="114">
        <v>1716</v>
      </c>
      <c r="H20" s="140">
        <v>1690</v>
      </c>
      <c r="I20" s="115">
        <v>7</v>
      </c>
      <c r="J20" s="116">
        <v>0.41420118343195267</v>
      </c>
      <c r="K20" s="110"/>
      <c r="L20" s="110"/>
      <c r="M20" s="110"/>
      <c r="N20" s="110"/>
      <c r="O20" s="110"/>
    </row>
    <row r="21" spans="1:15" s="110" customFormat="1" ht="24.95" customHeight="1" x14ac:dyDescent="0.2">
      <c r="A21" s="201" t="s">
        <v>150</v>
      </c>
      <c r="B21" s="202" t="s">
        <v>151</v>
      </c>
      <c r="C21" s="113">
        <v>10.610839224216059</v>
      </c>
      <c r="D21" s="115">
        <v>2927</v>
      </c>
      <c r="E21" s="114">
        <v>3370</v>
      </c>
      <c r="F21" s="114">
        <v>3527</v>
      </c>
      <c r="G21" s="114">
        <v>3590</v>
      </c>
      <c r="H21" s="140">
        <v>3468</v>
      </c>
      <c r="I21" s="115">
        <v>-541</v>
      </c>
      <c r="J21" s="116">
        <v>-15.599769319492502</v>
      </c>
    </row>
    <row r="22" spans="1:15" s="110" customFormat="1" ht="24.95" customHeight="1" x14ac:dyDescent="0.2">
      <c r="A22" s="201" t="s">
        <v>152</v>
      </c>
      <c r="B22" s="199" t="s">
        <v>153</v>
      </c>
      <c r="C22" s="113">
        <v>2.7841218053289833</v>
      </c>
      <c r="D22" s="115">
        <v>768</v>
      </c>
      <c r="E22" s="114">
        <v>788</v>
      </c>
      <c r="F22" s="114">
        <v>789</v>
      </c>
      <c r="G22" s="114">
        <v>793</v>
      </c>
      <c r="H22" s="140">
        <v>782</v>
      </c>
      <c r="I22" s="115">
        <v>-14</v>
      </c>
      <c r="J22" s="116">
        <v>-1.7902813299232736</v>
      </c>
    </row>
    <row r="23" spans="1:15" s="110" customFormat="1" ht="24.95" customHeight="1" x14ac:dyDescent="0.2">
      <c r="A23" s="193" t="s">
        <v>154</v>
      </c>
      <c r="B23" s="199" t="s">
        <v>155</v>
      </c>
      <c r="C23" s="113">
        <v>1.054921152800435</v>
      </c>
      <c r="D23" s="115">
        <v>291</v>
      </c>
      <c r="E23" s="114">
        <v>294</v>
      </c>
      <c r="F23" s="114">
        <v>292</v>
      </c>
      <c r="G23" s="114">
        <v>282</v>
      </c>
      <c r="H23" s="140">
        <v>274</v>
      </c>
      <c r="I23" s="115">
        <v>17</v>
      </c>
      <c r="J23" s="116">
        <v>6.2043795620437958</v>
      </c>
    </row>
    <row r="24" spans="1:15" s="110" customFormat="1" ht="24.95" customHeight="1" x14ac:dyDescent="0.2">
      <c r="A24" s="193" t="s">
        <v>156</v>
      </c>
      <c r="B24" s="199" t="s">
        <v>221</v>
      </c>
      <c r="C24" s="113">
        <v>6.6956679354721773</v>
      </c>
      <c r="D24" s="115">
        <v>1847</v>
      </c>
      <c r="E24" s="114">
        <v>1825</v>
      </c>
      <c r="F24" s="114">
        <v>1825</v>
      </c>
      <c r="G24" s="114">
        <v>1820</v>
      </c>
      <c r="H24" s="140">
        <v>1780</v>
      </c>
      <c r="I24" s="115">
        <v>67</v>
      </c>
      <c r="J24" s="116">
        <v>3.7640449438202248</v>
      </c>
    </row>
    <row r="25" spans="1:15" s="110" customFormat="1" ht="24.95" customHeight="1" x14ac:dyDescent="0.2">
      <c r="A25" s="193" t="s">
        <v>222</v>
      </c>
      <c r="B25" s="204" t="s">
        <v>159</v>
      </c>
      <c r="C25" s="113">
        <v>7.1488127605582745</v>
      </c>
      <c r="D25" s="115">
        <v>1972</v>
      </c>
      <c r="E25" s="114">
        <v>1998</v>
      </c>
      <c r="F25" s="114">
        <v>2031</v>
      </c>
      <c r="G25" s="114">
        <v>2058</v>
      </c>
      <c r="H25" s="140">
        <v>2016</v>
      </c>
      <c r="I25" s="115">
        <v>-44</v>
      </c>
      <c r="J25" s="116">
        <v>-2.1825396825396823</v>
      </c>
    </row>
    <row r="26" spans="1:15" s="110" customFormat="1" ht="24.95" customHeight="1" x14ac:dyDescent="0.2">
      <c r="A26" s="201">
        <v>782.78300000000002</v>
      </c>
      <c r="B26" s="203" t="s">
        <v>160</v>
      </c>
      <c r="C26" s="113">
        <v>1.533442088091354</v>
      </c>
      <c r="D26" s="115">
        <v>423</v>
      </c>
      <c r="E26" s="114">
        <v>473</v>
      </c>
      <c r="F26" s="114">
        <v>478</v>
      </c>
      <c r="G26" s="114">
        <v>446</v>
      </c>
      <c r="H26" s="140">
        <v>445</v>
      </c>
      <c r="I26" s="115">
        <v>-22</v>
      </c>
      <c r="J26" s="116">
        <v>-4.9438202247191008</v>
      </c>
    </row>
    <row r="27" spans="1:15" s="110" customFormat="1" ht="24.95" customHeight="1" x14ac:dyDescent="0.2">
      <c r="A27" s="193" t="s">
        <v>161</v>
      </c>
      <c r="B27" s="199" t="s">
        <v>162</v>
      </c>
      <c r="C27" s="113">
        <v>0.82291100235635306</v>
      </c>
      <c r="D27" s="115">
        <v>227</v>
      </c>
      <c r="E27" s="114">
        <v>220</v>
      </c>
      <c r="F27" s="114">
        <v>220</v>
      </c>
      <c r="G27" s="114">
        <v>217</v>
      </c>
      <c r="H27" s="140">
        <v>222</v>
      </c>
      <c r="I27" s="115">
        <v>5</v>
      </c>
      <c r="J27" s="116">
        <v>2.2522522522522523</v>
      </c>
    </row>
    <row r="28" spans="1:15" s="110" customFormat="1" ht="24.95" customHeight="1" x14ac:dyDescent="0.2">
      <c r="A28" s="193" t="s">
        <v>163</v>
      </c>
      <c r="B28" s="199" t="s">
        <v>164</v>
      </c>
      <c r="C28" s="113">
        <v>1.9394598513684973</v>
      </c>
      <c r="D28" s="115">
        <v>535</v>
      </c>
      <c r="E28" s="114">
        <v>545</v>
      </c>
      <c r="F28" s="114">
        <v>552</v>
      </c>
      <c r="G28" s="114">
        <v>561</v>
      </c>
      <c r="H28" s="140">
        <v>558</v>
      </c>
      <c r="I28" s="115">
        <v>-23</v>
      </c>
      <c r="J28" s="116">
        <v>-4.1218637992831537</v>
      </c>
    </row>
    <row r="29" spans="1:15" s="110" customFormat="1" ht="24.95" customHeight="1" x14ac:dyDescent="0.2">
      <c r="A29" s="193">
        <v>86</v>
      </c>
      <c r="B29" s="199" t="s">
        <v>165</v>
      </c>
      <c r="C29" s="113">
        <v>5.0824723581656697</v>
      </c>
      <c r="D29" s="115">
        <v>1402</v>
      </c>
      <c r="E29" s="114">
        <v>1417</v>
      </c>
      <c r="F29" s="114">
        <v>1432</v>
      </c>
      <c r="G29" s="114">
        <v>1425</v>
      </c>
      <c r="H29" s="140">
        <v>1437</v>
      </c>
      <c r="I29" s="115">
        <v>-35</v>
      </c>
      <c r="J29" s="116">
        <v>-2.4356297842727908</v>
      </c>
    </row>
    <row r="30" spans="1:15" s="110" customFormat="1" ht="24.95" customHeight="1" x14ac:dyDescent="0.2">
      <c r="A30" s="193">
        <v>87.88</v>
      </c>
      <c r="B30" s="204" t="s">
        <v>166</v>
      </c>
      <c r="C30" s="113">
        <v>4.0855537429762556</v>
      </c>
      <c r="D30" s="115">
        <v>1127</v>
      </c>
      <c r="E30" s="114">
        <v>1149</v>
      </c>
      <c r="F30" s="114">
        <v>1158</v>
      </c>
      <c r="G30" s="114">
        <v>1208</v>
      </c>
      <c r="H30" s="140">
        <v>1194</v>
      </c>
      <c r="I30" s="115">
        <v>-67</v>
      </c>
      <c r="J30" s="116">
        <v>-5.6113902847571193</v>
      </c>
    </row>
    <row r="31" spans="1:15" s="110" customFormat="1" ht="24.95" customHeight="1" x14ac:dyDescent="0.2">
      <c r="A31" s="193" t="s">
        <v>167</v>
      </c>
      <c r="B31" s="199" t="s">
        <v>168</v>
      </c>
      <c r="C31" s="113">
        <v>12.437919158963204</v>
      </c>
      <c r="D31" s="115">
        <v>3431</v>
      </c>
      <c r="E31" s="114">
        <v>3614</v>
      </c>
      <c r="F31" s="114">
        <v>3615</v>
      </c>
      <c r="G31" s="114">
        <v>3658</v>
      </c>
      <c r="H31" s="140">
        <v>3503</v>
      </c>
      <c r="I31" s="115">
        <v>-72</v>
      </c>
      <c r="J31" s="116">
        <v>-2.0553811019126464</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4.5386985680623528</v>
      </c>
      <c r="D34" s="115">
        <v>1252</v>
      </c>
      <c r="E34" s="114">
        <v>1231</v>
      </c>
      <c r="F34" s="114">
        <v>1332</v>
      </c>
      <c r="G34" s="114">
        <v>1351</v>
      </c>
      <c r="H34" s="140">
        <v>1222</v>
      </c>
      <c r="I34" s="115">
        <v>30</v>
      </c>
      <c r="J34" s="116">
        <v>2.4549918166939442</v>
      </c>
    </row>
    <row r="35" spans="1:10" s="110" customFormat="1" ht="24.95" customHeight="1" x14ac:dyDescent="0.2">
      <c r="A35" s="292" t="s">
        <v>171</v>
      </c>
      <c r="B35" s="293" t="s">
        <v>172</v>
      </c>
      <c r="C35" s="113">
        <v>15.153162950879102</v>
      </c>
      <c r="D35" s="115">
        <v>4180</v>
      </c>
      <c r="E35" s="114">
        <v>4277</v>
      </c>
      <c r="F35" s="114">
        <v>4332</v>
      </c>
      <c r="G35" s="114">
        <v>4354</v>
      </c>
      <c r="H35" s="140">
        <v>4338</v>
      </c>
      <c r="I35" s="115">
        <v>-158</v>
      </c>
      <c r="J35" s="116">
        <v>-3.6422314430613185</v>
      </c>
    </row>
    <row r="36" spans="1:10" s="110" customFormat="1" ht="24.95" customHeight="1" x14ac:dyDescent="0.2">
      <c r="A36" s="294" t="s">
        <v>173</v>
      </c>
      <c r="B36" s="295" t="s">
        <v>174</v>
      </c>
      <c r="C36" s="125">
        <v>80.308138481058549</v>
      </c>
      <c r="D36" s="143">
        <v>22153</v>
      </c>
      <c r="E36" s="144">
        <v>23033</v>
      </c>
      <c r="F36" s="144">
        <v>23184</v>
      </c>
      <c r="G36" s="144">
        <v>23415</v>
      </c>
      <c r="H36" s="145">
        <v>22974</v>
      </c>
      <c r="I36" s="143">
        <v>-821</v>
      </c>
      <c r="J36" s="146">
        <v>-3.5736049447201186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27585</v>
      </c>
      <c r="F11" s="264">
        <v>28541</v>
      </c>
      <c r="G11" s="264">
        <v>28848</v>
      </c>
      <c r="H11" s="264">
        <v>29120</v>
      </c>
      <c r="I11" s="265">
        <v>28535</v>
      </c>
      <c r="J11" s="263">
        <v>-950</v>
      </c>
      <c r="K11" s="266">
        <v>-3.3292447871035571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44.448069603045134</v>
      </c>
      <c r="E13" s="115">
        <v>12261</v>
      </c>
      <c r="F13" s="114">
        <v>12568</v>
      </c>
      <c r="G13" s="114">
        <v>12741</v>
      </c>
      <c r="H13" s="114">
        <v>12884</v>
      </c>
      <c r="I13" s="140">
        <v>12586</v>
      </c>
      <c r="J13" s="115">
        <v>-325</v>
      </c>
      <c r="K13" s="116">
        <v>-2.5822342285078661</v>
      </c>
    </row>
    <row r="14" spans="1:15" ht="15.95" customHeight="1" x14ac:dyDescent="0.2">
      <c r="A14" s="306" t="s">
        <v>230</v>
      </c>
      <c r="B14" s="307"/>
      <c r="C14" s="308"/>
      <c r="D14" s="113">
        <v>43.984049302156969</v>
      </c>
      <c r="E14" s="115">
        <v>12133</v>
      </c>
      <c r="F14" s="114">
        <v>12712</v>
      </c>
      <c r="G14" s="114">
        <v>12817</v>
      </c>
      <c r="H14" s="114">
        <v>12958</v>
      </c>
      <c r="I14" s="140">
        <v>12729</v>
      </c>
      <c r="J14" s="115">
        <v>-596</v>
      </c>
      <c r="K14" s="116">
        <v>-4.6822216984837768</v>
      </c>
    </row>
    <row r="15" spans="1:15" ht="15.95" customHeight="1" x14ac:dyDescent="0.2">
      <c r="A15" s="306" t="s">
        <v>231</v>
      </c>
      <c r="B15" s="307"/>
      <c r="C15" s="308"/>
      <c r="D15" s="113">
        <v>4.6148268986768173</v>
      </c>
      <c r="E15" s="115">
        <v>1273</v>
      </c>
      <c r="F15" s="114">
        <v>1290</v>
      </c>
      <c r="G15" s="114">
        <v>1342</v>
      </c>
      <c r="H15" s="114">
        <v>1311</v>
      </c>
      <c r="I15" s="140">
        <v>1328</v>
      </c>
      <c r="J15" s="115">
        <v>-55</v>
      </c>
      <c r="K15" s="116">
        <v>-4.1415662650602414</v>
      </c>
    </row>
    <row r="16" spans="1:15" ht="15.95" customHeight="1" x14ac:dyDescent="0.2">
      <c r="A16" s="306" t="s">
        <v>232</v>
      </c>
      <c r="B16" s="307"/>
      <c r="C16" s="308"/>
      <c r="D16" s="113">
        <v>1.8742069965560992</v>
      </c>
      <c r="E16" s="115">
        <v>517</v>
      </c>
      <c r="F16" s="114">
        <v>521</v>
      </c>
      <c r="G16" s="114">
        <v>518</v>
      </c>
      <c r="H16" s="114">
        <v>490</v>
      </c>
      <c r="I16" s="140">
        <v>492</v>
      </c>
      <c r="J16" s="115">
        <v>25</v>
      </c>
      <c r="K16" s="116">
        <v>5.0813008130081299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3.4003987674460756</v>
      </c>
      <c r="E18" s="115">
        <v>938</v>
      </c>
      <c r="F18" s="114">
        <v>915</v>
      </c>
      <c r="G18" s="114">
        <v>944</v>
      </c>
      <c r="H18" s="114">
        <v>923</v>
      </c>
      <c r="I18" s="140">
        <v>902</v>
      </c>
      <c r="J18" s="115">
        <v>36</v>
      </c>
      <c r="K18" s="116">
        <v>3.9911308203991132</v>
      </c>
    </row>
    <row r="19" spans="1:11" ht="14.1" customHeight="1" x14ac:dyDescent="0.2">
      <c r="A19" s="306" t="s">
        <v>235</v>
      </c>
      <c r="B19" s="307" t="s">
        <v>236</v>
      </c>
      <c r="C19" s="308"/>
      <c r="D19" s="113">
        <v>2.8058727569331157</v>
      </c>
      <c r="E19" s="115">
        <v>774</v>
      </c>
      <c r="F19" s="114">
        <v>758</v>
      </c>
      <c r="G19" s="114">
        <v>786</v>
      </c>
      <c r="H19" s="114">
        <v>764</v>
      </c>
      <c r="I19" s="140">
        <v>742</v>
      </c>
      <c r="J19" s="115">
        <v>32</v>
      </c>
      <c r="K19" s="116">
        <v>4.3126684636118595</v>
      </c>
    </row>
    <row r="20" spans="1:11" ht="14.1" customHeight="1" x14ac:dyDescent="0.2">
      <c r="A20" s="306">
        <v>12</v>
      </c>
      <c r="B20" s="307" t="s">
        <v>237</v>
      </c>
      <c r="C20" s="308"/>
      <c r="D20" s="113">
        <v>2.2403480152256661</v>
      </c>
      <c r="E20" s="115">
        <v>618</v>
      </c>
      <c r="F20" s="114">
        <v>618</v>
      </c>
      <c r="G20" s="114">
        <v>666</v>
      </c>
      <c r="H20" s="114">
        <v>682</v>
      </c>
      <c r="I20" s="140">
        <v>631</v>
      </c>
      <c r="J20" s="115">
        <v>-13</v>
      </c>
      <c r="K20" s="116">
        <v>-2.0602218700475436</v>
      </c>
    </row>
    <row r="21" spans="1:11" ht="14.1" customHeight="1" x14ac:dyDescent="0.2">
      <c r="A21" s="306">
        <v>21</v>
      </c>
      <c r="B21" s="307" t="s">
        <v>238</v>
      </c>
      <c r="C21" s="308"/>
      <c r="D21" s="113">
        <v>7.6128330614464376E-2</v>
      </c>
      <c r="E21" s="115">
        <v>21</v>
      </c>
      <c r="F21" s="114">
        <v>26</v>
      </c>
      <c r="G21" s="114">
        <v>28</v>
      </c>
      <c r="H21" s="114">
        <v>28</v>
      </c>
      <c r="I21" s="140">
        <v>30</v>
      </c>
      <c r="J21" s="115">
        <v>-9</v>
      </c>
      <c r="K21" s="116">
        <v>-30</v>
      </c>
    </row>
    <row r="22" spans="1:11" ht="14.1" customHeight="1" x14ac:dyDescent="0.2">
      <c r="A22" s="306">
        <v>22</v>
      </c>
      <c r="B22" s="307" t="s">
        <v>239</v>
      </c>
      <c r="C22" s="308"/>
      <c r="D22" s="113">
        <v>0.93891607757839401</v>
      </c>
      <c r="E22" s="115">
        <v>259</v>
      </c>
      <c r="F22" s="114">
        <v>265</v>
      </c>
      <c r="G22" s="114">
        <v>289</v>
      </c>
      <c r="H22" s="114">
        <v>272</v>
      </c>
      <c r="I22" s="140">
        <v>273</v>
      </c>
      <c r="J22" s="115">
        <v>-14</v>
      </c>
      <c r="K22" s="116">
        <v>-5.1282051282051286</v>
      </c>
    </row>
    <row r="23" spans="1:11" ht="14.1" customHeight="1" x14ac:dyDescent="0.2">
      <c r="A23" s="306">
        <v>23</v>
      </c>
      <c r="B23" s="307" t="s">
        <v>240</v>
      </c>
      <c r="C23" s="308"/>
      <c r="D23" s="113">
        <v>0.34439006706543412</v>
      </c>
      <c r="E23" s="115">
        <v>95</v>
      </c>
      <c r="F23" s="114">
        <v>94</v>
      </c>
      <c r="G23" s="114">
        <v>97</v>
      </c>
      <c r="H23" s="114">
        <v>103</v>
      </c>
      <c r="I23" s="140">
        <v>105</v>
      </c>
      <c r="J23" s="115">
        <v>-10</v>
      </c>
      <c r="K23" s="116">
        <v>-9.5238095238095237</v>
      </c>
    </row>
    <row r="24" spans="1:11" ht="14.1" customHeight="1" x14ac:dyDescent="0.2">
      <c r="A24" s="306">
        <v>24</v>
      </c>
      <c r="B24" s="307" t="s">
        <v>241</v>
      </c>
      <c r="C24" s="308"/>
      <c r="D24" s="113">
        <v>2.193220953416712</v>
      </c>
      <c r="E24" s="115">
        <v>605</v>
      </c>
      <c r="F24" s="114">
        <v>632</v>
      </c>
      <c r="G24" s="114">
        <v>657</v>
      </c>
      <c r="H24" s="114">
        <v>673</v>
      </c>
      <c r="I24" s="140">
        <v>685</v>
      </c>
      <c r="J24" s="115">
        <v>-80</v>
      </c>
      <c r="K24" s="116">
        <v>-11.678832116788321</v>
      </c>
    </row>
    <row r="25" spans="1:11" ht="14.1" customHeight="1" x14ac:dyDescent="0.2">
      <c r="A25" s="306">
        <v>25</v>
      </c>
      <c r="B25" s="307" t="s">
        <v>242</v>
      </c>
      <c r="C25" s="308"/>
      <c r="D25" s="113">
        <v>1.598694942903752</v>
      </c>
      <c r="E25" s="115">
        <v>441</v>
      </c>
      <c r="F25" s="114">
        <v>456</v>
      </c>
      <c r="G25" s="114">
        <v>471</v>
      </c>
      <c r="H25" s="114">
        <v>463</v>
      </c>
      <c r="I25" s="140">
        <v>450</v>
      </c>
      <c r="J25" s="115">
        <v>-9</v>
      </c>
      <c r="K25" s="116">
        <v>-2</v>
      </c>
    </row>
    <row r="26" spans="1:11" ht="14.1" customHeight="1" x14ac:dyDescent="0.2">
      <c r="A26" s="306">
        <v>26</v>
      </c>
      <c r="B26" s="307" t="s">
        <v>243</v>
      </c>
      <c r="C26" s="308"/>
      <c r="D26" s="113">
        <v>1.0911727388073229</v>
      </c>
      <c r="E26" s="115">
        <v>301</v>
      </c>
      <c r="F26" s="114">
        <v>316</v>
      </c>
      <c r="G26" s="114">
        <v>324</v>
      </c>
      <c r="H26" s="114">
        <v>328</v>
      </c>
      <c r="I26" s="140">
        <v>313</v>
      </c>
      <c r="J26" s="115">
        <v>-12</v>
      </c>
      <c r="K26" s="116">
        <v>-3.8338658146964857</v>
      </c>
    </row>
    <row r="27" spans="1:11" ht="14.1" customHeight="1" x14ac:dyDescent="0.2">
      <c r="A27" s="306">
        <v>27</v>
      </c>
      <c r="B27" s="307" t="s">
        <v>244</v>
      </c>
      <c r="C27" s="308"/>
      <c r="D27" s="113">
        <v>0.50389704549574044</v>
      </c>
      <c r="E27" s="115">
        <v>139</v>
      </c>
      <c r="F27" s="114">
        <v>132</v>
      </c>
      <c r="G27" s="114">
        <v>130</v>
      </c>
      <c r="H27" s="114">
        <v>138</v>
      </c>
      <c r="I27" s="140">
        <v>138</v>
      </c>
      <c r="J27" s="115">
        <v>1</v>
      </c>
      <c r="K27" s="116">
        <v>0.72463768115942029</v>
      </c>
    </row>
    <row r="28" spans="1:11" ht="14.1" customHeight="1" x14ac:dyDescent="0.2">
      <c r="A28" s="306">
        <v>28</v>
      </c>
      <c r="B28" s="307" t="s">
        <v>245</v>
      </c>
      <c r="C28" s="308"/>
      <c r="D28" s="113">
        <v>0.44951966648540875</v>
      </c>
      <c r="E28" s="115">
        <v>124</v>
      </c>
      <c r="F28" s="114">
        <v>125</v>
      </c>
      <c r="G28" s="114">
        <v>132</v>
      </c>
      <c r="H28" s="114">
        <v>130</v>
      </c>
      <c r="I28" s="140">
        <v>132</v>
      </c>
      <c r="J28" s="115">
        <v>-8</v>
      </c>
      <c r="K28" s="116">
        <v>-6.0606060606060606</v>
      </c>
    </row>
    <row r="29" spans="1:11" ht="14.1" customHeight="1" x14ac:dyDescent="0.2">
      <c r="A29" s="306">
        <v>29</v>
      </c>
      <c r="B29" s="307" t="s">
        <v>246</v>
      </c>
      <c r="C29" s="308"/>
      <c r="D29" s="113">
        <v>3.4874025738626067</v>
      </c>
      <c r="E29" s="115">
        <v>962</v>
      </c>
      <c r="F29" s="114">
        <v>1033</v>
      </c>
      <c r="G29" s="114">
        <v>1008</v>
      </c>
      <c r="H29" s="114">
        <v>1019</v>
      </c>
      <c r="I29" s="140">
        <v>1014</v>
      </c>
      <c r="J29" s="115">
        <v>-52</v>
      </c>
      <c r="K29" s="116">
        <v>-5.1282051282051286</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2.6246148268986769</v>
      </c>
      <c r="E31" s="115">
        <v>724</v>
      </c>
      <c r="F31" s="114">
        <v>787</v>
      </c>
      <c r="G31" s="114">
        <v>750</v>
      </c>
      <c r="H31" s="114">
        <v>763</v>
      </c>
      <c r="I31" s="140">
        <v>754</v>
      </c>
      <c r="J31" s="115">
        <v>-30</v>
      </c>
      <c r="K31" s="116">
        <v>-3.9787798408488064</v>
      </c>
    </row>
    <row r="32" spans="1:11" ht="14.1" customHeight="1" x14ac:dyDescent="0.2">
      <c r="A32" s="306">
        <v>31</v>
      </c>
      <c r="B32" s="307" t="s">
        <v>251</v>
      </c>
      <c r="C32" s="308"/>
      <c r="D32" s="113">
        <v>0.12688055102410731</v>
      </c>
      <c r="E32" s="115">
        <v>35</v>
      </c>
      <c r="F32" s="114">
        <v>41</v>
      </c>
      <c r="G32" s="114">
        <v>41</v>
      </c>
      <c r="H32" s="114">
        <v>37</v>
      </c>
      <c r="I32" s="140">
        <v>43</v>
      </c>
      <c r="J32" s="115">
        <v>-8</v>
      </c>
      <c r="K32" s="116">
        <v>-18.604651162790699</v>
      </c>
    </row>
    <row r="33" spans="1:11" ht="14.1" customHeight="1" x14ac:dyDescent="0.2">
      <c r="A33" s="306">
        <v>32</v>
      </c>
      <c r="B33" s="307" t="s">
        <v>252</v>
      </c>
      <c r="C33" s="308"/>
      <c r="D33" s="113">
        <v>0.87003806416530727</v>
      </c>
      <c r="E33" s="115">
        <v>240</v>
      </c>
      <c r="F33" s="114">
        <v>235</v>
      </c>
      <c r="G33" s="114">
        <v>239</v>
      </c>
      <c r="H33" s="114">
        <v>224</v>
      </c>
      <c r="I33" s="140">
        <v>241</v>
      </c>
      <c r="J33" s="115">
        <v>-1</v>
      </c>
      <c r="K33" s="116">
        <v>-0.41493775933609961</v>
      </c>
    </row>
    <row r="34" spans="1:11" ht="14.1" customHeight="1" x14ac:dyDescent="0.2">
      <c r="A34" s="306">
        <v>33</v>
      </c>
      <c r="B34" s="307" t="s">
        <v>253</v>
      </c>
      <c r="C34" s="308"/>
      <c r="D34" s="113">
        <v>0.45314482508609749</v>
      </c>
      <c r="E34" s="115">
        <v>125</v>
      </c>
      <c r="F34" s="114">
        <v>142</v>
      </c>
      <c r="G34" s="114">
        <v>129</v>
      </c>
      <c r="H34" s="114">
        <v>142</v>
      </c>
      <c r="I34" s="140">
        <v>148</v>
      </c>
      <c r="J34" s="115">
        <v>-23</v>
      </c>
      <c r="K34" s="116">
        <v>-15.54054054054054</v>
      </c>
    </row>
    <row r="35" spans="1:11" ht="14.1" customHeight="1" x14ac:dyDescent="0.2">
      <c r="A35" s="306">
        <v>34</v>
      </c>
      <c r="B35" s="307" t="s">
        <v>254</v>
      </c>
      <c r="C35" s="308"/>
      <c r="D35" s="113">
        <v>3.7049120899039334</v>
      </c>
      <c r="E35" s="115">
        <v>1022</v>
      </c>
      <c r="F35" s="114">
        <v>1043</v>
      </c>
      <c r="G35" s="114">
        <v>1069</v>
      </c>
      <c r="H35" s="114">
        <v>1055</v>
      </c>
      <c r="I35" s="140">
        <v>1035</v>
      </c>
      <c r="J35" s="115">
        <v>-13</v>
      </c>
      <c r="K35" s="116">
        <v>-1.2560386473429952</v>
      </c>
    </row>
    <row r="36" spans="1:11" ht="14.1" customHeight="1" x14ac:dyDescent="0.2">
      <c r="A36" s="306">
        <v>41</v>
      </c>
      <c r="B36" s="307" t="s">
        <v>255</v>
      </c>
      <c r="C36" s="308"/>
      <c r="D36" s="113">
        <v>8.700380641653073E-2</v>
      </c>
      <c r="E36" s="115">
        <v>24</v>
      </c>
      <c r="F36" s="114">
        <v>19</v>
      </c>
      <c r="G36" s="114">
        <v>21</v>
      </c>
      <c r="H36" s="114">
        <v>22</v>
      </c>
      <c r="I36" s="140">
        <v>19</v>
      </c>
      <c r="J36" s="115">
        <v>5</v>
      </c>
      <c r="K36" s="116">
        <v>26.315789473684209</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0.25738626064890341</v>
      </c>
      <c r="E38" s="115">
        <v>71</v>
      </c>
      <c r="F38" s="114">
        <v>66</v>
      </c>
      <c r="G38" s="114">
        <v>64</v>
      </c>
      <c r="H38" s="114">
        <v>58</v>
      </c>
      <c r="I38" s="140">
        <v>57</v>
      </c>
      <c r="J38" s="115">
        <v>14</v>
      </c>
      <c r="K38" s="116">
        <v>24.561403508771932</v>
      </c>
    </row>
    <row r="39" spans="1:11" ht="14.1" customHeight="1" x14ac:dyDescent="0.2">
      <c r="A39" s="306">
        <v>51</v>
      </c>
      <c r="B39" s="307" t="s">
        <v>258</v>
      </c>
      <c r="C39" s="308"/>
      <c r="D39" s="113">
        <v>8.6858800072503168</v>
      </c>
      <c r="E39" s="115">
        <v>2396</v>
      </c>
      <c r="F39" s="114">
        <v>2398</v>
      </c>
      <c r="G39" s="114">
        <v>2322</v>
      </c>
      <c r="H39" s="114">
        <v>2314</v>
      </c>
      <c r="I39" s="140">
        <v>2253</v>
      </c>
      <c r="J39" s="115">
        <v>143</v>
      </c>
      <c r="K39" s="116">
        <v>6.3470927652019533</v>
      </c>
    </row>
    <row r="40" spans="1:11" ht="14.1" customHeight="1" x14ac:dyDescent="0.2">
      <c r="A40" s="306" t="s">
        <v>259</v>
      </c>
      <c r="B40" s="307" t="s">
        <v>260</v>
      </c>
      <c r="C40" s="308"/>
      <c r="D40" s="113">
        <v>8.4248685880007255</v>
      </c>
      <c r="E40" s="115">
        <v>2324</v>
      </c>
      <c r="F40" s="114">
        <v>2331</v>
      </c>
      <c r="G40" s="114">
        <v>2251</v>
      </c>
      <c r="H40" s="114">
        <v>2252</v>
      </c>
      <c r="I40" s="140">
        <v>2193</v>
      </c>
      <c r="J40" s="115">
        <v>131</v>
      </c>
      <c r="K40" s="116">
        <v>5.973552211582307</v>
      </c>
    </row>
    <row r="41" spans="1:11" ht="14.1" customHeight="1" x14ac:dyDescent="0.2">
      <c r="A41" s="306"/>
      <c r="B41" s="307" t="s">
        <v>261</v>
      </c>
      <c r="C41" s="308"/>
      <c r="D41" s="113">
        <v>5.4884901214428128</v>
      </c>
      <c r="E41" s="115">
        <v>1514</v>
      </c>
      <c r="F41" s="114">
        <v>1504</v>
      </c>
      <c r="G41" s="114">
        <v>1422</v>
      </c>
      <c r="H41" s="114">
        <v>1411</v>
      </c>
      <c r="I41" s="140">
        <v>1360</v>
      </c>
      <c r="J41" s="115">
        <v>154</v>
      </c>
      <c r="K41" s="116">
        <v>11.323529411764707</v>
      </c>
    </row>
    <row r="42" spans="1:11" ht="14.1" customHeight="1" x14ac:dyDescent="0.2">
      <c r="A42" s="306">
        <v>52</v>
      </c>
      <c r="B42" s="307" t="s">
        <v>262</v>
      </c>
      <c r="C42" s="308"/>
      <c r="D42" s="113">
        <v>6.2352727931847021</v>
      </c>
      <c r="E42" s="115">
        <v>1720</v>
      </c>
      <c r="F42" s="114">
        <v>1734</v>
      </c>
      <c r="G42" s="114">
        <v>1777</v>
      </c>
      <c r="H42" s="114">
        <v>1766</v>
      </c>
      <c r="I42" s="140">
        <v>1719</v>
      </c>
      <c r="J42" s="115">
        <v>1</v>
      </c>
      <c r="K42" s="116">
        <v>5.8173356602675974E-2</v>
      </c>
    </row>
    <row r="43" spans="1:11" ht="14.1" customHeight="1" x14ac:dyDescent="0.2">
      <c r="A43" s="306" t="s">
        <v>263</v>
      </c>
      <c r="B43" s="307" t="s">
        <v>264</v>
      </c>
      <c r="C43" s="308"/>
      <c r="D43" s="113">
        <v>5.8510059815116913</v>
      </c>
      <c r="E43" s="115">
        <v>1614</v>
      </c>
      <c r="F43" s="114">
        <v>1644</v>
      </c>
      <c r="G43" s="114">
        <v>1656</v>
      </c>
      <c r="H43" s="114">
        <v>1654</v>
      </c>
      <c r="I43" s="140">
        <v>1634</v>
      </c>
      <c r="J43" s="115">
        <v>-20</v>
      </c>
      <c r="K43" s="116">
        <v>-1.2239902080783354</v>
      </c>
    </row>
    <row r="44" spans="1:11" ht="14.1" customHeight="1" x14ac:dyDescent="0.2">
      <c r="A44" s="306">
        <v>53</v>
      </c>
      <c r="B44" s="307" t="s">
        <v>265</v>
      </c>
      <c r="C44" s="308"/>
      <c r="D44" s="113">
        <v>1.1129236904114554</v>
      </c>
      <c r="E44" s="115">
        <v>307</v>
      </c>
      <c r="F44" s="114">
        <v>330</v>
      </c>
      <c r="G44" s="114">
        <v>341</v>
      </c>
      <c r="H44" s="114">
        <v>355</v>
      </c>
      <c r="I44" s="140">
        <v>350</v>
      </c>
      <c r="J44" s="115">
        <v>-43</v>
      </c>
      <c r="K44" s="116">
        <v>-12.285714285714286</v>
      </c>
    </row>
    <row r="45" spans="1:11" ht="14.1" customHeight="1" x14ac:dyDescent="0.2">
      <c r="A45" s="306" t="s">
        <v>266</v>
      </c>
      <c r="B45" s="307" t="s">
        <v>267</v>
      </c>
      <c r="C45" s="308"/>
      <c r="D45" s="113">
        <v>1.0839224216059453</v>
      </c>
      <c r="E45" s="115">
        <v>299</v>
      </c>
      <c r="F45" s="114">
        <v>321</v>
      </c>
      <c r="G45" s="114">
        <v>331</v>
      </c>
      <c r="H45" s="114">
        <v>340</v>
      </c>
      <c r="I45" s="140">
        <v>334</v>
      </c>
      <c r="J45" s="115">
        <v>-35</v>
      </c>
      <c r="K45" s="116">
        <v>-10.479041916167665</v>
      </c>
    </row>
    <row r="46" spans="1:11" ht="14.1" customHeight="1" x14ac:dyDescent="0.2">
      <c r="A46" s="306">
        <v>54</v>
      </c>
      <c r="B46" s="307" t="s">
        <v>268</v>
      </c>
      <c r="C46" s="308"/>
      <c r="D46" s="113">
        <v>13.126699293094072</v>
      </c>
      <c r="E46" s="115">
        <v>3621</v>
      </c>
      <c r="F46" s="114">
        <v>3714</v>
      </c>
      <c r="G46" s="114">
        <v>3760</v>
      </c>
      <c r="H46" s="114">
        <v>3760</v>
      </c>
      <c r="I46" s="140">
        <v>3749</v>
      </c>
      <c r="J46" s="115">
        <v>-128</v>
      </c>
      <c r="K46" s="116">
        <v>-3.4142437983462255</v>
      </c>
    </row>
    <row r="47" spans="1:11" ht="14.1" customHeight="1" x14ac:dyDescent="0.2">
      <c r="A47" s="306">
        <v>61</v>
      </c>
      <c r="B47" s="307" t="s">
        <v>269</v>
      </c>
      <c r="C47" s="308"/>
      <c r="D47" s="113">
        <v>0.69603045133224584</v>
      </c>
      <c r="E47" s="115">
        <v>192</v>
      </c>
      <c r="F47" s="114">
        <v>189</v>
      </c>
      <c r="G47" s="114">
        <v>187</v>
      </c>
      <c r="H47" s="114">
        <v>189</v>
      </c>
      <c r="I47" s="140">
        <v>187</v>
      </c>
      <c r="J47" s="115">
        <v>5</v>
      </c>
      <c r="K47" s="116">
        <v>2.6737967914438503</v>
      </c>
    </row>
    <row r="48" spans="1:11" ht="14.1" customHeight="1" x14ac:dyDescent="0.2">
      <c r="A48" s="306">
        <v>62</v>
      </c>
      <c r="B48" s="307" t="s">
        <v>270</v>
      </c>
      <c r="C48" s="308"/>
      <c r="D48" s="113">
        <v>12.358165669748052</v>
      </c>
      <c r="E48" s="115">
        <v>3409</v>
      </c>
      <c r="F48" s="114">
        <v>3571</v>
      </c>
      <c r="G48" s="114">
        <v>3525</v>
      </c>
      <c r="H48" s="114">
        <v>3675</v>
      </c>
      <c r="I48" s="140">
        <v>3570</v>
      </c>
      <c r="J48" s="115">
        <v>-161</v>
      </c>
      <c r="K48" s="116">
        <v>-4.5098039215686274</v>
      </c>
    </row>
    <row r="49" spans="1:11" ht="14.1" customHeight="1" x14ac:dyDescent="0.2">
      <c r="A49" s="306">
        <v>63</v>
      </c>
      <c r="B49" s="307" t="s">
        <v>271</v>
      </c>
      <c r="C49" s="308"/>
      <c r="D49" s="113">
        <v>8.0007250317201386</v>
      </c>
      <c r="E49" s="115">
        <v>2207</v>
      </c>
      <c r="F49" s="114">
        <v>2598</v>
      </c>
      <c r="G49" s="114">
        <v>2773</v>
      </c>
      <c r="H49" s="114">
        <v>2872</v>
      </c>
      <c r="I49" s="140">
        <v>2704</v>
      </c>
      <c r="J49" s="115">
        <v>-497</v>
      </c>
      <c r="K49" s="116">
        <v>-18.380177514792898</v>
      </c>
    </row>
    <row r="50" spans="1:11" ht="14.1" customHeight="1" x14ac:dyDescent="0.2">
      <c r="A50" s="306" t="s">
        <v>272</v>
      </c>
      <c r="B50" s="307" t="s">
        <v>273</v>
      </c>
      <c r="C50" s="308"/>
      <c r="D50" s="113">
        <v>0.35889070146818924</v>
      </c>
      <c r="E50" s="115">
        <v>99</v>
      </c>
      <c r="F50" s="114">
        <v>98</v>
      </c>
      <c r="G50" s="114">
        <v>100</v>
      </c>
      <c r="H50" s="114">
        <v>107</v>
      </c>
      <c r="I50" s="140">
        <v>103</v>
      </c>
      <c r="J50" s="115">
        <v>-4</v>
      </c>
      <c r="K50" s="116">
        <v>-3.883495145631068</v>
      </c>
    </row>
    <row r="51" spans="1:11" ht="14.1" customHeight="1" x14ac:dyDescent="0.2">
      <c r="A51" s="306" t="s">
        <v>274</v>
      </c>
      <c r="B51" s="307" t="s">
        <v>275</v>
      </c>
      <c r="C51" s="308"/>
      <c r="D51" s="113">
        <v>7.2793184701830702</v>
      </c>
      <c r="E51" s="115">
        <v>2008</v>
      </c>
      <c r="F51" s="114">
        <v>2395</v>
      </c>
      <c r="G51" s="114">
        <v>2557</v>
      </c>
      <c r="H51" s="114">
        <v>2658</v>
      </c>
      <c r="I51" s="140">
        <v>2512</v>
      </c>
      <c r="J51" s="115">
        <v>-504</v>
      </c>
      <c r="K51" s="116">
        <v>-20.063694267515924</v>
      </c>
    </row>
    <row r="52" spans="1:11" ht="14.1" customHeight="1" x14ac:dyDescent="0.2">
      <c r="A52" s="306">
        <v>71</v>
      </c>
      <c r="B52" s="307" t="s">
        <v>276</v>
      </c>
      <c r="C52" s="308"/>
      <c r="D52" s="113">
        <v>9.6900489396411089</v>
      </c>
      <c r="E52" s="115">
        <v>2673</v>
      </c>
      <c r="F52" s="114">
        <v>2698</v>
      </c>
      <c r="G52" s="114">
        <v>2693</v>
      </c>
      <c r="H52" s="114">
        <v>2698</v>
      </c>
      <c r="I52" s="140">
        <v>2687</v>
      </c>
      <c r="J52" s="115">
        <v>-14</v>
      </c>
      <c r="K52" s="116">
        <v>-0.52102716784518055</v>
      </c>
    </row>
    <row r="53" spans="1:11" ht="14.1" customHeight="1" x14ac:dyDescent="0.2">
      <c r="A53" s="306" t="s">
        <v>277</v>
      </c>
      <c r="B53" s="307" t="s">
        <v>278</v>
      </c>
      <c r="C53" s="308"/>
      <c r="D53" s="113">
        <v>0.87003806416530727</v>
      </c>
      <c r="E53" s="115">
        <v>240</v>
      </c>
      <c r="F53" s="114">
        <v>249</v>
      </c>
      <c r="G53" s="114">
        <v>258</v>
      </c>
      <c r="H53" s="114">
        <v>261</v>
      </c>
      <c r="I53" s="140">
        <v>257</v>
      </c>
      <c r="J53" s="115">
        <v>-17</v>
      </c>
      <c r="K53" s="116">
        <v>-6.6147859922178984</v>
      </c>
    </row>
    <row r="54" spans="1:11" ht="14.1" customHeight="1" x14ac:dyDescent="0.2">
      <c r="A54" s="306" t="s">
        <v>279</v>
      </c>
      <c r="B54" s="307" t="s">
        <v>280</v>
      </c>
      <c r="C54" s="308"/>
      <c r="D54" s="113">
        <v>8.5735000906289649</v>
      </c>
      <c r="E54" s="115">
        <v>2365</v>
      </c>
      <c r="F54" s="114">
        <v>2384</v>
      </c>
      <c r="G54" s="114">
        <v>2369</v>
      </c>
      <c r="H54" s="114">
        <v>2375</v>
      </c>
      <c r="I54" s="140">
        <v>2366</v>
      </c>
      <c r="J54" s="115">
        <v>-1</v>
      </c>
      <c r="K54" s="116">
        <v>-4.2265426880811495E-2</v>
      </c>
    </row>
    <row r="55" spans="1:11" ht="14.1" customHeight="1" x14ac:dyDescent="0.2">
      <c r="A55" s="306">
        <v>72</v>
      </c>
      <c r="B55" s="307" t="s">
        <v>281</v>
      </c>
      <c r="C55" s="308"/>
      <c r="D55" s="113">
        <v>1.1165488490121442</v>
      </c>
      <c r="E55" s="115">
        <v>308</v>
      </c>
      <c r="F55" s="114">
        <v>321</v>
      </c>
      <c r="G55" s="114">
        <v>326</v>
      </c>
      <c r="H55" s="114">
        <v>321</v>
      </c>
      <c r="I55" s="140">
        <v>316</v>
      </c>
      <c r="J55" s="115">
        <v>-8</v>
      </c>
      <c r="K55" s="116">
        <v>-2.5316455696202533</v>
      </c>
    </row>
    <row r="56" spans="1:11" ht="14.1" customHeight="1" x14ac:dyDescent="0.2">
      <c r="A56" s="306" t="s">
        <v>282</v>
      </c>
      <c r="B56" s="307" t="s">
        <v>283</v>
      </c>
      <c r="C56" s="308"/>
      <c r="D56" s="113">
        <v>0.21388435744063802</v>
      </c>
      <c r="E56" s="115">
        <v>59</v>
      </c>
      <c r="F56" s="114">
        <v>60</v>
      </c>
      <c r="G56" s="114">
        <v>61</v>
      </c>
      <c r="H56" s="114">
        <v>61</v>
      </c>
      <c r="I56" s="140">
        <v>61</v>
      </c>
      <c r="J56" s="115">
        <v>-2</v>
      </c>
      <c r="K56" s="116">
        <v>-3.278688524590164</v>
      </c>
    </row>
    <row r="57" spans="1:11" ht="14.1" customHeight="1" x14ac:dyDescent="0.2">
      <c r="A57" s="306" t="s">
        <v>284</v>
      </c>
      <c r="B57" s="307" t="s">
        <v>285</v>
      </c>
      <c r="C57" s="308"/>
      <c r="D57" s="113">
        <v>0.70690592713431211</v>
      </c>
      <c r="E57" s="115">
        <v>195</v>
      </c>
      <c r="F57" s="114">
        <v>203</v>
      </c>
      <c r="G57" s="114">
        <v>207</v>
      </c>
      <c r="H57" s="114">
        <v>201</v>
      </c>
      <c r="I57" s="140">
        <v>204</v>
      </c>
      <c r="J57" s="115">
        <v>-9</v>
      </c>
      <c r="K57" s="116">
        <v>-4.4117647058823533</v>
      </c>
    </row>
    <row r="58" spans="1:11" ht="14.1" customHeight="1" x14ac:dyDescent="0.2">
      <c r="A58" s="306">
        <v>73</v>
      </c>
      <c r="B58" s="307" t="s">
        <v>286</v>
      </c>
      <c r="C58" s="308"/>
      <c r="D58" s="113">
        <v>0.70328076853362331</v>
      </c>
      <c r="E58" s="115">
        <v>194</v>
      </c>
      <c r="F58" s="114">
        <v>191</v>
      </c>
      <c r="G58" s="114">
        <v>189</v>
      </c>
      <c r="H58" s="114">
        <v>190</v>
      </c>
      <c r="I58" s="140">
        <v>193</v>
      </c>
      <c r="J58" s="115">
        <v>1</v>
      </c>
      <c r="K58" s="116">
        <v>0.51813471502590669</v>
      </c>
    </row>
    <row r="59" spans="1:11" ht="14.1" customHeight="1" x14ac:dyDescent="0.2">
      <c r="A59" s="306" t="s">
        <v>287</v>
      </c>
      <c r="B59" s="307" t="s">
        <v>288</v>
      </c>
      <c r="C59" s="308"/>
      <c r="D59" s="113">
        <v>0.57640021750951609</v>
      </c>
      <c r="E59" s="115">
        <v>159</v>
      </c>
      <c r="F59" s="114">
        <v>156</v>
      </c>
      <c r="G59" s="114">
        <v>155</v>
      </c>
      <c r="H59" s="114">
        <v>154</v>
      </c>
      <c r="I59" s="140">
        <v>160</v>
      </c>
      <c r="J59" s="115">
        <v>-1</v>
      </c>
      <c r="K59" s="116">
        <v>-0.625</v>
      </c>
    </row>
    <row r="60" spans="1:11" ht="14.1" customHeight="1" x14ac:dyDescent="0.2">
      <c r="A60" s="306">
        <v>81</v>
      </c>
      <c r="B60" s="307" t="s">
        <v>289</v>
      </c>
      <c r="C60" s="308"/>
      <c r="D60" s="113">
        <v>3.3858981330433204</v>
      </c>
      <c r="E60" s="115">
        <v>934</v>
      </c>
      <c r="F60" s="114">
        <v>950</v>
      </c>
      <c r="G60" s="114">
        <v>964</v>
      </c>
      <c r="H60" s="114">
        <v>968</v>
      </c>
      <c r="I60" s="140">
        <v>980</v>
      </c>
      <c r="J60" s="115">
        <v>-46</v>
      </c>
      <c r="K60" s="116">
        <v>-4.6938775510204085</v>
      </c>
    </row>
    <row r="61" spans="1:11" ht="14.1" customHeight="1" x14ac:dyDescent="0.2">
      <c r="A61" s="306" t="s">
        <v>290</v>
      </c>
      <c r="B61" s="307" t="s">
        <v>291</v>
      </c>
      <c r="C61" s="308"/>
      <c r="D61" s="113">
        <v>1.2869313032445169</v>
      </c>
      <c r="E61" s="115">
        <v>355</v>
      </c>
      <c r="F61" s="114">
        <v>362</v>
      </c>
      <c r="G61" s="114">
        <v>371</v>
      </c>
      <c r="H61" s="114">
        <v>376</v>
      </c>
      <c r="I61" s="140">
        <v>388</v>
      </c>
      <c r="J61" s="115">
        <v>-33</v>
      </c>
      <c r="K61" s="116">
        <v>-8.5051546391752577</v>
      </c>
    </row>
    <row r="62" spans="1:11" ht="14.1" customHeight="1" x14ac:dyDescent="0.2">
      <c r="A62" s="306" t="s">
        <v>292</v>
      </c>
      <c r="B62" s="307" t="s">
        <v>293</v>
      </c>
      <c r="C62" s="308"/>
      <c r="D62" s="113">
        <v>1.2796809860431393</v>
      </c>
      <c r="E62" s="115">
        <v>353</v>
      </c>
      <c r="F62" s="114">
        <v>366</v>
      </c>
      <c r="G62" s="114">
        <v>361</v>
      </c>
      <c r="H62" s="114">
        <v>363</v>
      </c>
      <c r="I62" s="140">
        <v>368</v>
      </c>
      <c r="J62" s="115">
        <v>-15</v>
      </c>
      <c r="K62" s="116">
        <v>-4.0760869565217392</v>
      </c>
    </row>
    <row r="63" spans="1:11" ht="14.1" customHeight="1" x14ac:dyDescent="0.2">
      <c r="A63" s="306"/>
      <c r="B63" s="307" t="s">
        <v>294</v>
      </c>
      <c r="C63" s="308"/>
      <c r="D63" s="113">
        <v>1.1818017038245423</v>
      </c>
      <c r="E63" s="115">
        <v>326</v>
      </c>
      <c r="F63" s="114">
        <v>338</v>
      </c>
      <c r="G63" s="114">
        <v>330</v>
      </c>
      <c r="H63" s="114">
        <v>328</v>
      </c>
      <c r="I63" s="140">
        <v>337</v>
      </c>
      <c r="J63" s="115">
        <v>-11</v>
      </c>
      <c r="K63" s="116">
        <v>-3.2640949554896141</v>
      </c>
    </row>
    <row r="64" spans="1:11" ht="14.1" customHeight="1" x14ac:dyDescent="0.2">
      <c r="A64" s="306" t="s">
        <v>295</v>
      </c>
      <c r="B64" s="307" t="s">
        <v>296</v>
      </c>
      <c r="C64" s="308"/>
      <c r="D64" s="113">
        <v>6.5252854812398037E-2</v>
      </c>
      <c r="E64" s="115">
        <v>18</v>
      </c>
      <c r="F64" s="114">
        <v>20</v>
      </c>
      <c r="G64" s="114">
        <v>21</v>
      </c>
      <c r="H64" s="114">
        <v>19</v>
      </c>
      <c r="I64" s="140">
        <v>19</v>
      </c>
      <c r="J64" s="115">
        <v>-1</v>
      </c>
      <c r="K64" s="116">
        <v>-5.2631578947368425</v>
      </c>
    </row>
    <row r="65" spans="1:11" ht="14.1" customHeight="1" x14ac:dyDescent="0.2">
      <c r="A65" s="306" t="s">
        <v>297</v>
      </c>
      <c r="B65" s="307" t="s">
        <v>298</v>
      </c>
      <c r="C65" s="308"/>
      <c r="D65" s="113">
        <v>0.49302156969367411</v>
      </c>
      <c r="E65" s="115">
        <v>136</v>
      </c>
      <c r="F65" s="114">
        <v>130</v>
      </c>
      <c r="G65" s="114">
        <v>133</v>
      </c>
      <c r="H65" s="114">
        <v>131</v>
      </c>
      <c r="I65" s="140">
        <v>131</v>
      </c>
      <c r="J65" s="115">
        <v>5</v>
      </c>
      <c r="K65" s="116">
        <v>3.8167938931297711</v>
      </c>
    </row>
    <row r="66" spans="1:11" ht="14.1" customHeight="1" x14ac:dyDescent="0.2">
      <c r="A66" s="306">
        <v>82</v>
      </c>
      <c r="B66" s="307" t="s">
        <v>299</v>
      </c>
      <c r="C66" s="308"/>
      <c r="D66" s="113">
        <v>2.1968461120174005</v>
      </c>
      <c r="E66" s="115">
        <v>606</v>
      </c>
      <c r="F66" s="114">
        <v>633</v>
      </c>
      <c r="G66" s="114">
        <v>656</v>
      </c>
      <c r="H66" s="114">
        <v>663</v>
      </c>
      <c r="I66" s="140">
        <v>657</v>
      </c>
      <c r="J66" s="115">
        <v>-51</v>
      </c>
      <c r="K66" s="116">
        <v>-7.762557077625571</v>
      </c>
    </row>
    <row r="67" spans="1:11" ht="14.1" customHeight="1" x14ac:dyDescent="0.2">
      <c r="A67" s="306" t="s">
        <v>300</v>
      </c>
      <c r="B67" s="307" t="s">
        <v>301</v>
      </c>
      <c r="C67" s="308"/>
      <c r="D67" s="113">
        <v>0.88816385716875113</v>
      </c>
      <c r="E67" s="115">
        <v>245</v>
      </c>
      <c r="F67" s="114">
        <v>247</v>
      </c>
      <c r="G67" s="114">
        <v>261</v>
      </c>
      <c r="H67" s="114">
        <v>267</v>
      </c>
      <c r="I67" s="140">
        <v>258</v>
      </c>
      <c r="J67" s="115">
        <v>-13</v>
      </c>
      <c r="K67" s="116">
        <v>-5.0387596899224807</v>
      </c>
    </row>
    <row r="68" spans="1:11" ht="14.1" customHeight="1" x14ac:dyDescent="0.2">
      <c r="A68" s="306" t="s">
        <v>302</v>
      </c>
      <c r="B68" s="307" t="s">
        <v>303</v>
      </c>
      <c r="C68" s="308"/>
      <c r="D68" s="113">
        <v>0.91716512597426136</v>
      </c>
      <c r="E68" s="115">
        <v>253</v>
      </c>
      <c r="F68" s="114">
        <v>276</v>
      </c>
      <c r="G68" s="114">
        <v>278</v>
      </c>
      <c r="H68" s="114">
        <v>278</v>
      </c>
      <c r="I68" s="140">
        <v>287</v>
      </c>
      <c r="J68" s="115">
        <v>-34</v>
      </c>
      <c r="K68" s="116">
        <v>-11.846689895470384</v>
      </c>
    </row>
    <row r="69" spans="1:11" ht="14.1" customHeight="1" x14ac:dyDescent="0.2">
      <c r="A69" s="306">
        <v>83</v>
      </c>
      <c r="B69" s="307" t="s">
        <v>304</v>
      </c>
      <c r="C69" s="308"/>
      <c r="D69" s="113">
        <v>3.3351459126336778</v>
      </c>
      <c r="E69" s="115">
        <v>920</v>
      </c>
      <c r="F69" s="114">
        <v>887</v>
      </c>
      <c r="G69" s="114">
        <v>861</v>
      </c>
      <c r="H69" s="114">
        <v>880</v>
      </c>
      <c r="I69" s="140">
        <v>867</v>
      </c>
      <c r="J69" s="115">
        <v>53</v>
      </c>
      <c r="K69" s="116">
        <v>6.1130334486735869</v>
      </c>
    </row>
    <row r="70" spans="1:11" ht="14.1" customHeight="1" x14ac:dyDescent="0.2">
      <c r="A70" s="306" t="s">
        <v>305</v>
      </c>
      <c r="B70" s="307" t="s">
        <v>306</v>
      </c>
      <c r="C70" s="308"/>
      <c r="D70" s="113">
        <v>2.0989668297988038</v>
      </c>
      <c r="E70" s="115">
        <v>579</v>
      </c>
      <c r="F70" s="114">
        <v>555</v>
      </c>
      <c r="G70" s="114">
        <v>530</v>
      </c>
      <c r="H70" s="114">
        <v>561</v>
      </c>
      <c r="I70" s="140">
        <v>558</v>
      </c>
      <c r="J70" s="115">
        <v>21</v>
      </c>
      <c r="K70" s="116">
        <v>3.763440860215054</v>
      </c>
    </row>
    <row r="71" spans="1:11" ht="14.1" customHeight="1" x14ac:dyDescent="0.2">
      <c r="A71" s="306"/>
      <c r="B71" s="307" t="s">
        <v>307</v>
      </c>
      <c r="C71" s="308"/>
      <c r="D71" s="113">
        <v>1.2579300344390068</v>
      </c>
      <c r="E71" s="115">
        <v>347</v>
      </c>
      <c r="F71" s="114">
        <v>341</v>
      </c>
      <c r="G71" s="114">
        <v>327</v>
      </c>
      <c r="H71" s="114">
        <v>381</v>
      </c>
      <c r="I71" s="140">
        <v>383</v>
      </c>
      <c r="J71" s="115">
        <v>-36</v>
      </c>
      <c r="K71" s="116">
        <v>-9.3994778067885125</v>
      </c>
    </row>
    <row r="72" spans="1:11" ht="14.1" customHeight="1" x14ac:dyDescent="0.2">
      <c r="A72" s="306">
        <v>84</v>
      </c>
      <c r="B72" s="307" t="s">
        <v>308</v>
      </c>
      <c r="C72" s="308"/>
      <c r="D72" s="113">
        <v>1.1528004350190322</v>
      </c>
      <c r="E72" s="115">
        <v>318</v>
      </c>
      <c r="F72" s="114">
        <v>344</v>
      </c>
      <c r="G72" s="114">
        <v>351</v>
      </c>
      <c r="H72" s="114">
        <v>330</v>
      </c>
      <c r="I72" s="140">
        <v>332</v>
      </c>
      <c r="J72" s="115">
        <v>-14</v>
      </c>
      <c r="K72" s="116">
        <v>-4.2168674698795181</v>
      </c>
    </row>
    <row r="73" spans="1:11" ht="14.1" customHeight="1" x14ac:dyDescent="0.2">
      <c r="A73" s="306" t="s">
        <v>309</v>
      </c>
      <c r="B73" s="307" t="s">
        <v>310</v>
      </c>
      <c r="C73" s="308"/>
      <c r="D73" s="113">
        <v>7.9753489215153156E-2</v>
      </c>
      <c r="E73" s="115">
        <v>22</v>
      </c>
      <c r="F73" s="114">
        <v>21</v>
      </c>
      <c r="G73" s="114">
        <v>21</v>
      </c>
      <c r="H73" s="114">
        <v>18</v>
      </c>
      <c r="I73" s="140">
        <v>21</v>
      </c>
      <c r="J73" s="115">
        <v>1</v>
      </c>
      <c r="K73" s="116">
        <v>4.7619047619047619</v>
      </c>
    </row>
    <row r="74" spans="1:11" ht="14.1" customHeight="1" x14ac:dyDescent="0.2">
      <c r="A74" s="306" t="s">
        <v>311</v>
      </c>
      <c r="B74" s="307" t="s">
        <v>312</v>
      </c>
      <c r="C74" s="308"/>
      <c r="D74" s="113">
        <v>2.5376110204821462E-2</v>
      </c>
      <c r="E74" s="115">
        <v>7</v>
      </c>
      <c r="F74" s="114">
        <v>4</v>
      </c>
      <c r="G74" s="114">
        <v>4</v>
      </c>
      <c r="H74" s="114">
        <v>5</v>
      </c>
      <c r="I74" s="140">
        <v>5</v>
      </c>
      <c r="J74" s="115">
        <v>2</v>
      </c>
      <c r="K74" s="116">
        <v>40</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0.27188689505165853</v>
      </c>
      <c r="E76" s="115">
        <v>75</v>
      </c>
      <c r="F76" s="114">
        <v>82</v>
      </c>
      <c r="G76" s="114">
        <v>82</v>
      </c>
      <c r="H76" s="114">
        <v>70</v>
      </c>
      <c r="I76" s="140">
        <v>69</v>
      </c>
      <c r="J76" s="115">
        <v>6</v>
      </c>
      <c r="K76" s="116">
        <v>8.695652173913043</v>
      </c>
    </row>
    <row r="77" spans="1:11" ht="14.1" customHeight="1" x14ac:dyDescent="0.2">
      <c r="A77" s="306">
        <v>92</v>
      </c>
      <c r="B77" s="307" t="s">
        <v>316</v>
      </c>
      <c r="C77" s="308"/>
      <c r="D77" s="113">
        <v>0.1993837230378829</v>
      </c>
      <c r="E77" s="115">
        <v>55</v>
      </c>
      <c r="F77" s="114">
        <v>64</v>
      </c>
      <c r="G77" s="114">
        <v>64</v>
      </c>
      <c r="H77" s="114">
        <v>68</v>
      </c>
      <c r="I77" s="140">
        <v>66</v>
      </c>
      <c r="J77" s="115">
        <v>-11</v>
      </c>
      <c r="K77" s="116">
        <v>-16.666666666666668</v>
      </c>
    </row>
    <row r="78" spans="1:11" ht="14.1" customHeight="1" x14ac:dyDescent="0.2">
      <c r="A78" s="306">
        <v>93</v>
      </c>
      <c r="B78" s="307" t="s">
        <v>317</v>
      </c>
      <c r="C78" s="308"/>
      <c r="D78" s="113">
        <v>0.11963023382272975</v>
      </c>
      <c r="E78" s="115">
        <v>33</v>
      </c>
      <c r="F78" s="114">
        <v>30</v>
      </c>
      <c r="G78" s="114">
        <v>32</v>
      </c>
      <c r="H78" s="114">
        <v>28</v>
      </c>
      <c r="I78" s="140">
        <v>28</v>
      </c>
      <c r="J78" s="115">
        <v>5</v>
      </c>
      <c r="K78" s="116">
        <v>17.857142857142858</v>
      </c>
    </row>
    <row r="79" spans="1:11" ht="14.1" customHeight="1" x14ac:dyDescent="0.2">
      <c r="A79" s="306">
        <v>94</v>
      </c>
      <c r="B79" s="307" t="s">
        <v>318</v>
      </c>
      <c r="C79" s="308"/>
      <c r="D79" s="113">
        <v>0.67427949972811307</v>
      </c>
      <c r="E79" s="115">
        <v>186</v>
      </c>
      <c r="F79" s="114">
        <v>189</v>
      </c>
      <c r="G79" s="114">
        <v>197</v>
      </c>
      <c r="H79" s="114">
        <v>191</v>
      </c>
      <c r="I79" s="140">
        <v>184</v>
      </c>
      <c r="J79" s="115">
        <v>2</v>
      </c>
      <c r="K79" s="116">
        <v>1.0869565217391304</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5.0788471995649811</v>
      </c>
      <c r="E81" s="143">
        <v>1401</v>
      </c>
      <c r="F81" s="144">
        <v>1450</v>
      </c>
      <c r="G81" s="144">
        <v>1430</v>
      </c>
      <c r="H81" s="144">
        <v>1477</v>
      </c>
      <c r="I81" s="145">
        <v>1400</v>
      </c>
      <c r="J81" s="143">
        <v>1</v>
      </c>
      <c r="K81" s="146">
        <v>7.1428571428571425E-2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7162</v>
      </c>
      <c r="G12" s="536">
        <v>5165</v>
      </c>
      <c r="H12" s="536">
        <v>8917</v>
      </c>
      <c r="I12" s="536">
        <v>5972</v>
      </c>
      <c r="J12" s="537">
        <v>7023</v>
      </c>
      <c r="K12" s="538">
        <v>139</v>
      </c>
      <c r="L12" s="349">
        <v>1.9792111633205183</v>
      </c>
    </row>
    <row r="13" spans="1:17" s="110" customFormat="1" ht="15" customHeight="1" x14ac:dyDescent="0.2">
      <c r="A13" s="350" t="s">
        <v>344</v>
      </c>
      <c r="B13" s="351" t="s">
        <v>345</v>
      </c>
      <c r="C13" s="347"/>
      <c r="D13" s="347"/>
      <c r="E13" s="348"/>
      <c r="F13" s="536">
        <v>4269</v>
      </c>
      <c r="G13" s="536">
        <v>2770</v>
      </c>
      <c r="H13" s="536">
        <v>5208</v>
      </c>
      <c r="I13" s="536">
        <v>3354</v>
      </c>
      <c r="J13" s="537">
        <v>4124</v>
      </c>
      <c r="K13" s="538">
        <v>145</v>
      </c>
      <c r="L13" s="349">
        <v>3.516003879728419</v>
      </c>
    </row>
    <row r="14" spans="1:17" s="110" customFormat="1" ht="22.5" customHeight="1" x14ac:dyDescent="0.2">
      <c r="A14" s="350"/>
      <c r="B14" s="351" t="s">
        <v>346</v>
      </c>
      <c r="C14" s="347"/>
      <c r="D14" s="347"/>
      <c r="E14" s="348"/>
      <c r="F14" s="536">
        <v>2893</v>
      </c>
      <c r="G14" s="536">
        <v>2395</v>
      </c>
      <c r="H14" s="536">
        <v>3709</v>
      </c>
      <c r="I14" s="536">
        <v>2618</v>
      </c>
      <c r="J14" s="537">
        <v>2899</v>
      </c>
      <c r="K14" s="538">
        <v>-6</v>
      </c>
      <c r="L14" s="349">
        <v>-0.20696791997240427</v>
      </c>
    </row>
    <row r="15" spans="1:17" s="110" customFormat="1" ht="15" customHeight="1" x14ac:dyDescent="0.2">
      <c r="A15" s="350" t="s">
        <v>347</v>
      </c>
      <c r="B15" s="351" t="s">
        <v>108</v>
      </c>
      <c r="C15" s="347"/>
      <c r="D15" s="347"/>
      <c r="E15" s="348"/>
      <c r="F15" s="536">
        <v>1673</v>
      </c>
      <c r="G15" s="536">
        <v>1193</v>
      </c>
      <c r="H15" s="536">
        <v>4019</v>
      </c>
      <c r="I15" s="536">
        <v>1387</v>
      </c>
      <c r="J15" s="537">
        <v>1587</v>
      </c>
      <c r="K15" s="538">
        <v>86</v>
      </c>
      <c r="L15" s="349">
        <v>5.4190296156269691</v>
      </c>
    </row>
    <row r="16" spans="1:17" s="110" customFormat="1" ht="15" customHeight="1" x14ac:dyDescent="0.2">
      <c r="A16" s="350"/>
      <c r="B16" s="351" t="s">
        <v>109</v>
      </c>
      <c r="C16" s="347"/>
      <c r="D16" s="347"/>
      <c r="E16" s="348"/>
      <c r="F16" s="536">
        <v>4700</v>
      </c>
      <c r="G16" s="536">
        <v>3542</v>
      </c>
      <c r="H16" s="536">
        <v>4289</v>
      </c>
      <c r="I16" s="536">
        <v>4020</v>
      </c>
      <c r="J16" s="537">
        <v>4703</v>
      </c>
      <c r="K16" s="538">
        <v>-3</v>
      </c>
      <c r="L16" s="349">
        <v>-6.3789070805868597E-2</v>
      </c>
    </row>
    <row r="17" spans="1:12" s="110" customFormat="1" ht="15" customHeight="1" x14ac:dyDescent="0.2">
      <c r="A17" s="350"/>
      <c r="B17" s="351" t="s">
        <v>110</v>
      </c>
      <c r="C17" s="347"/>
      <c r="D17" s="347"/>
      <c r="E17" s="348"/>
      <c r="F17" s="536">
        <v>693</v>
      </c>
      <c r="G17" s="536">
        <v>377</v>
      </c>
      <c r="H17" s="536">
        <v>539</v>
      </c>
      <c r="I17" s="536">
        <v>521</v>
      </c>
      <c r="J17" s="537">
        <v>648</v>
      </c>
      <c r="K17" s="538">
        <v>45</v>
      </c>
      <c r="L17" s="349">
        <v>6.9444444444444446</v>
      </c>
    </row>
    <row r="18" spans="1:12" s="110" customFormat="1" ht="15" customHeight="1" x14ac:dyDescent="0.2">
      <c r="A18" s="350"/>
      <c r="B18" s="351" t="s">
        <v>111</v>
      </c>
      <c r="C18" s="347"/>
      <c r="D18" s="347"/>
      <c r="E18" s="348"/>
      <c r="F18" s="536">
        <v>96</v>
      </c>
      <c r="G18" s="536">
        <v>53</v>
      </c>
      <c r="H18" s="536">
        <v>70</v>
      </c>
      <c r="I18" s="536">
        <v>44</v>
      </c>
      <c r="J18" s="537">
        <v>85</v>
      </c>
      <c r="K18" s="538">
        <v>11</v>
      </c>
      <c r="L18" s="349">
        <v>12.941176470588236</v>
      </c>
    </row>
    <row r="19" spans="1:12" s="110" customFormat="1" ht="15" customHeight="1" x14ac:dyDescent="0.2">
      <c r="A19" s="118" t="s">
        <v>113</v>
      </c>
      <c r="B19" s="119" t="s">
        <v>181</v>
      </c>
      <c r="C19" s="347"/>
      <c r="D19" s="347"/>
      <c r="E19" s="348"/>
      <c r="F19" s="536">
        <v>5035</v>
      </c>
      <c r="G19" s="536">
        <v>3353</v>
      </c>
      <c r="H19" s="536">
        <v>6833</v>
      </c>
      <c r="I19" s="536">
        <v>3973</v>
      </c>
      <c r="J19" s="537">
        <v>4912</v>
      </c>
      <c r="K19" s="538">
        <v>123</v>
      </c>
      <c r="L19" s="349">
        <v>2.5040716612377851</v>
      </c>
    </row>
    <row r="20" spans="1:12" s="110" customFormat="1" ht="15" customHeight="1" x14ac:dyDescent="0.2">
      <c r="A20" s="118"/>
      <c r="B20" s="119" t="s">
        <v>182</v>
      </c>
      <c r="C20" s="347"/>
      <c r="D20" s="347"/>
      <c r="E20" s="348"/>
      <c r="F20" s="536">
        <v>2127</v>
      </c>
      <c r="G20" s="536">
        <v>1812</v>
      </c>
      <c r="H20" s="536">
        <v>2084</v>
      </c>
      <c r="I20" s="536">
        <v>1999</v>
      </c>
      <c r="J20" s="537">
        <v>2111</v>
      </c>
      <c r="K20" s="538">
        <v>16</v>
      </c>
      <c r="L20" s="349">
        <v>0.75793462813832302</v>
      </c>
    </row>
    <row r="21" spans="1:12" s="110" customFormat="1" ht="15" customHeight="1" x14ac:dyDescent="0.2">
      <c r="A21" s="118" t="s">
        <v>113</v>
      </c>
      <c r="B21" s="119" t="s">
        <v>116</v>
      </c>
      <c r="C21" s="347"/>
      <c r="D21" s="347"/>
      <c r="E21" s="348"/>
      <c r="F21" s="536">
        <v>5375</v>
      </c>
      <c r="G21" s="536">
        <v>3612</v>
      </c>
      <c r="H21" s="536">
        <v>7052</v>
      </c>
      <c r="I21" s="536">
        <v>4562</v>
      </c>
      <c r="J21" s="537">
        <v>5535</v>
      </c>
      <c r="K21" s="538">
        <v>-160</v>
      </c>
      <c r="L21" s="349">
        <v>-2.8906955736224029</v>
      </c>
    </row>
    <row r="22" spans="1:12" s="110" customFormat="1" ht="15" customHeight="1" x14ac:dyDescent="0.2">
      <c r="A22" s="118"/>
      <c r="B22" s="119" t="s">
        <v>117</v>
      </c>
      <c r="C22" s="347"/>
      <c r="D22" s="347"/>
      <c r="E22" s="348"/>
      <c r="F22" s="536">
        <v>1777</v>
      </c>
      <c r="G22" s="536">
        <v>1548</v>
      </c>
      <c r="H22" s="536">
        <v>1854</v>
      </c>
      <c r="I22" s="536">
        <v>1403</v>
      </c>
      <c r="J22" s="537">
        <v>1484</v>
      </c>
      <c r="K22" s="538">
        <v>293</v>
      </c>
      <c r="L22" s="349">
        <v>19.743935309973047</v>
      </c>
    </row>
    <row r="23" spans="1:12" s="110" customFormat="1" ht="15" customHeight="1" x14ac:dyDescent="0.2">
      <c r="A23" s="352" t="s">
        <v>347</v>
      </c>
      <c r="B23" s="353" t="s">
        <v>193</v>
      </c>
      <c r="C23" s="354"/>
      <c r="D23" s="354"/>
      <c r="E23" s="355"/>
      <c r="F23" s="539">
        <v>174</v>
      </c>
      <c r="G23" s="539">
        <v>208</v>
      </c>
      <c r="H23" s="539">
        <v>2084</v>
      </c>
      <c r="I23" s="539">
        <v>161</v>
      </c>
      <c r="J23" s="540">
        <v>163</v>
      </c>
      <c r="K23" s="541">
        <v>11</v>
      </c>
      <c r="L23" s="356">
        <v>6.7484662576687118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33.299999999999997</v>
      </c>
      <c r="G25" s="542">
        <v>42.1</v>
      </c>
      <c r="H25" s="542">
        <v>41.6</v>
      </c>
      <c r="I25" s="542">
        <v>39.5</v>
      </c>
      <c r="J25" s="542">
        <v>34.6</v>
      </c>
      <c r="K25" s="543" t="s">
        <v>349</v>
      </c>
      <c r="L25" s="364">
        <v>-1.3000000000000043</v>
      </c>
    </row>
    <row r="26" spans="1:12" s="110" customFormat="1" ht="15" customHeight="1" x14ac:dyDescent="0.2">
      <c r="A26" s="365" t="s">
        <v>105</v>
      </c>
      <c r="B26" s="366" t="s">
        <v>345</v>
      </c>
      <c r="C26" s="362"/>
      <c r="D26" s="362"/>
      <c r="E26" s="363"/>
      <c r="F26" s="542">
        <v>33.4</v>
      </c>
      <c r="G26" s="542">
        <v>41</v>
      </c>
      <c r="H26" s="542">
        <v>37.9</v>
      </c>
      <c r="I26" s="542">
        <v>36.4</v>
      </c>
      <c r="J26" s="544">
        <v>33.5</v>
      </c>
      <c r="K26" s="543" t="s">
        <v>349</v>
      </c>
      <c r="L26" s="364">
        <v>-0.10000000000000142</v>
      </c>
    </row>
    <row r="27" spans="1:12" s="110" customFormat="1" ht="15" customHeight="1" x14ac:dyDescent="0.2">
      <c r="A27" s="365"/>
      <c r="B27" s="366" t="s">
        <v>346</v>
      </c>
      <c r="C27" s="362"/>
      <c r="D27" s="362"/>
      <c r="E27" s="363"/>
      <c r="F27" s="542">
        <v>33.299999999999997</v>
      </c>
      <c r="G27" s="542">
        <v>43.4</v>
      </c>
      <c r="H27" s="542">
        <v>46.8</v>
      </c>
      <c r="I27" s="542">
        <v>43.6</v>
      </c>
      <c r="J27" s="542">
        <v>36.200000000000003</v>
      </c>
      <c r="K27" s="543" t="s">
        <v>349</v>
      </c>
      <c r="L27" s="364">
        <v>-2.9000000000000057</v>
      </c>
    </row>
    <row r="28" spans="1:12" s="110" customFormat="1" ht="15" customHeight="1" x14ac:dyDescent="0.2">
      <c r="A28" s="365" t="s">
        <v>113</v>
      </c>
      <c r="B28" s="366" t="s">
        <v>108</v>
      </c>
      <c r="C28" s="362"/>
      <c r="D28" s="362"/>
      <c r="E28" s="363"/>
      <c r="F28" s="542">
        <v>48.2</v>
      </c>
      <c r="G28" s="542">
        <v>52.1</v>
      </c>
      <c r="H28" s="542">
        <v>52.2</v>
      </c>
      <c r="I28" s="542">
        <v>50.4</v>
      </c>
      <c r="J28" s="542">
        <v>48.8</v>
      </c>
      <c r="K28" s="543" t="s">
        <v>349</v>
      </c>
      <c r="L28" s="364">
        <v>-0.59999999999999432</v>
      </c>
    </row>
    <row r="29" spans="1:12" s="110" customFormat="1" ht="11.25" x14ac:dyDescent="0.2">
      <c r="A29" s="365"/>
      <c r="B29" s="366" t="s">
        <v>109</v>
      </c>
      <c r="C29" s="362"/>
      <c r="D29" s="362"/>
      <c r="E29" s="363"/>
      <c r="F29" s="542">
        <v>30.9</v>
      </c>
      <c r="G29" s="542">
        <v>40.700000000000003</v>
      </c>
      <c r="H29" s="542">
        <v>38.700000000000003</v>
      </c>
      <c r="I29" s="542">
        <v>37.6</v>
      </c>
      <c r="J29" s="544">
        <v>31.6</v>
      </c>
      <c r="K29" s="543" t="s">
        <v>349</v>
      </c>
      <c r="L29" s="364">
        <v>-0.70000000000000284</v>
      </c>
    </row>
    <row r="30" spans="1:12" s="110" customFormat="1" ht="15" customHeight="1" x14ac:dyDescent="0.2">
      <c r="A30" s="365"/>
      <c r="B30" s="366" t="s">
        <v>110</v>
      </c>
      <c r="C30" s="362"/>
      <c r="D30" s="362"/>
      <c r="E30" s="363"/>
      <c r="F30" s="542">
        <v>18.5</v>
      </c>
      <c r="G30" s="542">
        <v>30.8</v>
      </c>
      <c r="H30" s="542">
        <v>29.4</v>
      </c>
      <c r="I30" s="542">
        <v>27.8</v>
      </c>
      <c r="J30" s="542">
        <v>25.3</v>
      </c>
      <c r="K30" s="543" t="s">
        <v>349</v>
      </c>
      <c r="L30" s="364">
        <v>-6.8000000000000007</v>
      </c>
    </row>
    <row r="31" spans="1:12" s="110" customFormat="1" ht="15" customHeight="1" x14ac:dyDescent="0.2">
      <c r="A31" s="365"/>
      <c r="B31" s="366" t="s">
        <v>111</v>
      </c>
      <c r="C31" s="362"/>
      <c r="D31" s="362"/>
      <c r="E31" s="363"/>
      <c r="F31" s="542">
        <v>24</v>
      </c>
      <c r="G31" s="542">
        <v>32.1</v>
      </c>
      <c r="H31" s="542">
        <v>35.700000000000003</v>
      </c>
      <c r="I31" s="542">
        <v>40.9</v>
      </c>
      <c r="J31" s="542">
        <v>28.2</v>
      </c>
      <c r="K31" s="543" t="s">
        <v>349</v>
      </c>
      <c r="L31" s="364">
        <v>-4.1999999999999993</v>
      </c>
    </row>
    <row r="32" spans="1:12" s="110" customFormat="1" ht="15" customHeight="1" x14ac:dyDescent="0.2">
      <c r="A32" s="367" t="s">
        <v>113</v>
      </c>
      <c r="B32" s="368" t="s">
        <v>181</v>
      </c>
      <c r="C32" s="362"/>
      <c r="D32" s="362"/>
      <c r="E32" s="363"/>
      <c r="F32" s="542">
        <v>34.799999999999997</v>
      </c>
      <c r="G32" s="542">
        <v>43.7</v>
      </c>
      <c r="H32" s="542">
        <v>41.3</v>
      </c>
      <c r="I32" s="542">
        <v>37.1</v>
      </c>
      <c r="J32" s="544">
        <v>34.200000000000003</v>
      </c>
      <c r="K32" s="543" t="s">
        <v>349</v>
      </c>
      <c r="L32" s="364">
        <v>0.59999999999999432</v>
      </c>
    </row>
    <row r="33" spans="1:12" s="110" customFormat="1" ht="15" customHeight="1" x14ac:dyDescent="0.2">
      <c r="A33" s="367"/>
      <c r="B33" s="368" t="s">
        <v>182</v>
      </c>
      <c r="C33" s="362"/>
      <c r="D33" s="362"/>
      <c r="E33" s="363"/>
      <c r="F33" s="542">
        <v>30.1</v>
      </c>
      <c r="G33" s="542">
        <v>39.4</v>
      </c>
      <c r="H33" s="542">
        <v>42.3</v>
      </c>
      <c r="I33" s="542">
        <v>44</v>
      </c>
      <c r="J33" s="542">
        <v>35.299999999999997</v>
      </c>
      <c r="K33" s="543" t="s">
        <v>349</v>
      </c>
      <c r="L33" s="364">
        <v>-5.1999999999999957</v>
      </c>
    </row>
    <row r="34" spans="1:12" s="369" customFormat="1" ht="15" customHeight="1" x14ac:dyDescent="0.2">
      <c r="A34" s="367" t="s">
        <v>113</v>
      </c>
      <c r="B34" s="368" t="s">
        <v>116</v>
      </c>
      <c r="C34" s="362"/>
      <c r="D34" s="362"/>
      <c r="E34" s="363"/>
      <c r="F34" s="542">
        <v>29.4</v>
      </c>
      <c r="G34" s="542">
        <v>34.799999999999997</v>
      </c>
      <c r="H34" s="542">
        <v>38.5</v>
      </c>
      <c r="I34" s="542">
        <v>36.9</v>
      </c>
      <c r="J34" s="542">
        <v>34.1</v>
      </c>
      <c r="K34" s="543" t="s">
        <v>349</v>
      </c>
      <c r="L34" s="364">
        <v>-4.7000000000000028</v>
      </c>
    </row>
    <row r="35" spans="1:12" s="369" customFormat="1" ht="11.25" x14ac:dyDescent="0.2">
      <c r="A35" s="370"/>
      <c r="B35" s="371" t="s">
        <v>117</v>
      </c>
      <c r="C35" s="372"/>
      <c r="D35" s="372"/>
      <c r="E35" s="373"/>
      <c r="F35" s="545">
        <v>44.9</v>
      </c>
      <c r="G35" s="545">
        <v>58.6</v>
      </c>
      <c r="H35" s="545">
        <v>51.2</v>
      </c>
      <c r="I35" s="545">
        <v>48</v>
      </c>
      <c r="J35" s="546">
        <v>36.4</v>
      </c>
      <c r="K35" s="547" t="s">
        <v>349</v>
      </c>
      <c r="L35" s="374">
        <v>8.5</v>
      </c>
    </row>
    <row r="36" spans="1:12" s="369" customFormat="1" ht="15.95" customHeight="1" x14ac:dyDescent="0.2">
      <c r="A36" s="375" t="s">
        <v>350</v>
      </c>
      <c r="B36" s="376"/>
      <c r="C36" s="377"/>
      <c r="D36" s="376"/>
      <c r="E36" s="378"/>
      <c r="F36" s="548">
        <v>6946</v>
      </c>
      <c r="G36" s="548">
        <v>4894</v>
      </c>
      <c r="H36" s="548">
        <v>6492</v>
      </c>
      <c r="I36" s="548">
        <v>5770</v>
      </c>
      <c r="J36" s="548">
        <v>6811</v>
      </c>
      <c r="K36" s="549">
        <v>135</v>
      </c>
      <c r="L36" s="380">
        <v>1.9820877991484362</v>
      </c>
    </row>
    <row r="37" spans="1:12" s="369" customFormat="1" ht="15.95" customHeight="1" x14ac:dyDescent="0.2">
      <c r="A37" s="381"/>
      <c r="B37" s="382" t="s">
        <v>113</v>
      </c>
      <c r="C37" s="382" t="s">
        <v>351</v>
      </c>
      <c r="D37" s="382"/>
      <c r="E37" s="383"/>
      <c r="F37" s="548">
        <v>2316</v>
      </c>
      <c r="G37" s="548">
        <v>2060</v>
      </c>
      <c r="H37" s="548">
        <v>2703</v>
      </c>
      <c r="I37" s="548">
        <v>2278</v>
      </c>
      <c r="J37" s="548">
        <v>2355</v>
      </c>
      <c r="K37" s="549">
        <v>-39</v>
      </c>
      <c r="L37" s="380">
        <v>-1.6560509554140128</v>
      </c>
    </row>
    <row r="38" spans="1:12" s="369" customFormat="1" ht="15.95" customHeight="1" x14ac:dyDescent="0.2">
      <c r="A38" s="381"/>
      <c r="B38" s="384" t="s">
        <v>105</v>
      </c>
      <c r="C38" s="384" t="s">
        <v>106</v>
      </c>
      <c r="D38" s="385"/>
      <c r="E38" s="383"/>
      <c r="F38" s="548">
        <v>4154</v>
      </c>
      <c r="G38" s="548">
        <v>2649</v>
      </c>
      <c r="H38" s="548">
        <v>3771</v>
      </c>
      <c r="I38" s="548">
        <v>3278</v>
      </c>
      <c r="J38" s="550">
        <v>4004</v>
      </c>
      <c r="K38" s="549">
        <v>150</v>
      </c>
      <c r="L38" s="380">
        <v>3.7462537462537462</v>
      </c>
    </row>
    <row r="39" spans="1:12" s="369" customFormat="1" ht="15.95" customHeight="1" x14ac:dyDescent="0.2">
      <c r="A39" s="381"/>
      <c r="B39" s="385"/>
      <c r="C39" s="382" t="s">
        <v>352</v>
      </c>
      <c r="D39" s="385"/>
      <c r="E39" s="383"/>
      <c r="F39" s="548">
        <v>1386</v>
      </c>
      <c r="G39" s="548">
        <v>1086</v>
      </c>
      <c r="H39" s="548">
        <v>1429</v>
      </c>
      <c r="I39" s="548">
        <v>1192</v>
      </c>
      <c r="J39" s="548">
        <v>1340</v>
      </c>
      <c r="K39" s="549">
        <v>46</v>
      </c>
      <c r="L39" s="380">
        <v>3.4328358208955225</v>
      </c>
    </row>
    <row r="40" spans="1:12" s="369" customFormat="1" ht="15.95" customHeight="1" x14ac:dyDescent="0.2">
      <c r="A40" s="381"/>
      <c r="B40" s="384"/>
      <c r="C40" s="384" t="s">
        <v>107</v>
      </c>
      <c r="D40" s="385"/>
      <c r="E40" s="383"/>
      <c r="F40" s="548">
        <v>2792</v>
      </c>
      <c r="G40" s="548">
        <v>2245</v>
      </c>
      <c r="H40" s="548">
        <v>2721</v>
      </c>
      <c r="I40" s="548">
        <v>2492</v>
      </c>
      <c r="J40" s="548">
        <v>2807</v>
      </c>
      <c r="K40" s="549">
        <v>-15</v>
      </c>
      <c r="L40" s="380">
        <v>-0.53437833986462413</v>
      </c>
    </row>
    <row r="41" spans="1:12" s="369" customFormat="1" ht="24" customHeight="1" x14ac:dyDescent="0.2">
      <c r="A41" s="381"/>
      <c r="B41" s="385"/>
      <c r="C41" s="382" t="s">
        <v>352</v>
      </c>
      <c r="D41" s="385"/>
      <c r="E41" s="383"/>
      <c r="F41" s="548">
        <v>930</v>
      </c>
      <c r="G41" s="548">
        <v>974</v>
      </c>
      <c r="H41" s="548">
        <v>1274</v>
      </c>
      <c r="I41" s="548">
        <v>1086</v>
      </c>
      <c r="J41" s="550">
        <v>1015</v>
      </c>
      <c r="K41" s="549">
        <v>-85</v>
      </c>
      <c r="L41" s="380">
        <v>-8.3743842364532028</v>
      </c>
    </row>
    <row r="42" spans="1:12" s="110" customFormat="1" ht="15" customHeight="1" x14ac:dyDescent="0.2">
      <c r="A42" s="381"/>
      <c r="B42" s="384" t="s">
        <v>113</v>
      </c>
      <c r="C42" s="384" t="s">
        <v>353</v>
      </c>
      <c r="D42" s="385"/>
      <c r="E42" s="383"/>
      <c r="F42" s="548">
        <v>1504</v>
      </c>
      <c r="G42" s="548">
        <v>971</v>
      </c>
      <c r="H42" s="548">
        <v>1812</v>
      </c>
      <c r="I42" s="548">
        <v>1253</v>
      </c>
      <c r="J42" s="548">
        <v>1425</v>
      </c>
      <c r="K42" s="549">
        <v>79</v>
      </c>
      <c r="L42" s="380">
        <v>5.5438596491228074</v>
      </c>
    </row>
    <row r="43" spans="1:12" s="110" customFormat="1" ht="15" customHeight="1" x14ac:dyDescent="0.2">
      <c r="A43" s="381"/>
      <c r="B43" s="385"/>
      <c r="C43" s="382" t="s">
        <v>352</v>
      </c>
      <c r="D43" s="385"/>
      <c r="E43" s="383"/>
      <c r="F43" s="548">
        <v>725</v>
      </c>
      <c r="G43" s="548">
        <v>506</v>
      </c>
      <c r="H43" s="548">
        <v>945</v>
      </c>
      <c r="I43" s="548">
        <v>631</v>
      </c>
      <c r="J43" s="548">
        <v>696</v>
      </c>
      <c r="K43" s="549">
        <v>29</v>
      </c>
      <c r="L43" s="380">
        <v>4.166666666666667</v>
      </c>
    </row>
    <row r="44" spans="1:12" s="110" customFormat="1" ht="15" customHeight="1" x14ac:dyDescent="0.2">
      <c r="A44" s="381"/>
      <c r="B44" s="384"/>
      <c r="C44" s="366" t="s">
        <v>109</v>
      </c>
      <c r="D44" s="385"/>
      <c r="E44" s="383"/>
      <c r="F44" s="548">
        <v>4655</v>
      </c>
      <c r="G44" s="548">
        <v>3493</v>
      </c>
      <c r="H44" s="548">
        <v>4073</v>
      </c>
      <c r="I44" s="548">
        <v>3952</v>
      </c>
      <c r="J44" s="550">
        <v>4654</v>
      </c>
      <c r="K44" s="549">
        <v>1</v>
      </c>
      <c r="L44" s="380">
        <v>2.1486892995272882E-2</v>
      </c>
    </row>
    <row r="45" spans="1:12" s="110" customFormat="1" ht="15" customHeight="1" x14ac:dyDescent="0.2">
      <c r="A45" s="381"/>
      <c r="B45" s="385"/>
      <c r="C45" s="382" t="s">
        <v>352</v>
      </c>
      <c r="D45" s="385"/>
      <c r="E45" s="383"/>
      <c r="F45" s="548">
        <v>1440</v>
      </c>
      <c r="G45" s="548">
        <v>1421</v>
      </c>
      <c r="H45" s="548">
        <v>1575</v>
      </c>
      <c r="I45" s="548">
        <v>1484</v>
      </c>
      <c r="J45" s="548">
        <v>1471</v>
      </c>
      <c r="K45" s="549">
        <v>-31</v>
      </c>
      <c r="L45" s="380">
        <v>-2.1074099252209382</v>
      </c>
    </row>
    <row r="46" spans="1:12" s="110" customFormat="1" ht="15" customHeight="1" x14ac:dyDescent="0.2">
      <c r="A46" s="381"/>
      <c r="B46" s="384"/>
      <c r="C46" s="366" t="s">
        <v>110</v>
      </c>
      <c r="D46" s="385"/>
      <c r="E46" s="383"/>
      <c r="F46" s="548">
        <v>691</v>
      </c>
      <c r="G46" s="548">
        <v>377</v>
      </c>
      <c r="H46" s="548">
        <v>537</v>
      </c>
      <c r="I46" s="548">
        <v>521</v>
      </c>
      <c r="J46" s="548">
        <v>647</v>
      </c>
      <c r="K46" s="549">
        <v>44</v>
      </c>
      <c r="L46" s="380">
        <v>6.800618238021638</v>
      </c>
    </row>
    <row r="47" spans="1:12" s="110" customFormat="1" ht="15" customHeight="1" x14ac:dyDescent="0.2">
      <c r="A47" s="381"/>
      <c r="B47" s="385"/>
      <c r="C47" s="382" t="s">
        <v>352</v>
      </c>
      <c r="D47" s="385"/>
      <c r="E47" s="383"/>
      <c r="F47" s="548">
        <v>128</v>
      </c>
      <c r="G47" s="548">
        <v>116</v>
      </c>
      <c r="H47" s="548">
        <v>158</v>
      </c>
      <c r="I47" s="548">
        <v>145</v>
      </c>
      <c r="J47" s="550">
        <v>164</v>
      </c>
      <c r="K47" s="549">
        <v>-36</v>
      </c>
      <c r="L47" s="380">
        <v>-21.951219512195124</v>
      </c>
    </row>
    <row r="48" spans="1:12" s="110" customFormat="1" ht="15" customHeight="1" x14ac:dyDescent="0.2">
      <c r="A48" s="381"/>
      <c r="B48" s="385"/>
      <c r="C48" s="366" t="s">
        <v>111</v>
      </c>
      <c r="D48" s="386"/>
      <c r="E48" s="387"/>
      <c r="F48" s="548">
        <v>96</v>
      </c>
      <c r="G48" s="548">
        <v>53</v>
      </c>
      <c r="H48" s="548">
        <v>70</v>
      </c>
      <c r="I48" s="548">
        <v>44</v>
      </c>
      <c r="J48" s="548">
        <v>85</v>
      </c>
      <c r="K48" s="549">
        <v>11</v>
      </c>
      <c r="L48" s="380">
        <v>12.941176470588236</v>
      </c>
    </row>
    <row r="49" spans="1:12" s="110" customFormat="1" ht="15" customHeight="1" x14ac:dyDescent="0.2">
      <c r="A49" s="381"/>
      <c r="B49" s="385"/>
      <c r="C49" s="382" t="s">
        <v>352</v>
      </c>
      <c r="D49" s="385"/>
      <c r="E49" s="383"/>
      <c r="F49" s="548">
        <v>23</v>
      </c>
      <c r="G49" s="548">
        <v>17</v>
      </c>
      <c r="H49" s="548">
        <v>25</v>
      </c>
      <c r="I49" s="548">
        <v>18</v>
      </c>
      <c r="J49" s="548">
        <v>24</v>
      </c>
      <c r="K49" s="549">
        <v>-1</v>
      </c>
      <c r="L49" s="380">
        <v>-4.166666666666667</v>
      </c>
    </row>
    <row r="50" spans="1:12" s="110" customFormat="1" ht="15" customHeight="1" x14ac:dyDescent="0.2">
      <c r="A50" s="381"/>
      <c r="B50" s="384" t="s">
        <v>113</v>
      </c>
      <c r="C50" s="382" t="s">
        <v>181</v>
      </c>
      <c r="D50" s="385"/>
      <c r="E50" s="383"/>
      <c r="F50" s="548">
        <v>4831</v>
      </c>
      <c r="G50" s="548">
        <v>3097</v>
      </c>
      <c r="H50" s="548">
        <v>4479</v>
      </c>
      <c r="I50" s="548">
        <v>3797</v>
      </c>
      <c r="J50" s="550">
        <v>4716</v>
      </c>
      <c r="K50" s="549">
        <v>115</v>
      </c>
      <c r="L50" s="380">
        <v>2.4385072094995759</v>
      </c>
    </row>
    <row r="51" spans="1:12" s="110" customFormat="1" ht="15" customHeight="1" x14ac:dyDescent="0.2">
      <c r="A51" s="381"/>
      <c r="B51" s="385"/>
      <c r="C51" s="382" t="s">
        <v>352</v>
      </c>
      <c r="D51" s="385"/>
      <c r="E51" s="383"/>
      <c r="F51" s="548">
        <v>1680</v>
      </c>
      <c r="G51" s="548">
        <v>1352</v>
      </c>
      <c r="H51" s="548">
        <v>1851</v>
      </c>
      <c r="I51" s="548">
        <v>1409</v>
      </c>
      <c r="J51" s="548">
        <v>1615</v>
      </c>
      <c r="K51" s="549">
        <v>65</v>
      </c>
      <c r="L51" s="380">
        <v>4.0247678018575854</v>
      </c>
    </row>
    <row r="52" spans="1:12" s="110" customFormat="1" ht="15" customHeight="1" x14ac:dyDescent="0.2">
      <c r="A52" s="381"/>
      <c r="B52" s="384"/>
      <c r="C52" s="382" t="s">
        <v>182</v>
      </c>
      <c r="D52" s="385"/>
      <c r="E52" s="383"/>
      <c r="F52" s="548">
        <v>2115</v>
      </c>
      <c r="G52" s="548">
        <v>1797</v>
      </c>
      <c r="H52" s="548">
        <v>2013</v>
      </c>
      <c r="I52" s="548">
        <v>1973</v>
      </c>
      <c r="J52" s="548">
        <v>2095</v>
      </c>
      <c r="K52" s="549">
        <v>20</v>
      </c>
      <c r="L52" s="380">
        <v>0.95465393794749398</v>
      </c>
    </row>
    <row r="53" spans="1:12" s="269" customFormat="1" ht="11.25" customHeight="1" x14ac:dyDescent="0.2">
      <c r="A53" s="381"/>
      <c r="B53" s="385"/>
      <c r="C53" s="382" t="s">
        <v>352</v>
      </c>
      <c r="D53" s="385"/>
      <c r="E53" s="383"/>
      <c r="F53" s="548">
        <v>636</v>
      </c>
      <c r="G53" s="548">
        <v>708</v>
      </c>
      <c r="H53" s="548">
        <v>852</v>
      </c>
      <c r="I53" s="548">
        <v>869</v>
      </c>
      <c r="J53" s="550">
        <v>740</v>
      </c>
      <c r="K53" s="549">
        <v>-104</v>
      </c>
      <c r="L53" s="380">
        <v>-14.054054054054054</v>
      </c>
    </row>
    <row r="54" spans="1:12" s="151" customFormat="1" ht="12.75" customHeight="1" x14ac:dyDescent="0.2">
      <c r="A54" s="381"/>
      <c r="B54" s="384" t="s">
        <v>113</v>
      </c>
      <c r="C54" s="384" t="s">
        <v>116</v>
      </c>
      <c r="D54" s="385"/>
      <c r="E54" s="383"/>
      <c r="F54" s="548">
        <v>5191</v>
      </c>
      <c r="G54" s="548">
        <v>3387</v>
      </c>
      <c r="H54" s="548">
        <v>4872</v>
      </c>
      <c r="I54" s="548">
        <v>4393</v>
      </c>
      <c r="J54" s="548">
        <v>5351</v>
      </c>
      <c r="K54" s="549">
        <v>-160</v>
      </c>
      <c r="L54" s="380">
        <v>-2.9900953092879834</v>
      </c>
    </row>
    <row r="55" spans="1:12" ht="11.25" x14ac:dyDescent="0.2">
      <c r="A55" s="381"/>
      <c r="B55" s="385"/>
      <c r="C55" s="382" t="s">
        <v>352</v>
      </c>
      <c r="D55" s="385"/>
      <c r="E55" s="383"/>
      <c r="F55" s="548">
        <v>1528</v>
      </c>
      <c r="G55" s="548">
        <v>1179</v>
      </c>
      <c r="H55" s="548">
        <v>1877</v>
      </c>
      <c r="I55" s="548">
        <v>1619</v>
      </c>
      <c r="J55" s="548">
        <v>1825</v>
      </c>
      <c r="K55" s="549">
        <v>-297</v>
      </c>
      <c r="L55" s="380">
        <v>-16.273972602739725</v>
      </c>
    </row>
    <row r="56" spans="1:12" ht="14.25" customHeight="1" x14ac:dyDescent="0.2">
      <c r="A56" s="381"/>
      <c r="B56" s="385"/>
      <c r="C56" s="384" t="s">
        <v>117</v>
      </c>
      <c r="D56" s="385"/>
      <c r="E56" s="383"/>
      <c r="F56" s="548">
        <v>1747</v>
      </c>
      <c r="G56" s="548">
        <v>1502</v>
      </c>
      <c r="H56" s="548">
        <v>1612</v>
      </c>
      <c r="I56" s="548">
        <v>1371</v>
      </c>
      <c r="J56" s="548">
        <v>1457</v>
      </c>
      <c r="K56" s="549">
        <v>290</v>
      </c>
      <c r="L56" s="380">
        <v>19.903912148249827</v>
      </c>
    </row>
    <row r="57" spans="1:12" ht="18.75" customHeight="1" x14ac:dyDescent="0.2">
      <c r="A57" s="388"/>
      <c r="B57" s="389"/>
      <c r="C57" s="390" t="s">
        <v>352</v>
      </c>
      <c r="D57" s="389"/>
      <c r="E57" s="391"/>
      <c r="F57" s="551">
        <v>785</v>
      </c>
      <c r="G57" s="552">
        <v>880</v>
      </c>
      <c r="H57" s="552">
        <v>825</v>
      </c>
      <c r="I57" s="552">
        <v>658</v>
      </c>
      <c r="J57" s="552">
        <v>530</v>
      </c>
      <c r="K57" s="553">
        <f t="shared" ref="K57" si="0">IF(OR(F57=".",J57=".")=TRUE,".",IF(OR(F57="*",J57="*")=TRUE,"*",IF(AND(F57="-",J57="-")=TRUE,"-",IF(AND(ISNUMBER(J57),ISNUMBER(F57))=TRUE,IF(F57-J57=0,0,F57-J57),IF(ISNUMBER(F57)=TRUE,F57,-J57)))))</f>
        <v>255</v>
      </c>
      <c r="L57" s="392">
        <f t="shared" ref="L57" si="1">IF(K57 =".",".",IF(K57 ="*","*",IF(K57="-","-",IF(K57=0,0,IF(OR(J57="-",J57=".",F57="-",F57=".")=TRUE,"X",IF(J57=0,"0,0",IF(ABS(K57*100/J57)&gt;250,".X",(K57*100/J57))))))))</f>
        <v>48.113207547169814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7162</v>
      </c>
      <c r="E11" s="114">
        <v>5165</v>
      </c>
      <c r="F11" s="114">
        <v>8917</v>
      </c>
      <c r="G11" s="114">
        <v>5972</v>
      </c>
      <c r="H11" s="140">
        <v>7023</v>
      </c>
      <c r="I11" s="115">
        <v>139</v>
      </c>
      <c r="J11" s="116">
        <v>1.9792111633205183</v>
      </c>
    </row>
    <row r="12" spans="1:15" s="110" customFormat="1" ht="24.95" customHeight="1" x14ac:dyDescent="0.2">
      <c r="A12" s="193" t="s">
        <v>132</v>
      </c>
      <c r="B12" s="194" t="s">
        <v>133</v>
      </c>
      <c r="C12" s="113">
        <v>2.4155263892767382</v>
      </c>
      <c r="D12" s="115">
        <v>173</v>
      </c>
      <c r="E12" s="114">
        <v>126</v>
      </c>
      <c r="F12" s="114">
        <v>313</v>
      </c>
      <c r="G12" s="114">
        <v>195</v>
      </c>
      <c r="H12" s="140">
        <v>170</v>
      </c>
      <c r="I12" s="115">
        <v>3</v>
      </c>
      <c r="J12" s="116">
        <v>1.7647058823529411</v>
      </c>
    </row>
    <row r="13" spans="1:15" s="110" customFormat="1" ht="24.95" customHeight="1" x14ac:dyDescent="0.2">
      <c r="A13" s="193" t="s">
        <v>134</v>
      </c>
      <c r="B13" s="199" t="s">
        <v>214</v>
      </c>
      <c r="C13" s="113">
        <v>0.4328399888299358</v>
      </c>
      <c r="D13" s="115">
        <v>31</v>
      </c>
      <c r="E13" s="114">
        <v>36</v>
      </c>
      <c r="F13" s="114">
        <v>60</v>
      </c>
      <c r="G13" s="114">
        <v>27</v>
      </c>
      <c r="H13" s="140">
        <v>68</v>
      </c>
      <c r="I13" s="115">
        <v>-37</v>
      </c>
      <c r="J13" s="116">
        <v>-54.411764705882355</v>
      </c>
    </row>
    <row r="14" spans="1:15" s="287" customFormat="1" ht="24.95" customHeight="1" x14ac:dyDescent="0.2">
      <c r="A14" s="193" t="s">
        <v>215</v>
      </c>
      <c r="B14" s="199" t="s">
        <v>137</v>
      </c>
      <c r="C14" s="113">
        <v>17.900027925160568</v>
      </c>
      <c r="D14" s="115">
        <v>1282</v>
      </c>
      <c r="E14" s="114">
        <v>852</v>
      </c>
      <c r="F14" s="114">
        <v>1770</v>
      </c>
      <c r="G14" s="114">
        <v>1065</v>
      </c>
      <c r="H14" s="140">
        <v>1787</v>
      </c>
      <c r="I14" s="115">
        <v>-505</v>
      </c>
      <c r="J14" s="116">
        <v>-28.25965304980414</v>
      </c>
      <c r="K14" s="110"/>
      <c r="L14" s="110"/>
      <c r="M14" s="110"/>
      <c r="N14" s="110"/>
      <c r="O14" s="110"/>
    </row>
    <row r="15" spans="1:15" s="110" customFormat="1" ht="24.95" customHeight="1" x14ac:dyDescent="0.2">
      <c r="A15" s="193" t="s">
        <v>216</v>
      </c>
      <c r="B15" s="199" t="s">
        <v>217</v>
      </c>
      <c r="C15" s="113">
        <v>5.7665456576375318</v>
      </c>
      <c r="D15" s="115">
        <v>413</v>
      </c>
      <c r="E15" s="114">
        <v>388</v>
      </c>
      <c r="F15" s="114">
        <v>465</v>
      </c>
      <c r="G15" s="114">
        <v>377</v>
      </c>
      <c r="H15" s="140">
        <v>756</v>
      </c>
      <c r="I15" s="115">
        <v>-343</v>
      </c>
      <c r="J15" s="116">
        <v>-45.370370370370374</v>
      </c>
    </row>
    <row r="16" spans="1:15" s="287" customFormat="1" ht="24.95" customHeight="1" x14ac:dyDescent="0.2">
      <c r="A16" s="193" t="s">
        <v>218</v>
      </c>
      <c r="B16" s="199" t="s">
        <v>141</v>
      </c>
      <c r="C16" s="113">
        <v>9.1873778274225071</v>
      </c>
      <c r="D16" s="115">
        <v>658</v>
      </c>
      <c r="E16" s="114">
        <v>328</v>
      </c>
      <c r="F16" s="114">
        <v>1008</v>
      </c>
      <c r="G16" s="114">
        <v>524</v>
      </c>
      <c r="H16" s="140">
        <v>822</v>
      </c>
      <c r="I16" s="115">
        <v>-164</v>
      </c>
      <c r="J16" s="116">
        <v>-19.951338199513383</v>
      </c>
      <c r="K16" s="110"/>
      <c r="L16" s="110"/>
      <c r="M16" s="110"/>
      <c r="N16" s="110"/>
      <c r="O16" s="110"/>
    </row>
    <row r="17" spans="1:15" s="110" customFormat="1" ht="24.95" customHeight="1" x14ac:dyDescent="0.2">
      <c r="A17" s="193" t="s">
        <v>142</v>
      </c>
      <c r="B17" s="199" t="s">
        <v>220</v>
      </c>
      <c r="C17" s="113">
        <v>2.9461044401005307</v>
      </c>
      <c r="D17" s="115">
        <v>211</v>
      </c>
      <c r="E17" s="114">
        <v>136</v>
      </c>
      <c r="F17" s="114">
        <v>297</v>
      </c>
      <c r="G17" s="114">
        <v>164</v>
      </c>
      <c r="H17" s="140">
        <v>209</v>
      </c>
      <c r="I17" s="115">
        <v>2</v>
      </c>
      <c r="J17" s="116">
        <v>0.9569377990430622</v>
      </c>
    </row>
    <row r="18" spans="1:15" s="287" customFormat="1" ht="24.95" customHeight="1" x14ac:dyDescent="0.2">
      <c r="A18" s="201" t="s">
        <v>144</v>
      </c>
      <c r="B18" s="202" t="s">
        <v>145</v>
      </c>
      <c r="C18" s="113">
        <v>7.7911197989388441</v>
      </c>
      <c r="D18" s="115">
        <v>558</v>
      </c>
      <c r="E18" s="114">
        <v>278</v>
      </c>
      <c r="F18" s="114">
        <v>552</v>
      </c>
      <c r="G18" s="114">
        <v>335</v>
      </c>
      <c r="H18" s="140">
        <v>398</v>
      </c>
      <c r="I18" s="115">
        <v>160</v>
      </c>
      <c r="J18" s="116">
        <v>40.201005025125632</v>
      </c>
      <c r="K18" s="110"/>
      <c r="L18" s="110"/>
      <c r="M18" s="110"/>
      <c r="N18" s="110"/>
      <c r="O18" s="110"/>
    </row>
    <row r="19" spans="1:15" s="110" customFormat="1" ht="24.95" customHeight="1" x14ac:dyDescent="0.2">
      <c r="A19" s="193" t="s">
        <v>146</v>
      </c>
      <c r="B19" s="199" t="s">
        <v>147</v>
      </c>
      <c r="C19" s="113">
        <v>12.887461602904217</v>
      </c>
      <c r="D19" s="115">
        <v>923</v>
      </c>
      <c r="E19" s="114">
        <v>643</v>
      </c>
      <c r="F19" s="114">
        <v>1279</v>
      </c>
      <c r="G19" s="114">
        <v>762</v>
      </c>
      <c r="H19" s="140">
        <v>970</v>
      </c>
      <c r="I19" s="115">
        <v>-47</v>
      </c>
      <c r="J19" s="116">
        <v>-4.8453608247422677</v>
      </c>
    </row>
    <row r="20" spans="1:15" s="287" customFormat="1" ht="24.95" customHeight="1" x14ac:dyDescent="0.2">
      <c r="A20" s="193" t="s">
        <v>148</v>
      </c>
      <c r="B20" s="199" t="s">
        <v>149</v>
      </c>
      <c r="C20" s="113">
        <v>4.1049986037419712</v>
      </c>
      <c r="D20" s="115">
        <v>294</v>
      </c>
      <c r="E20" s="114">
        <v>268</v>
      </c>
      <c r="F20" s="114">
        <v>332</v>
      </c>
      <c r="G20" s="114">
        <v>291</v>
      </c>
      <c r="H20" s="140">
        <v>297</v>
      </c>
      <c r="I20" s="115">
        <v>-3</v>
      </c>
      <c r="J20" s="116">
        <v>-1.0101010101010102</v>
      </c>
      <c r="K20" s="110"/>
      <c r="L20" s="110"/>
      <c r="M20" s="110"/>
      <c r="N20" s="110"/>
      <c r="O20" s="110"/>
    </row>
    <row r="21" spans="1:15" s="110" customFormat="1" ht="24.95" customHeight="1" x14ac:dyDescent="0.2">
      <c r="A21" s="201" t="s">
        <v>150</v>
      </c>
      <c r="B21" s="202" t="s">
        <v>151</v>
      </c>
      <c r="C21" s="113">
        <v>2.7087405752583078</v>
      </c>
      <c r="D21" s="115">
        <v>194</v>
      </c>
      <c r="E21" s="114">
        <v>152</v>
      </c>
      <c r="F21" s="114">
        <v>184</v>
      </c>
      <c r="G21" s="114">
        <v>221</v>
      </c>
      <c r="H21" s="140">
        <v>241</v>
      </c>
      <c r="I21" s="115">
        <v>-47</v>
      </c>
      <c r="J21" s="116">
        <v>-19.502074688796682</v>
      </c>
    </row>
    <row r="22" spans="1:15" s="110" customFormat="1" ht="24.95" customHeight="1" x14ac:dyDescent="0.2">
      <c r="A22" s="201" t="s">
        <v>152</v>
      </c>
      <c r="B22" s="199" t="s">
        <v>153</v>
      </c>
      <c r="C22" s="113">
        <v>1.1728567439262776</v>
      </c>
      <c r="D22" s="115">
        <v>84</v>
      </c>
      <c r="E22" s="114">
        <v>28</v>
      </c>
      <c r="F22" s="114">
        <v>56</v>
      </c>
      <c r="G22" s="114">
        <v>35</v>
      </c>
      <c r="H22" s="140">
        <v>33</v>
      </c>
      <c r="I22" s="115">
        <v>51</v>
      </c>
      <c r="J22" s="116">
        <v>154.54545454545453</v>
      </c>
    </row>
    <row r="23" spans="1:15" s="110" customFormat="1" ht="24.95" customHeight="1" x14ac:dyDescent="0.2">
      <c r="A23" s="193" t="s">
        <v>154</v>
      </c>
      <c r="B23" s="199" t="s">
        <v>155</v>
      </c>
      <c r="C23" s="113">
        <v>0.97738061993856462</v>
      </c>
      <c r="D23" s="115">
        <v>70</v>
      </c>
      <c r="E23" s="114">
        <v>60</v>
      </c>
      <c r="F23" s="114">
        <v>80</v>
      </c>
      <c r="G23" s="114">
        <v>56</v>
      </c>
      <c r="H23" s="140">
        <v>76</v>
      </c>
      <c r="I23" s="115">
        <v>-6</v>
      </c>
      <c r="J23" s="116">
        <v>-7.8947368421052628</v>
      </c>
    </row>
    <row r="24" spans="1:15" s="110" customFormat="1" ht="24.95" customHeight="1" x14ac:dyDescent="0.2">
      <c r="A24" s="193" t="s">
        <v>156</v>
      </c>
      <c r="B24" s="199" t="s">
        <v>221</v>
      </c>
      <c r="C24" s="113">
        <v>7.6794191566601508</v>
      </c>
      <c r="D24" s="115">
        <v>550</v>
      </c>
      <c r="E24" s="114">
        <v>139</v>
      </c>
      <c r="F24" s="114">
        <v>313</v>
      </c>
      <c r="G24" s="114">
        <v>200</v>
      </c>
      <c r="H24" s="140">
        <v>199</v>
      </c>
      <c r="I24" s="115">
        <v>351</v>
      </c>
      <c r="J24" s="116">
        <v>176.3819095477387</v>
      </c>
    </row>
    <row r="25" spans="1:15" s="110" customFormat="1" ht="24.95" customHeight="1" x14ac:dyDescent="0.2">
      <c r="A25" s="193" t="s">
        <v>222</v>
      </c>
      <c r="B25" s="204" t="s">
        <v>159</v>
      </c>
      <c r="C25" s="113">
        <v>5.9201340407707344</v>
      </c>
      <c r="D25" s="115">
        <v>424</v>
      </c>
      <c r="E25" s="114">
        <v>421</v>
      </c>
      <c r="F25" s="114">
        <v>471</v>
      </c>
      <c r="G25" s="114">
        <v>363</v>
      </c>
      <c r="H25" s="140">
        <v>435</v>
      </c>
      <c r="I25" s="115">
        <v>-11</v>
      </c>
      <c r="J25" s="116">
        <v>-2.5287356321839081</v>
      </c>
    </row>
    <row r="26" spans="1:15" s="110" customFormat="1" ht="24.95" customHeight="1" x14ac:dyDescent="0.2">
      <c r="A26" s="201">
        <v>782.78300000000002</v>
      </c>
      <c r="B26" s="203" t="s">
        <v>160</v>
      </c>
      <c r="C26" s="113">
        <v>17.215861491203576</v>
      </c>
      <c r="D26" s="115">
        <v>1233</v>
      </c>
      <c r="E26" s="114">
        <v>1003</v>
      </c>
      <c r="F26" s="114">
        <v>1285</v>
      </c>
      <c r="G26" s="114">
        <v>937</v>
      </c>
      <c r="H26" s="140">
        <v>946</v>
      </c>
      <c r="I26" s="115">
        <v>287</v>
      </c>
      <c r="J26" s="116">
        <v>30.338266384778013</v>
      </c>
    </row>
    <row r="27" spans="1:15" s="110" customFormat="1" ht="24.95" customHeight="1" x14ac:dyDescent="0.2">
      <c r="A27" s="193" t="s">
        <v>161</v>
      </c>
      <c r="B27" s="199" t="s">
        <v>162</v>
      </c>
      <c r="C27" s="113">
        <v>1.6196593130410499</v>
      </c>
      <c r="D27" s="115">
        <v>116</v>
      </c>
      <c r="E27" s="114">
        <v>98</v>
      </c>
      <c r="F27" s="114">
        <v>191</v>
      </c>
      <c r="G27" s="114">
        <v>112</v>
      </c>
      <c r="H27" s="140">
        <v>96</v>
      </c>
      <c r="I27" s="115">
        <v>20</v>
      </c>
      <c r="J27" s="116">
        <v>20.833333333333332</v>
      </c>
    </row>
    <row r="28" spans="1:15" s="110" customFormat="1" ht="24.95" customHeight="1" x14ac:dyDescent="0.2">
      <c r="A28" s="193" t="s">
        <v>163</v>
      </c>
      <c r="B28" s="199" t="s">
        <v>164</v>
      </c>
      <c r="C28" s="113">
        <v>2.2479754258586988</v>
      </c>
      <c r="D28" s="115">
        <v>161</v>
      </c>
      <c r="E28" s="114">
        <v>120</v>
      </c>
      <c r="F28" s="114">
        <v>414</v>
      </c>
      <c r="G28" s="114">
        <v>142</v>
      </c>
      <c r="H28" s="140">
        <v>284</v>
      </c>
      <c r="I28" s="115">
        <v>-123</v>
      </c>
      <c r="J28" s="116">
        <v>-43.309859154929576</v>
      </c>
    </row>
    <row r="29" spans="1:15" s="110" customFormat="1" ht="24.95" customHeight="1" x14ac:dyDescent="0.2">
      <c r="A29" s="193">
        <v>86</v>
      </c>
      <c r="B29" s="199" t="s">
        <v>165</v>
      </c>
      <c r="C29" s="113">
        <v>5.2638927673834122</v>
      </c>
      <c r="D29" s="115">
        <v>377</v>
      </c>
      <c r="E29" s="114">
        <v>361</v>
      </c>
      <c r="F29" s="114">
        <v>468</v>
      </c>
      <c r="G29" s="114">
        <v>297</v>
      </c>
      <c r="H29" s="140">
        <v>307</v>
      </c>
      <c r="I29" s="115">
        <v>70</v>
      </c>
      <c r="J29" s="116">
        <v>22.801302931596091</v>
      </c>
    </row>
    <row r="30" spans="1:15" s="110" customFormat="1" ht="24.95" customHeight="1" x14ac:dyDescent="0.2">
      <c r="A30" s="193">
        <v>87.88</v>
      </c>
      <c r="B30" s="204" t="s">
        <v>166</v>
      </c>
      <c r="C30" s="113">
        <v>7.0511030438425024</v>
      </c>
      <c r="D30" s="115">
        <v>505</v>
      </c>
      <c r="E30" s="114">
        <v>427</v>
      </c>
      <c r="F30" s="114">
        <v>882</v>
      </c>
      <c r="G30" s="114">
        <v>774</v>
      </c>
      <c r="H30" s="140">
        <v>505</v>
      </c>
      <c r="I30" s="115">
        <v>0</v>
      </c>
      <c r="J30" s="116">
        <v>0</v>
      </c>
    </row>
    <row r="31" spans="1:15" s="110" customFormat="1" ht="24.95" customHeight="1" x14ac:dyDescent="0.2">
      <c r="A31" s="193" t="s">
        <v>167</v>
      </c>
      <c r="B31" s="199" t="s">
        <v>168</v>
      </c>
      <c r="C31" s="113">
        <v>2.6110025132644514</v>
      </c>
      <c r="D31" s="115">
        <v>187</v>
      </c>
      <c r="E31" s="114">
        <v>153</v>
      </c>
      <c r="F31" s="114">
        <v>267</v>
      </c>
      <c r="G31" s="114">
        <v>160</v>
      </c>
      <c r="H31" s="140">
        <v>211</v>
      </c>
      <c r="I31" s="115">
        <v>-24</v>
      </c>
      <c r="J31" s="116">
        <v>-11.374407582938389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2.4155263892767382</v>
      </c>
      <c r="D34" s="115">
        <v>173</v>
      </c>
      <c r="E34" s="114">
        <v>126</v>
      </c>
      <c r="F34" s="114">
        <v>313</v>
      </c>
      <c r="G34" s="114">
        <v>195</v>
      </c>
      <c r="H34" s="140">
        <v>170</v>
      </c>
      <c r="I34" s="115">
        <v>3</v>
      </c>
      <c r="J34" s="116">
        <v>1.7647058823529411</v>
      </c>
    </row>
    <row r="35" spans="1:10" s="110" customFormat="1" ht="24.95" customHeight="1" x14ac:dyDescent="0.2">
      <c r="A35" s="292" t="s">
        <v>171</v>
      </c>
      <c r="B35" s="293" t="s">
        <v>172</v>
      </c>
      <c r="C35" s="113">
        <v>26.123987712929349</v>
      </c>
      <c r="D35" s="115">
        <v>1871</v>
      </c>
      <c r="E35" s="114">
        <v>1166</v>
      </c>
      <c r="F35" s="114">
        <v>2382</v>
      </c>
      <c r="G35" s="114">
        <v>1427</v>
      </c>
      <c r="H35" s="140">
        <v>2253</v>
      </c>
      <c r="I35" s="115">
        <v>-382</v>
      </c>
      <c r="J35" s="116">
        <v>-16.955170883266756</v>
      </c>
    </row>
    <row r="36" spans="1:10" s="110" customFormat="1" ht="24.95" customHeight="1" x14ac:dyDescent="0.2">
      <c r="A36" s="294" t="s">
        <v>173</v>
      </c>
      <c r="B36" s="295" t="s">
        <v>174</v>
      </c>
      <c r="C36" s="125">
        <v>71.460485897793916</v>
      </c>
      <c r="D36" s="143">
        <v>5118</v>
      </c>
      <c r="E36" s="144">
        <v>3873</v>
      </c>
      <c r="F36" s="144">
        <v>6222</v>
      </c>
      <c r="G36" s="144">
        <v>4350</v>
      </c>
      <c r="H36" s="145">
        <v>4600</v>
      </c>
      <c r="I36" s="143">
        <v>518</v>
      </c>
      <c r="J36" s="146">
        <v>11.260869565217391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7162</v>
      </c>
      <c r="F11" s="264">
        <v>5165</v>
      </c>
      <c r="G11" s="264">
        <v>8917</v>
      </c>
      <c r="H11" s="264">
        <v>5972</v>
      </c>
      <c r="I11" s="265">
        <v>7023</v>
      </c>
      <c r="J11" s="263">
        <v>139</v>
      </c>
      <c r="K11" s="266">
        <v>1.9792111633205183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32.295448198827145</v>
      </c>
      <c r="E13" s="115">
        <v>2313</v>
      </c>
      <c r="F13" s="114">
        <v>1799</v>
      </c>
      <c r="G13" s="114">
        <v>2539</v>
      </c>
      <c r="H13" s="114">
        <v>1959</v>
      </c>
      <c r="I13" s="140">
        <v>2182</v>
      </c>
      <c r="J13" s="115">
        <v>131</v>
      </c>
      <c r="K13" s="116">
        <v>6.0036663611365721</v>
      </c>
    </row>
    <row r="14" spans="1:15" ht="15.95" customHeight="1" x14ac:dyDescent="0.2">
      <c r="A14" s="306" t="s">
        <v>230</v>
      </c>
      <c r="B14" s="307"/>
      <c r="C14" s="308"/>
      <c r="D14" s="113">
        <v>53.099692823233731</v>
      </c>
      <c r="E14" s="115">
        <v>3803</v>
      </c>
      <c r="F14" s="114">
        <v>2632</v>
      </c>
      <c r="G14" s="114">
        <v>5370</v>
      </c>
      <c r="H14" s="114">
        <v>2995</v>
      </c>
      <c r="I14" s="140">
        <v>3811</v>
      </c>
      <c r="J14" s="115">
        <v>-8</v>
      </c>
      <c r="K14" s="116">
        <v>-0.20991865652059827</v>
      </c>
    </row>
    <row r="15" spans="1:15" ht="15.95" customHeight="1" x14ac:dyDescent="0.2">
      <c r="A15" s="306" t="s">
        <v>231</v>
      </c>
      <c r="B15" s="307"/>
      <c r="C15" s="308"/>
      <c r="D15" s="113">
        <v>7.7911197989388441</v>
      </c>
      <c r="E15" s="115">
        <v>558</v>
      </c>
      <c r="F15" s="114">
        <v>366</v>
      </c>
      <c r="G15" s="114">
        <v>550</v>
      </c>
      <c r="H15" s="114">
        <v>408</v>
      </c>
      <c r="I15" s="140">
        <v>536</v>
      </c>
      <c r="J15" s="115">
        <v>22</v>
      </c>
      <c r="K15" s="116">
        <v>4.1044776119402986</v>
      </c>
    </row>
    <row r="16" spans="1:15" ht="15.95" customHeight="1" x14ac:dyDescent="0.2">
      <c r="A16" s="306" t="s">
        <v>232</v>
      </c>
      <c r="B16" s="307"/>
      <c r="C16" s="308"/>
      <c r="D16" s="113">
        <v>6.8137391790002795</v>
      </c>
      <c r="E16" s="115">
        <v>488</v>
      </c>
      <c r="F16" s="114">
        <v>368</v>
      </c>
      <c r="G16" s="114">
        <v>458</v>
      </c>
      <c r="H16" s="114">
        <v>610</v>
      </c>
      <c r="I16" s="140">
        <v>494</v>
      </c>
      <c r="J16" s="115">
        <v>-6</v>
      </c>
      <c r="K16" s="116">
        <v>-1.214574898785425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1.7173973750349065</v>
      </c>
      <c r="E18" s="115">
        <v>123</v>
      </c>
      <c r="F18" s="114">
        <v>70</v>
      </c>
      <c r="G18" s="114">
        <v>273</v>
      </c>
      <c r="H18" s="114">
        <v>125</v>
      </c>
      <c r="I18" s="140">
        <v>104</v>
      </c>
      <c r="J18" s="115">
        <v>19</v>
      </c>
      <c r="K18" s="116">
        <v>18.26923076923077</v>
      </c>
    </row>
    <row r="19" spans="1:11" ht="14.1" customHeight="1" x14ac:dyDescent="0.2">
      <c r="A19" s="306" t="s">
        <v>235</v>
      </c>
      <c r="B19" s="307" t="s">
        <v>236</v>
      </c>
      <c r="C19" s="308"/>
      <c r="D19" s="113">
        <v>1.2845573862049706</v>
      </c>
      <c r="E19" s="115">
        <v>92</v>
      </c>
      <c r="F19" s="114">
        <v>47</v>
      </c>
      <c r="G19" s="114">
        <v>213</v>
      </c>
      <c r="H19" s="114">
        <v>96</v>
      </c>
      <c r="I19" s="140">
        <v>82</v>
      </c>
      <c r="J19" s="115">
        <v>10</v>
      </c>
      <c r="K19" s="116">
        <v>12.195121951219512</v>
      </c>
    </row>
    <row r="20" spans="1:11" ht="14.1" customHeight="1" x14ac:dyDescent="0.2">
      <c r="A20" s="306">
        <v>12</v>
      </c>
      <c r="B20" s="307" t="s">
        <v>237</v>
      </c>
      <c r="C20" s="308"/>
      <c r="D20" s="113">
        <v>2.0524993018709856</v>
      </c>
      <c r="E20" s="115">
        <v>147</v>
      </c>
      <c r="F20" s="114">
        <v>101</v>
      </c>
      <c r="G20" s="114">
        <v>227</v>
      </c>
      <c r="H20" s="114">
        <v>174</v>
      </c>
      <c r="I20" s="140">
        <v>148</v>
      </c>
      <c r="J20" s="115">
        <v>-1</v>
      </c>
      <c r="K20" s="116">
        <v>-0.67567567567567566</v>
      </c>
    </row>
    <row r="21" spans="1:11" ht="14.1" customHeight="1" x14ac:dyDescent="0.2">
      <c r="A21" s="306">
        <v>21</v>
      </c>
      <c r="B21" s="307" t="s">
        <v>238</v>
      </c>
      <c r="C21" s="308"/>
      <c r="D21" s="113">
        <v>0.65624127338732197</v>
      </c>
      <c r="E21" s="115">
        <v>47</v>
      </c>
      <c r="F21" s="114">
        <v>14</v>
      </c>
      <c r="G21" s="114">
        <v>19</v>
      </c>
      <c r="H21" s="114">
        <v>16</v>
      </c>
      <c r="I21" s="140">
        <v>28</v>
      </c>
      <c r="J21" s="115">
        <v>19</v>
      </c>
      <c r="K21" s="116">
        <v>67.857142857142861</v>
      </c>
    </row>
    <row r="22" spans="1:11" ht="14.1" customHeight="1" x14ac:dyDescent="0.2">
      <c r="A22" s="306">
        <v>22</v>
      </c>
      <c r="B22" s="307" t="s">
        <v>239</v>
      </c>
      <c r="C22" s="308"/>
      <c r="D22" s="113">
        <v>2.8483663781066739</v>
      </c>
      <c r="E22" s="115">
        <v>204</v>
      </c>
      <c r="F22" s="114">
        <v>118</v>
      </c>
      <c r="G22" s="114">
        <v>278</v>
      </c>
      <c r="H22" s="114">
        <v>178</v>
      </c>
      <c r="I22" s="140">
        <v>155</v>
      </c>
      <c r="J22" s="115">
        <v>49</v>
      </c>
      <c r="K22" s="116">
        <v>31.612903225806452</v>
      </c>
    </row>
    <row r="23" spans="1:11" ht="14.1" customHeight="1" x14ac:dyDescent="0.2">
      <c r="A23" s="306">
        <v>23</v>
      </c>
      <c r="B23" s="307" t="s">
        <v>240</v>
      </c>
      <c r="C23" s="308"/>
      <c r="D23" s="113">
        <v>0.54454063110862883</v>
      </c>
      <c r="E23" s="115">
        <v>39</v>
      </c>
      <c r="F23" s="114">
        <v>28</v>
      </c>
      <c r="G23" s="114">
        <v>41</v>
      </c>
      <c r="H23" s="114">
        <v>25</v>
      </c>
      <c r="I23" s="140">
        <v>132</v>
      </c>
      <c r="J23" s="115">
        <v>-93</v>
      </c>
      <c r="K23" s="116">
        <v>-70.454545454545453</v>
      </c>
    </row>
    <row r="24" spans="1:11" ht="14.1" customHeight="1" x14ac:dyDescent="0.2">
      <c r="A24" s="306">
        <v>24</v>
      </c>
      <c r="B24" s="307" t="s">
        <v>241</v>
      </c>
      <c r="C24" s="308"/>
      <c r="D24" s="113">
        <v>6.5205249930187099</v>
      </c>
      <c r="E24" s="115">
        <v>467</v>
      </c>
      <c r="F24" s="114">
        <v>274</v>
      </c>
      <c r="G24" s="114">
        <v>600</v>
      </c>
      <c r="H24" s="114">
        <v>341</v>
      </c>
      <c r="I24" s="140">
        <v>448</v>
      </c>
      <c r="J24" s="115">
        <v>19</v>
      </c>
      <c r="K24" s="116">
        <v>4.2410714285714288</v>
      </c>
    </row>
    <row r="25" spans="1:11" ht="14.1" customHeight="1" x14ac:dyDescent="0.2">
      <c r="A25" s="306">
        <v>25</v>
      </c>
      <c r="B25" s="307" t="s">
        <v>242</v>
      </c>
      <c r="C25" s="308"/>
      <c r="D25" s="113">
        <v>5.7106953364981852</v>
      </c>
      <c r="E25" s="115">
        <v>409</v>
      </c>
      <c r="F25" s="114">
        <v>160</v>
      </c>
      <c r="G25" s="114">
        <v>480</v>
      </c>
      <c r="H25" s="114">
        <v>258</v>
      </c>
      <c r="I25" s="140">
        <v>346</v>
      </c>
      <c r="J25" s="115">
        <v>63</v>
      </c>
      <c r="K25" s="116">
        <v>18.208092485549134</v>
      </c>
    </row>
    <row r="26" spans="1:11" ht="14.1" customHeight="1" x14ac:dyDescent="0.2">
      <c r="A26" s="306">
        <v>26</v>
      </c>
      <c r="B26" s="307" t="s">
        <v>243</v>
      </c>
      <c r="C26" s="308"/>
      <c r="D26" s="113">
        <v>2.8762915386763472</v>
      </c>
      <c r="E26" s="115">
        <v>206</v>
      </c>
      <c r="F26" s="114">
        <v>104</v>
      </c>
      <c r="G26" s="114">
        <v>295</v>
      </c>
      <c r="H26" s="114">
        <v>132</v>
      </c>
      <c r="I26" s="140">
        <v>186</v>
      </c>
      <c r="J26" s="115">
        <v>20</v>
      </c>
      <c r="K26" s="116">
        <v>10.75268817204301</v>
      </c>
    </row>
    <row r="27" spans="1:11" ht="14.1" customHeight="1" x14ac:dyDescent="0.2">
      <c r="A27" s="306">
        <v>27</v>
      </c>
      <c r="B27" s="307" t="s">
        <v>244</v>
      </c>
      <c r="C27" s="308"/>
      <c r="D27" s="113">
        <v>1.4381457693381736</v>
      </c>
      <c r="E27" s="115">
        <v>103</v>
      </c>
      <c r="F27" s="114">
        <v>62</v>
      </c>
      <c r="G27" s="114">
        <v>146</v>
      </c>
      <c r="H27" s="114">
        <v>92</v>
      </c>
      <c r="I27" s="140">
        <v>133</v>
      </c>
      <c r="J27" s="115">
        <v>-30</v>
      </c>
      <c r="K27" s="116">
        <v>-22.556390977443609</v>
      </c>
    </row>
    <row r="28" spans="1:11" ht="14.1" customHeight="1" x14ac:dyDescent="0.2">
      <c r="A28" s="306">
        <v>28</v>
      </c>
      <c r="B28" s="307" t="s">
        <v>245</v>
      </c>
      <c r="C28" s="308"/>
      <c r="D28" s="113">
        <v>0.4468025691147724</v>
      </c>
      <c r="E28" s="115">
        <v>32</v>
      </c>
      <c r="F28" s="114">
        <v>13</v>
      </c>
      <c r="G28" s="114">
        <v>22</v>
      </c>
      <c r="H28" s="114">
        <v>19</v>
      </c>
      <c r="I28" s="140">
        <v>31</v>
      </c>
      <c r="J28" s="115">
        <v>1</v>
      </c>
      <c r="K28" s="116">
        <v>3.225806451612903</v>
      </c>
    </row>
    <row r="29" spans="1:11" ht="14.1" customHeight="1" x14ac:dyDescent="0.2">
      <c r="A29" s="306">
        <v>29</v>
      </c>
      <c r="B29" s="307" t="s">
        <v>246</v>
      </c>
      <c r="C29" s="308"/>
      <c r="D29" s="113">
        <v>4.4959508517173976</v>
      </c>
      <c r="E29" s="115">
        <v>322</v>
      </c>
      <c r="F29" s="114">
        <v>314</v>
      </c>
      <c r="G29" s="114">
        <v>299</v>
      </c>
      <c r="H29" s="114">
        <v>270</v>
      </c>
      <c r="I29" s="140">
        <v>297</v>
      </c>
      <c r="J29" s="115">
        <v>25</v>
      </c>
      <c r="K29" s="116">
        <v>8.4175084175084169</v>
      </c>
    </row>
    <row r="30" spans="1:11" ht="14.1" customHeight="1" x14ac:dyDescent="0.2">
      <c r="A30" s="306" t="s">
        <v>247</v>
      </c>
      <c r="B30" s="307" t="s">
        <v>248</v>
      </c>
      <c r="C30" s="308"/>
      <c r="D30" s="113">
        <v>3.2672437866517732</v>
      </c>
      <c r="E30" s="115">
        <v>234</v>
      </c>
      <c r="F30" s="114">
        <v>253</v>
      </c>
      <c r="G30" s="114">
        <v>213</v>
      </c>
      <c r="H30" s="114">
        <v>185</v>
      </c>
      <c r="I30" s="140">
        <v>216</v>
      </c>
      <c r="J30" s="115">
        <v>18</v>
      </c>
      <c r="K30" s="116">
        <v>8.3333333333333339</v>
      </c>
    </row>
    <row r="31" spans="1:11" ht="14.1" customHeight="1" x14ac:dyDescent="0.2">
      <c r="A31" s="306" t="s">
        <v>249</v>
      </c>
      <c r="B31" s="307" t="s">
        <v>250</v>
      </c>
      <c r="C31" s="308"/>
      <c r="D31" s="113">
        <v>1.2287070650656242</v>
      </c>
      <c r="E31" s="115">
        <v>88</v>
      </c>
      <c r="F31" s="114">
        <v>61</v>
      </c>
      <c r="G31" s="114">
        <v>83</v>
      </c>
      <c r="H31" s="114">
        <v>85</v>
      </c>
      <c r="I31" s="140" t="s">
        <v>513</v>
      </c>
      <c r="J31" s="115" t="s">
        <v>513</v>
      </c>
      <c r="K31" s="116" t="s">
        <v>513</v>
      </c>
    </row>
    <row r="32" spans="1:11" ht="14.1" customHeight="1" x14ac:dyDescent="0.2">
      <c r="A32" s="306">
        <v>31</v>
      </c>
      <c r="B32" s="307" t="s">
        <v>251</v>
      </c>
      <c r="C32" s="308"/>
      <c r="D32" s="113">
        <v>0.50265289025411897</v>
      </c>
      <c r="E32" s="115">
        <v>36</v>
      </c>
      <c r="F32" s="114">
        <v>28</v>
      </c>
      <c r="G32" s="114">
        <v>30</v>
      </c>
      <c r="H32" s="114">
        <v>29</v>
      </c>
      <c r="I32" s="140">
        <v>28</v>
      </c>
      <c r="J32" s="115">
        <v>8</v>
      </c>
      <c r="K32" s="116">
        <v>28.571428571428573</v>
      </c>
    </row>
    <row r="33" spans="1:11" ht="14.1" customHeight="1" x14ac:dyDescent="0.2">
      <c r="A33" s="306">
        <v>32</v>
      </c>
      <c r="B33" s="307" t="s">
        <v>252</v>
      </c>
      <c r="C33" s="308"/>
      <c r="D33" s="113">
        <v>3.7280089360513822</v>
      </c>
      <c r="E33" s="115">
        <v>267</v>
      </c>
      <c r="F33" s="114">
        <v>136</v>
      </c>
      <c r="G33" s="114">
        <v>227</v>
      </c>
      <c r="H33" s="114">
        <v>175</v>
      </c>
      <c r="I33" s="140">
        <v>173</v>
      </c>
      <c r="J33" s="115">
        <v>94</v>
      </c>
      <c r="K33" s="116">
        <v>54.335260115606935</v>
      </c>
    </row>
    <row r="34" spans="1:11" ht="14.1" customHeight="1" x14ac:dyDescent="0.2">
      <c r="A34" s="306">
        <v>33</v>
      </c>
      <c r="B34" s="307" t="s">
        <v>253</v>
      </c>
      <c r="C34" s="308"/>
      <c r="D34" s="113">
        <v>1.3962580284836639</v>
      </c>
      <c r="E34" s="115">
        <v>100</v>
      </c>
      <c r="F34" s="114">
        <v>71</v>
      </c>
      <c r="G34" s="114">
        <v>145</v>
      </c>
      <c r="H34" s="114">
        <v>105</v>
      </c>
      <c r="I34" s="140">
        <v>116</v>
      </c>
      <c r="J34" s="115">
        <v>-16</v>
      </c>
      <c r="K34" s="116">
        <v>-13.793103448275861</v>
      </c>
    </row>
    <row r="35" spans="1:11" ht="14.1" customHeight="1" x14ac:dyDescent="0.2">
      <c r="A35" s="306">
        <v>34</v>
      </c>
      <c r="B35" s="307" t="s">
        <v>254</v>
      </c>
      <c r="C35" s="308"/>
      <c r="D35" s="113">
        <v>1.6056967327562133</v>
      </c>
      <c r="E35" s="115">
        <v>115</v>
      </c>
      <c r="F35" s="114">
        <v>53</v>
      </c>
      <c r="G35" s="114">
        <v>142</v>
      </c>
      <c r="H35" s="114">
        <v>81</v>
      </c>
      <c r="I35" s="140">
        <v>90</v>
      </c>
      <c r="J35" s="115">
        <v>25</v>
      </c>
      <c r="K35" s="116">
        <v>27.777777777777779</v>
      </c>
    </row>
    <row r="36" spans="1:11" ht="14.1" customHeight="1" x14ac:dyDescent="0.2">
      <c r="A36" s="306">
        <v>41</v>
      </c>
      <c r="B36" s="307" t="s">
        <v>255</v>
      </c>
      <c r="C36" s="308"/>
      <c r="D36" s="113">
        <v>0.69812901424183194</v>
      </c>
      <c r="E36" s="115">
        <v>50</v>
      </c>
      <c r="F36" s="114">
        <v>29</v>
      </c>
      <c r="G36" s="114">
        <v>71</v>
      </c>
      <c r="H36" s="114">
        <v>30</v>
      </c>
      <c r="I36" s="140">
        <v>231</v>
      </c>
      <c r="J36" s="115">
        <v>-181</v>
      </c>
      <c r="K36" s="116">
        <v>-78.354978354978357</v>
      </c>
    </row>
    <row r="37" spans="1:11" ht="14.1" customHeight="1" x14ac:dyDescent="0.2">
      <c r="A37" s="306">
        <v>42</v>
      </c>
      <c r="B37" s="307" t="s">
        <v>256</v>
      </c>
      <c r="C37" s="308"/>
      <c r="D37" s="113">
        <v>0.12566322256352974</v>
      </c>
      <c r="E37" s="115">
        <v>9</v>
      </c>
      <c r="F37" s="114" t="s">
        <v>513</v>
      </c>
      <c r="G37" s="114">
        <v>7</v>
      </c>
      <c r="H37" s="114">
        <v>4</v>
      </c>
      <c r="I37" s="140">
        <v>5</v>
      </c>
      <c r="J37" s="115">
        <v>4</v>
      </c>
      <c r="K37" s="116">
        <v>80</v>
      </c>
    </row>
    <row r="38" spans="1:11" ht="14.1" customHeight="1" x14ac:dyDescent="0.2">
      <c r="A38" s="306">
        <v>43</v>
      </c>
      <c r="B38" s="307" t="s">
        <v>257</v>
      </c>
      <c r="C38" s="308"/>
      <c r="D38" s="113">
        <v>1.3683328679139906</v>
      </c>
      <c r="E38" s="115">
        <v>98</v>
      </c>
      <c r="F38" s="114">
        <v>34</v>
      </c>
      <c r="G38" s="114">
        <v>98</v>
      </c>
      <c r="H38" s="114">
        <v>52</v>
      </c>
      <c r="I38" s="140">
        <v>47</v>
      </c>
      <c r="J38" s="115">
        <v>51</v>
      </c>
      <c r="K38" s="116">
        <v>108.51063829787235</v>
      </c>
    </row>
    <row r="39" spans="1:11" ht="14.1" customHeight="1" x14ac:dyDescent="0.2">
      <c r="A39" s="306">
        <v>51</v>
      </c>
      <c r="B39" s="307" t="s">
        <v>258</v>
      </c>
      <c r="C39" s="308"/>
      <c r="D39" s="113">
        <v>11.714604858977939</v>
      </c>
      <c r="E39" s="115">
        <v>839</v>
      </c>
      <c r="F39" s="114">
        <v>749</v>
      </c>
      <c r="G39" s="114">
        <v>1010</v>
      </c>
      <c r="H39" s="114">
        <v>637</v>
      </c>
      <c r="I39" s="140">
        <v>767</v>
      </c>
      <c r="J39" s="115">
        <v>72</v>
      </c>
      <c r="K39" s="116">
        <v>9.3872229465449806</v>
      </c>
    </row>
    <row r="40" spans="1:11" ht="14.1" customHeight="1" x14ac:dyDescent="0.2">
      <c r="A40" s="306" t="s">
        <v>259</v>
      </c>
      <c r="B40" s="307" t="s">
        <v>260</v>
      </c>
      <c r="C40" s="308"/>
      <c r="D40" s="113">
        <v>11.379502932141859</v>
      </c>
      <c r="E40" s="115">
        <v>815</v>
      </c>
      <c r="F40" s="114">
        <v>736</v>
      </c>
      <c r="G40" s="114">
        <v>981</v>
      </c>
      <c r="H40" s="114">
        <v>614</v>
      </c>
      <c r="I40" s="140">
        <v>738</v>
      </c>
      <c r="J40" s="115">
        <v>77</v>
      </c>
      <c r="K40" s="116">
        <v>10.433604336043361</v>
      </c>
    </row>
    <row r="41" spans="1:11" ht="14.1" customHeight="1" x14ac:dyDescent="0.2">
      <c r="A41" s="306"/>
      <c r="B41" s="307" t="s">
        <v>261</v>
      </c>
      <c r="C41" s="308"/>
      <c r="D41" s="113">
        <v>10.723261658754538</v>
      </c>
      <c r="E41" s="115">
        <v>768</v>
      </c>
      <c r="F41" s="114">
        <v>687</v>
      </c>
      <c r="G41" s="114">
        <v>920</v>
      </c>
      <c r="H41" s="114">
        <v>586</v>
      </c>
      <c r="I41" s="140">
        <v>703</v>
      </c>
      <c r="J41" s="115">
        <v>65</v>
      </c>
      <c r="K41" s="116">
        <v>9.2460881934566146</v>
      </c>
    </row>
    <row r="42" spans="1:11" ht="14.1" customHeight="1" x14ac:dyDescent="0.2">
      <c r="A42" s="306">
        <v>52</v>
      </c>
      <c r="B42" s="307" t="s">
        <v>262</v>
      </c>
      <c r="C42" s="308"/>
      <c r="D42" s="113">
        <v>4.9148282602624969</v>
      </c>
      <c r="E42" s="115">
        <v>352</v>
      </c>
      <c r="F42" s="114">
        <v>254</v>
      </c>
      <c r="G42" s="114">
        <v>344</v>
      </c>
      <c r="H42" s="114">
        <v>316</v>
      </c>
      <c r="I42" s="140">
        <v>352</v>
      </c>
      <c r="J42" s="115">
        <v>0</v>
      </c>
      <c r="K42" s="116">
        <v>0</v>
      </c>
    </row>
    <row r="43" spans="1:11" ht="14.1" customHeight="1" x14ac:dyDescent="0.2">
      <c r="A43" s="306" t="s">
        <v>263</v>
      </c>
      <c r="B43" s="307" t="s">
        <v>264</v>
      </c>
      <c r="C43" s="308"/>
      <c r="D43" s="113">
        <v>3.9653728008936051</v>
      </c>
      <c r="E43" s="115">
        <v>284</v>
      </c>
      <c r="F43" s="114">
        <v>219</v>
      </c>
      <c r="G43" s="114">
        <v>288</v>
      </c>
      <c r="H43" s="114">
        <v>257</v>
      </c>
      <c r="I43" s="140">
        <v>293</v>
      </c>
      <c r="J43" s="115">
        <v>-9</v>
      </c>
      <c r="K43" s="116">
        <v>-3.0716723549488054</v>
      </c>
    </row>
    <row r="44" spans="1:11" ht="14.1" customHeight="1" x14ac:dyDescent="0.2">
      <c r="A44" s="306">
        <v>53</v>
      </c>
      <c r="B44" s="307" t="s">
        <v>265</v>
      </c>
      <c r="C44" s="308"/>
      <c r="D44" s="113">
        <v>0.2234012845573862</v>
      </c>
      <c r="E44" s="115">
        <v>16</v>
      </c>
      <c r="F44" s="114">
        <v>14</v>
      </c>
      <c r="G44" s="114">
        <v>35</v>
      </c>
      <c r="H44" s="114">
        <v>35</v>
      </c>
      <c r="I44" s="140">
        <v>23</v>
      </c>
      <c r="J44" s="115">
        <v>-7</v>
      </c>
      <c r="K44" s="116">
        <v>-30.434782608695652</v>
      </c>
    </row>
    <row r="45" spans="1:11" ht="14.1" customHeight="1" x14ac:dyDescent="0.2">
      <c r="A45" s="306" t="s">
        <v>266</v>
      </c>
      <c r="B45" s="307" t="s">
        <v>267</v>
      </c>
      <c r="C45" s="308"/>
      <c r="D45" s="113">
        <v>0.20943870427254957</v>
      </c>
      <c r="E45" s="115">
        <v>15</v>
      </c>
      <c r="F45" s="114">
        <v>13</v>
      </c>
      <c r="G45" s="114">
        <v>32</v>
      </c>
      <c r="H45" s="114">
        <v>33</v>
      </c>
      <c r="I45" s="140">
        <v>18</v>
      </c>
      <c r="J45" s="115">
        <v>-3</v>
      </c>
      <c r="K45" s="116">
        <v>-16.666666666666668</v>
      </c>
    </row>
    <row r="46" spans="1:11" ht="14.1" customHeight="1" x14ac:dyDescent="0.2">
      <c r="A46" s="306">
        <v>54</v>
      </c>
      <c r="B46" s="307" t="s">
        <v>268</v>
      </c>
      <c r="C46" s="308"/>
      <c r="D46" s="113">
        <v>4.2865121474448475</v>
      </c>
      <c r="E46" s="115">
        <v>307</v>
      </c>
      <c r="F46" s="114">
        <v>220</v>
      </c>
      <c r="G46" s="114">
        <v>192</v>
      </c>
      <c r="H46" s="114">
        <v>182</v>
      </c>
      <c r="I46" s="140">
        <v>269</v>
      </c>
      <c r="J46" s="115">
        <v>38</v>
      </c>
      <c r="K46" s="116">
        <v>14.12639405204461</v>
      </c>
    </row>
    <row r="47" spans="1:11" ht="14.1" customHeight="1" x14ac:dyDescent="0.2">
      <c r="A47" s="306">
        <v>61</v>
      </c>
      <c r="B47" s="307" t="s">
        <v>269</v>
      </c>
      <c r="C47" s="308"/>
      <c r="D47" s="113">
        <v>2.9461044401005307</v>
      </c>
      <c r="E47" s="115">
        <v>211</v>
      </c>
      <c r="F47" s="114">
        <v>171</v>
      </c>
      <c r="G47" s="114">
        <v>327</v>
      </c>
      <c r="H47" s="114">
        <v>186</v>
      </c>
      <c r="I47" s="140">
        <v>248</v>
      </c>
      <c r="J47" s="115">
        <v>-37</v>
      </c>
      <c r="K47" s="116">
        <v>-14.919354838709678</v>
      </c>
    </row>
    <row r="48" spans="1:11" ht="14.1" customHeight="1" x14ac:dyDescent="0.2">
      <c r="A48" s="306">
        <v>62</v>
      </c>
      <c r="B48" s="307" t="s">
        <v>270</v>
      </c>
      <c r="C48" s="308"/>
      <c r="D48" s="113">
        <v>6.6182630550125667</v>
      </c>
      <c r="E48" s="115">
        <v>474</v>
      </c>
      <c r="F48" s="114">
        <v>505</v>
      </c>
      <c r="G48" s="114">
        <v>648</v>
      </c>
      <c r="H48" s="114">
        <v>439</v>
      </c>
      <c r="I48" s="140">
        <v>477</v>
      </c>
      <c r="J48" s="115">
        <v>-3</v>
      </c>
      <c r="K48" s="116">
        <v>-0.62893081761006286</v>
      </c>
    </row>
    <row r="49" spans="1:11" ht="14.1" customHeight="1" x14ac:dyDescent="0.2">
      <c r="A49" s="306">
        <v>63</v>
      </c>
      <c r="B49" s="307" t="s">
        <v>271</v>
      </c>
      <c r="C49" s="308"/>
      <c r="D49" s="113">
        <v>1.7453225356045796</v>
      </c>
      <c r="E49" s="115">
        <v>125</v>
      </c>
      <c r="F49" s="114">
        <v>113</v>
      </c>
      <c r="G49" s="114">
        <v>128</v>
      </c>
      <c r="H49" s="114">
        <v>120</v>
      </c>
      <c r="I49" s="140">
        <v>172</v>
      </c>
      <c r="J49" s="115">
        <v>-47</v>
      </c>
      <c r="K49" s="116">
        <v>-27.325581395348838</v>
      </c>
    </row>
    <row r="50" spans="1:11" ht="14.1" customHeight="1" x14ac:dyDescent="0.2">
      <c r="A50" s="306" t="s">
        <v>272</v>
      </c>
      <c r="B50" s="307" t="s">
        <v>273</v>
      </c>
      <c r="C50" s="308"/>
      <c r="D50" s="113">
        <v>0.23736386484222285</v>
      </c>
      <c r="E50" s="115">
        <v>17</v>
      </c>
      <c r="F50" s="114">
        <v>13</v>
      </c>
      <c r="G50" s="114">
        <v>17</v>
      </c>
      <c r="H50" s="114">
        <v>13</v>
      </c>
      <c r="I50" s="140">
        <v>21</v>
      </c>
      <c r="J50" s="115">
        <v>-4</v>
      </c>
      <c r="K50" s="116">
        <v>-19.047619047619047</v>
      </c>
    </row>
    <row r="51" spans="1:11" ht="14.1" customHeight="1" x14ac:dyDescent="0.2">
      <c r="A51" s="306" t="s">
        <v>274</v>
      </c>
      <c r="B51" s="307" t="s">
        <v>275</v>
      </c>
      <c r="C51" s="308"/>
      <c r="D51" s="113">
        <v>1.2845573862049706</v>
      </c>
      <c r="E51" s="115">
        <v>92</v>
      </c>
      <c r="F51" s="114">
        <v>82</v>
      </c>
      <c r="G51" s="114">
        <v>81</v>
      </c>
      <c r="H51" s="114">
        <v>94</v>
      </c>
      <c r="I51" s="140">
        <v>132</v>
      </c>
      <c r="J51" s="115">
        <v>-40</v>
      </c>
      <c r="K51" s="116">
        <v>-30.303030303030305</v>
      </c>
    </row>
    <row r="52" spans="1:11" ht="14.1" customHeight="1" x14ac:dyDescent="0.2">
      <c r="A52" s="306">
        <v>71</v>
      </c>
      <c r="B52" s="307" t="s">
        <v>276</v>
      </c>
      <c r="C52" s="308"/>
      <c r="D52" s="113">
        <v>7.0650656241273389</v>
      </c>
      <c r="E52" s="115">
        <v>506</v>
      </c>
      <c r="F52" s="114">
        <v>384</v>
      </c>
      <c r="G52" s="114">
        <v>622</v>
      </c>
      <c r="H52" s="114">
        <v>458</v>
      </c>
      <c r="I52" s="140">
        <v>575</v>
      </c>
      <c r="J52" s="115">
        <v>-69</v>
      </c>
      <c r="K52" s="116">
        <v>-12</v>
      </c>
    </row>
    <row r="53" spans="1:11" ht="14.1" customHeight="1" x14ac:dyDescent="0.2">
      <c r="A53" s="306" t="s">
        <v>277</v>
      </c>
      <c r="B53" s="307" t="s">
        <v>278</v>
      </c>
      <c r="C53" s="308"/>
      <c r="D53" s="113">
        <v>2.1502373638648424</v>
      </c>
      <c r="E53" s="115">
        <v>154</v>
      </c>
      <c r="F53" s="114">
        <v>97</v>
      </c>
      <c r="G53" s="114">
        <v>262</v>
      </c>
      <c r="H53" s="114">
        <v>150</v>
      </c>
      <c r="I53" s="140">
        <v>186</v>
      </c>
      <c r="J53" s="115">
        <v>-32</v>
      </c>
      <c r="K53" s="116">
        <v>-17.204301075268816</v>
      </c>
    </row>
    <row r="54" spans="1:11" ht="14.1" customHeight="1" x14ac:dyDescent="0.2">
      <c r="A54" s="306" t="s">
        <v>279</v>
      </c>
      <c r="B54" s="307" t="s">
        <v>280</v>
      </c>
      <c r="C54" s="308"/>
      <c r="D54" s="113">
        <v>4.2865121474448475</v>
      </c>
      <c r="E54" s="115">
        <v>307</v>
      </c>
      <c r="F54" s="114">
        <v>244</v>
      </c>
      <c r="G54" s="114">
        <v>302</v>
      </c>
      <c r="H54" s="114">
        <v>264</v>
      </c>
      <c r="I54" s="140">
        <v>339</v>
      </c>
      <c r="J54" s="115">
        <v>-32</v>
      </c>
      <c r="K54" s="116">
        <v>-9.4395280235988199</v>
      </c>
    </row>
    <row r="55" spans="1:11" ht="14.1" customHeight="1" x14ac:dyDescent="0.2">
      <c r="A55" s="306">
        <v>72</v>
      </c>
      <c r="B55" s="307" t="s">
        <v>281</v>
      </c>
      <c r="C55" s="308"/>
      <c r="D55" s="113">
        <v>2.5132644512705946</v>
      </c>
      <c r="E55" s="115">
        <v>180</v>
      </c>
      <c r="F55" s="114">
        <v>71</v>
      </c>
      <c r="G55" s="114">
        <v>165</v>
      </c>
      <c r="H55" s="114">
        <v>93</v>
      </c>
      <c r="I55" s="140">
        <v>125</v>
      </c>
      <c r="J55" s="115">
        <v>55</v>
      </c>
      <c r="K55" s="116">
        <v>44</v>
      </c>
    </row>
    <row r="56" spans="1:11" ht="14.1" customHeight="1" x14ac:dyDescent="0.2">
      <c r="A56" s="306" t="s">
        <v>282</v>
      </c>
      <c r="B56" s="307" t="s">
        <v>283</v>
      </c>
      <c r="C56" s="308"/>
      <c r="D56" s="113">
        <v>0.67020385367215862</v>
      </c>
      <c r="E56" s="115">
        <v>48</v>
      </c>
      <c r="F56" s="114">
        <v>36</v>
      </c>
      <c r="G56" s="114">
        <v>65</v>
      </c>
      <c r="H56" s="114">
        <v>37</v>
      </c>
      <c r="I56" s="140">
        <v>61</v>
      </c>
      <c r="J56" s="115">
        <v>-13</v>
      </c>
      <c r="K56" s="116">
        <v>-21.311475409836067</v>
      </c>
    </row>
    <row r="57" spans="1:11" ht="14.1" customHeight="1" x14ac:dyDescent="0.2">
      <c r="A57" s="306" t="s">
        <v>284</v>
      </c>
      <c r="B57" s="307" t="s">
        <v>285</v>
      </c>
      <c r="C57" s="308"/>
      <c r="D57" s="113">
        <v>0.75397933538117845</v>
      </c>
      <c r="E57" s="115">
        <v>54</v>
      </c>
      <c r="F57" s="114">
        <v>31</v>
      </c>
      <c r="G57" s="114">
        <v>48</v>
      </c>
      <c r="H57" s="114">
        <v>33</v>
      </c>
      <c r="I57" s="140">
        <v>42</v>
      </c>
      <c r="J57" s="115">
        <v>12</v>
      </c>
      <c r="K57" s="116">
        <v>28.571428571428573</v>
      </c>
    </row>
    <row r="58" spans="1:11" ht="14.1" customHeight="1" x14ac:dyDescent="0.2">
      <c r="A58" s="306">
        <v>73</v>
      </c>
      <c r="B58" s="307" t="s">
        <v>286</v>
      </c>
      <c r="C58" s="308"/>
      <c r="D58" s="113">
        <v>0.92153029879921811</v>
      </c>
      <c r="E58" s="115">
        <v>66</v>
      </c>
      <c r="F58" s="114">
        <v>51</v>
      </c>
      <c r="G58" s="114">
        <v>127</v>
      </c>
      <c r="H58" s="114">
        <v>73</v>
      </c>
      <c r="I58" s="140">
        <v>75</v>
      </c>
      <c r="J58" s="115">
        <v>-9</v>
      </c>
      <c r="K58" s="116">
        <v>-12</v>
      </c>
    </row>
    <row r="59" spans="1:11" ht="14.1" customHeight="1" x14ac:dyDescent="0.2">
      <c r="A59" s="306" t="s">
        <v>287</v>
      </c>
      <c r="B59" s="307" t="s">
        <v>288</v>
      </c>
      <c r="C59" s="308"/>
      <c r="D59" s="113">
        <v>0.67020385367215862</v>
      </c>
      <c r="E59" s="115">
        <v>48</v>
      </c>
      <c r="F59" s="114">
        <v>47</v>
      </c>
      <c r="G59" s="114">
        <v>92</v>
      </c>
      <c r="H59" s="114">
        <v>52</v>
      </c>
      <c r="I59" s="140">
        <v>60</v>
      </c>
      <c r="J59" s="115">
        <v>-12</v>
      </c>
      <c r="K59" s="116">
        <v>-20</v>
      </c>
    </row>
    <row r="60" spans="1:11" ht="14.1" customHeight="1" x14ac:dyDescent="0.2">
      <c r="A60" s="306">
        <v>81</v>
      </c>
      <c r="B60" s="307" t="s">
        <v>289</v>
      </c>
      <c r="C60" s="308"/>
      <c r="D60" s="113">
        <v>7.3303546495392347</v>
      </c>
      <c r="E60" s="115">
        <v>525</v>
      </c>
      <c r="F60" s="114">
        <v>409</v>
      </c>
      <c r="G60" s="114">
        <v>570</v>
      </c>
      <c r="H60" s="114">
        <v>397</v>
      </c>
      <c r="I60" s="140">
        <v>432</v>
      </c>
      <c r="J60" s="115">
        <v>93</v>
      </c>
      <c r="K60" s="116">
        <v>21.527777777777779</v>
      </c>
    </row>
    <row r="61" spans="1:11" ht="14.1" customHeight="1" x14ac:dyDescent="0.2">
      <c r="A61" s="306" t="s">
        <v>290</v>
      </c>
      <c r="B61" s="307" t="s">
        <v>291</v>
      </c>
      <c r="C61" s="308"/>
      <c r="D61" s="113">
        <v>2.5691147724099412</v>
      </c>
      <c r="E61" s="115">
        <v>184</v>
      </c>
      <c r="F61" s="114">
        <v>127</v>
      </c>
      <c r="G61" s="114">
        <v>245</v>
      </c>
      <c r="H61" s="114">
        <v>146</v>
      </c>
      <c r="I61" s="140">
        <v>153</v>
      </c>
      <c r="J61" s="115">
        <v>31</v>
      </c>
      <c r="K61" s="116">
        <v>20.261437908496731</v>
      </c>
    </row>
    <row r="62" spans="1:11" ht="14.1" customHeight="1" x14ac:dyDescent="0.2">
      <c r="A62" s="306" t="s">
        <v>292</v>
      </c>
      <c r="B62" s="307" t="s">
        <v>293</v>
      </c>
      <c r="C62" s="308"/>
      <c r="D62" s="113">
        <v>2.2060876850041886</v>
      </c>
      <c r="E62" s="115">
        <v>158</v>
      </c>
      <c r="F62" s="114">
        <v>154</v>
      </c>
      <c r="G62" s="114">
        <v>225</v>
      </c>
      <c r="H62" s="114">
        <v>135</v>
      </c>
      <c r="I62" s="140">
        <v>140</v>
      </c>
      <c r="J62" s="115">
        <v>18</v>
      </c>
      <c r="K62" s="116">
        <v>12.857142857142858</v>
      </c>
    </row>
    <row r="63" spans="1:11" ht="14.1" customHeight="1" x14ac:dyDescent="0.2">
      <c r="A63" s="306"/>
      <c r="B63" s="307" t="s">
        <v>294</v>
      </c>
      <c r="C63" s="308"/>
      <c r="D63" s="113">
        <v>1.8849483384529462</v>
      </c>
      <c r="E63" s="115">
        <v>135</v>
      </c>
      <c r="F63" s="114">
        <v>134</v>
      </c>
      <c r="G63" s="114">
        <v>189</v>
      </c>
      <c r="H63" s="114">
        <v>125</v>
      </c>
      <c r="I63" s="140">
        <v>118</v>
      </c>
      <c r="J63" s="115">
        <v>17</v>
      </c>
      <c r="K63" s="116">
        <v>14.40677966101695</v>
      </c>
    </row>
    <row r="64" spans="1:11" ht="14.1" customHeight="1" x14ac:dyDescent="0.2">
      <c r="A64" s="306" t="s">
        <v>295</v>
      </c>
      <c r="B64" s="307" t="s">
        <v>296</v>
      </c>
      <c r="C64" s="308"/>
      <c r="D64" s="113">
        <v>0.75397933538117845</v>
      </c>
      <c r="E64" s="115">
        <v>54</v>
      </c>
      <c r="F64" s="114">
        <v>46</v>
      </c>
      <c r="G64" s="114">
        <v>38</v>
      </c>
      <c r="H64" s="114">
        <v>44</v>
      </c>
      <c r="I64" s="140">
        <v>45</v>
      </c>
      <c r="J64" s="115">
        <v>9</v>
      </c>
      <c r="K64" s="116">
        <v>20</v>
      </c>
    </row>
    <row r="65" spans="1:11" ht="14.1" customHeight="1" x14ac:dyDescent="0.2">
      <c r="A65" s="306" t="s">
        <v>297</v>
      </c>
      <c r="B65" s="307" t="s">
        <v>298</v>
      </c>
      <c r="C65" s="308"/>
      <c r="D65" s="113">
        <v>0.67020385367215862</v>
      </c>
      <c r="E65" s="115">
        <v>48</v>
      </c>
      <c r="F65" s="114">
        <v>36</v>
      </c>
      <c r="G65" s="114">
        <v>22</v>
      </c>
      <c r="H65" s="114">
        <v>24</v>
      </c>
      <c r="I65" s="140">
        <v>38</v>
      </c>
      <c r="J65" s="115">
        <v>10</v>
      </c>
      <c r="K65" s="116">
        <v>26.315789473684209</v>
      </c>
    </row>
    <row r="66" spans="1:11" ht="14.1" customHeight="1" x14ac:dyDescent="0.2">
      <c r="A66" s="306">
        <v>82</v>
      </c>
      <c r="B66" s="307" t="s">
        <v>299</v>
      </c>
      <c r="C66" s="308"/>
      <c r="D66" s="113">
        <v>3.9374476403239318</v>
      </c>
      <c r="E66" s="115">
        <v>282</v>
      </c>
      <c r="F66" s="114">
        <v>237</v>
      </c>
      <c r="G66" s="114">
        <v>353</v>
      </c>
      <c r="H66" s="114">
        <v>288</v>
      </c>
      <c r="I66" s="140">
        <v>222</v>
      </c>
      <c r="J66" s="115">
        <v>60</v>
      </c>
      <c r="K66" s="116">
        <v>27.027027027027028</v>
      </c>
    </row>
    <row r="67" spans="1:11" ht="14.1" customHeight="1" x14ac:dyDescent="0.2">
      <c r="A67" s="306" t="s">
        <v>300</v>
      </c>
      <c r="B67" s="307" t="s">
        <v>301</v>
      </c>
      <c r="C67" s="308"/>
      <c r="D67" s="113">
        <v>2.5691147724099412</v>
      </c>
      <c r="E67" s="115">
        <v>184</v>
      </c>
      <c r="F67" s="114">
        <v>184</v>
      </c>
      <c r="G67" s="114">
        <v>244</v>
      </c>
      <c r="H67" s="114">
        <v>226</v>
      </c>
      <c r="I67" s="140">
        <v>150</v>
      </c>
      <c r="J67" s="115">
        <v>34</v>
      </c>
      <c r="K67" s="116">
        <v>22.666666666666668</v>
      </c>
    </row>
    <row r="68" spans="1:11" ht="14.1" customHeight="1" x14ac:dyDescent="0.2">
      <c r="A68" s="306" t="s">
        <v>302</v>
      </c>
      <c r="B68" s="307" t="s">
        <v>303</v>
      </c>
      <c r="C68" s="308"/>
      <c r="D68" s="113">
        <v>0.83775481709019828</v>
      </c>
      <c r="E68" s="115">
        <v>60</v>
      </c>
      <c r="F68" s="114">
        <v>32</v>
      </c>
      <c r="G68" s="114">
        <v>72</v>
      </c>
      <c r="H68" s="114">
        <v>47</v>
      </c>
      <c r="I68" s="140">
        <v>41</v>
      </c>
      <c r="J68" s="115">
        <v>19</v>
      </c>
      <c r="K68" s="116">
        <v>46.341463414634148</v>
      </c>
    </row>
    <row r="69" spans="1:11" ht="14.1" customHeight="1" x14ac:dyDescent="0.2">
      <c r="A69" s="306">
        <v>83</v>
      </c>
      <c r="B69" s="307" t="s">
        <v>304</v>
      </c>
      <c r="C69" s="308"/>
      <c r="D69" s="113">
        <v>4.6216140742809273</v>
      </c>
      <c r="E69" s="115">
        <v>331</v>
      </c>
      <c r="F69" s="114">
        <v>241</v>
      </c>
      <c r="G69" s="114">
        <v>768</v>
      </c>
      <c r="H69" s="114">
        <v>279</v>
      </c>
      <c r="I69" s="140">
        <v>406</v>
      </c>
      <c r="J69" s="115">
        <v>-75</v>
      </c>
      <c r="K69" s="116">
        <v>-18.472906403940886</v>
      </c>
    </row>
    <row r="70" spans="1:11" ht="14.1" customHeight="1" x14ac:dyDescent="0.2">
      <c r="A70" s="306" t="s">
        <v>305</v>
      </c>
      <c r="B70" s="307" t="s">
        <v>306</v>
      </c>
      <c r="C70" s="308"/>
      <c r="D70" s="113">
        <v>3.2951689472214465</v>
      </c>
      <c r="E70" s="115">
        <v>236</v>
      </c>
      <c r="F70" s="114">
        <v>182</v>
      </c>
      <c r="G70" s="114">
        <v>703</v>
      </c>
      <c r="H70" s="114">
        <v>213</v>
      </c>
      <c r="I70" s="140">
        <v>353</v>
      </c>
      <c r="J70" s="115">
        <v>-117</v>
      </c>
      <c r="K70" s="116">
        <v>-33.144475920679888</v>
      </c>
    </row>
    <row r="71" spans="1:11" ht="14.1" customHeight="1" x14ac:dyDescent="0.2">
      <c r="A71" s="306"/>
      <c r="B71" s="307" t="s">
        <v>307</v>
      </c>
      <c r="C71" s="308"/>
      <c r="D71" s="113">
        <v>1.7592851158894163</v>
      </c>
      <c r="E71" s="115">
        <v>126</v>
      </c>
      <c r="F71" s="114">
        <v>94</v>
      </c>
      <c r="G71" s="114">
        <v>489</v>
      </c>
      <c r="H71" s="114">
        <v>125</v>
      </c>
      <c r="I71" s="140">
        <v>232</v>
      </c>
      <c r="J71" s="115">
        <v>-106</v>
      </c>
      <c r="K71" s="116">
        <v>-45.689655172413794</v>
      </c>
    </row>
    <row r="72" spans="1:11" ht="14.1" customHeight="1" x14ac:dyDescent="0.2">
      <c r="A72" s="306">
        <v>84</v>
      </c>
      <c r="B72" s="307" t="s">
        <v>308</v>
      </c>
      <c r="C72" s="308"/>
      <c r="D72" s="113">
        <v>1.0053057805082379</v>
      </c>
      <c r="E72" s="115">
        <v>72</v>
      </c>
      <c r="F72" s="114">
        <v>60</v>
      </c>
      <c r="G72" s="114">
        <v>95</v>
      </c>
      <c r="H72" s="114">
        <v>67</v>
      </c>
      <c r="I72" s="140">
        <v>76</v>
      </c>
      <c r="J72" s="115">
        <v>-4</v>
      </c>
      <c r="K72" s="116">
        <v>-5.2631578947368425</v>
      </c>
    </row>
    <row r="73" spans="1:11" ht="14.1" customHeight="1" x14ac:dyDescent="0.2">
      <c r="A73" s="306" t="s">
        <v>309</v>
      </c>
      <c r="B73" s="307" t="s">
        <v>310</v>
      </c>
      <c r="C73" s="308"/>
      <c r="D73" s="113">
        <v>0.48869030996928231</v>
      </c>
      <c r="E73" s="115">
        <v>35</v>
      </c>
      <c r="F73" s="114">
        <v>42</v>
      </c>
      <c r="G73" s="114">
        <v>58</v>
      </c>
      <c r="H73" s="114">
        <v>48</v>
      </c>
      <c r="I73" s="140">
        <v>49</v>
      </c>
      <c r="J73" s="115">
        <v>-14</v>
      </c>
      <c r="K73" s="116">
        <v>-28.571428571428573</v>
      </c>
    </row>
    <row r="74" spans="1:11" ht="14.1" customHeight="1" x14ac:dyDescent="0.2">
      <c r="A74" s="306" t="s">
        <v>311</v>
      </c>
      <c r="B74" s="307" t="s">
        <v>312</v>
      </c>
      <c r="C74" s="308"/>
      <c r="D74" s="113">
        <v>9.773806199385647E-2</v>
      </c>
      <c r="E74" s="115">
        <v>7</v>
      </c>
      <c r="F74" s="114">
        <v>4</v>
      </c>
      <c r="G74" s="114">
        <v>12</v>
      </c>
      <c r="H74" s="114">
        <v>6</v>
      </c>
      <c r="I74" s="140">
        <v>6</v>
      </c>
      <c r="J74" s="115">
        <v>1</v>
      </c>
      <c r="K74" s="116">
        <v>16.666666666666668</v>
      </c>
    </row>
    <row r="75" spans="1:11" ht="14.1" customHeight="1" x14ac:dyDescent="0.2">
      <c r="A75" s="306" t="s">
        <v>313</v>
      </c>
      <c r="B75" s="307" t="s">
        <v>314</v>
      </c>
      <c r="C75" s="308"/>
      <c r="D75" s="113">
        <v>0</v>
      </c>
      <c r="E75" s="115">
        <v>0</v>
      </c>
      <c r="F75" s="114" t="s">
        <v>513</v>
      </c>
      <c r="G75" s="114" t="s">
        <v>513</v>
      </c>
      <c r="H75" s="114">
        <v>0</v>
      </c>
      <c r="I75" s="140" t="s">
        <v>513</v>
      </c>
      <c r="J75" s="115" t="s">
        <v>513</v>
      </c>
      <c r="K75" s="116" t="s">
        <v>513</v>
      </c>
    </row>
    <row r="76" spans="1:11" ht="14.1" customHeight="1" x14ac:dyDescent="0.2">
      <c r="A76" s="306">
        <v>91</v>
      </c>
      <c r="B76" s="307" t="s">
        <v>315</v>
      </c>
      <c r="C76" s="308"/>
      <c r="D76" s="113">
        <v>0.41887740854509914</v>
      </c>
      <c r="E76" s="115">
        <v>30</v>
      </c>
      <c r="F76" s="114">
        <v>27</v>
      </c>
      <c r="G76" s="114">
        <v>46</v>
      </c>
      <c r="H76" s="114">
        <v>243</v>
      </c>
      <c r="I76" s="140">
        <v>42</v>
      </c>
      <c r="J76" s="115">
        <v>-12</v>
      </c>
      <c r="K76" s="116">
        <v>-28.571428571428573</v>
      </c>
    </row>
    <row r="77" spans="1:11" ht="14.1" customHeight="1" x14ac:dyDescent="0.2">
      <c r="A77" s="306">
        <v>92</v>
      </c>
      <c r="B77" s="307" t="s">
        <v>316</v>
      </c>
      <c r="C77" s="308"/>
      <c r="D77" s="113">
        <v>0.80982965652052497</v>
      </c>
      <c r="E77" s="115">
        <v>58</v>
      </c>
      <c r="F77" s="114">
        <v>29</v>
      </c>
      <c r="G77" s="114">
        <v>47</v>
      </c>
      <c r="H77" s="114">
        <v>33</v>
      </c>
      <c r="I77" s="140">
        <v>42</v>
      </c>
      <c r="J77" s="115">
        <v>16</v>
      </c>
      <c r="K77" s="116">
        <v>38.095238095238095</v>
      </c>
    </row>
    <row r="78" spans="1:11" ht="14.1" customHeight="1" x14ac:dyDescent="0.2">
      <c r="A78" s="306">
        <v>93</v>
      </c>
      <c r="B78" s="307" t="s">
        <v>317</v>
      </c>
      <c r="C78" s="308"/>
      <c r="D78" s="113">
        <v>9.773806199385647E-2</v>
      </c>
      <c r="E78" s="115">
        <v>7</v>
      </c>
      <c r="F78" s="114">
        <v>7</v>
      </c>
      <c r="G78" s="114">
        <v>23</v>
      </c>
      <c r="H78" s="114">
        <v>15</v>
      </c>
      <c r="I78" s="140">
        <v>17</v>
      </c>
      <c r="J78" s="115">
        <v>-10</v>
      </c>
      <c r="K78" s="116">
        <v>-58.823529411764703</v>
      </c>
    </row>
    <row r="79" spans="1:11" ht="14.1" customHeight="1" x14ac:dyDescent="0.2">
      <c r="A79" s="306">
        <v>94</v>
      </c>
      <c r="B79" s="307" t="s">
        <v>318</v>
      </c>
      <c r="C79" s="308"/>
      <c r="D79" s="113" t="s">
        <v>513</v>
      </c>
      <c r="E79" s="115" t="s">
        <v>513</v>
      </c>
      <c r="F79" s="114">
        <v>9</v>
      </c>
      <c r="G79" s="114">
        <v>12</v>
      </c>
      <c r="H79" s="114">
        <v>5</v>
      </c>
      <c r="I79" s="140">
        <v>5</v>
      </c>
      <c r="J79" s="115" t="s">
        <v>513</v>
      </c>
      <c r="K79" s="116" t="s">
        <v>513</v>
      </c>
    </row>
    <row r="80" spans="1:11" ht="14.1" customHeight="1" x14ac:dyDescent="0.2">
      <c r="A80" s="306" t="s">
        <v>319</v>
      </c>
      <c r="B80" s="307" t="s">
        <v>320</v>
      </c>
      <c r="C80" s="308"/>
      <c r="D80" s="113" t="s">
        <v>513</v>
      </c>
      <c r="E80" s="115" t="s">
        <v>513</v>
      </c>
      <c r="F80" s="114" t="s">
        <v>513</v>
      </c>
      <c r="G80" s="114">
        <v>5</v>
      </c>
      <c r="H80" s="114">
        <v>0</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7174</v>
      </c>
      <c r="E11" s="114">
        <v>5685</v>
      </c>
      <c r="F11" s="114">
        <v>7487</v>
      </c>
      <c r="G11" s="114">
        <v>5821</v>
      </c>
      <c r="H11" s="140">
        <v>7100</v>
      </c>
      <c r="I11" s="115">
        <v>74</v>
      </c>
      <c r="J11" s="116">
        <v>1.0422535211267605</v>
      </c>
    </row>
    <row r="12" spans="1:15" s="110" customFormat="1" ht="24.95" customHeight="1" x14ac:dyDescent="0.2">
      <c r="A12" s="193" t="s">
        <v>132</v>
      </c>
      <c r="B12" s="194" t="s">
        <v>133</v>
      </c>
      <c r="C12" s="113">
        <v>1.9096738221354892</v>
      </c>
      <c r="D12" s="115">
        <v>137</v>
      </c>
      <c r="E12" s="114">
        <v>144</v>
      </c>
      <c r="F12" s="114">
        <v>338</v>
      </c>
      <c r="G12" s="114">
        <v>107</v>
      </c>
      <c r="H12" s="140">
        <v>173</v>
      </c>
      <c r="I12" s="115">
        <v>-36</v>
      </c>
      <c r="J12" s="116">
        <v>-20.809248554913296</v>
      </c>
    </row>
    <row r="13" spans="1:15" s="110" customFormat="1" ht="24.95" customHeight="1" x14ac:dyDescent="0.2">
      <c r="A13" s="193" t="s">
        <v>134</v>
      </c>
      <c r="B13" s="199" t="s">
        <v>214</v>
      </c>
      <c r="C13" s="113">
        <v>0.32060217451909673</v>
      </c>
      <c r="D13" s="115">
        <v>23</v>
      </c>
      <c r="E13" s="114">
        <v>45</v>
      </c>
      <c r="F13" s="114">
        <v>55</v>
      </c>
      <c r="G13" s="114">
        <v>17</v>
      </c>
      <c r="H13" s="140">
        <v>64</v>
      </c>
      <c r="I13" s="115">
        <v>-41</v>
      </c>
      <c r="J13" s="116">
        <v>-64.0625</v>
      </c>
    </row>
    <row r="14" spans="1:15" s="287" customFormat="1" ht="24.95" customHeight="1" x14ac:dyDescent="0.2">
      <c r="A14" s="193" t="s">
        <v>215</v>
      </c>
      <c r="B14" s="199" t="s">
        <v>137</v>
      </c>
      <c r="C14" s="113">
        <v>22.651240591023139</v>
      </c>
      <c r="D14" s="115">
        <v>1625</v>
      </c>
      <c r="E14" s="114">
        <v>1060</v>
      </c>
      <c r="F14" s="114">
        <v>1327</v>
      </c>
      <c r="G14" s="114">
        <v>1122</v>
      </c>
      <c r="H14" s="140">
        <v>1796</v>
      </c>
      <c r="I14" s="115">
        <v>-171</v>
      </c>
      <c r="J14" s="116">
        <v>-9.5211581291759462</v>
      </c>
      <c r="K14" s="110"/>
      <c r="L14" s="110"/>
      <c r="M14" s="110"/>
      <c r="N14" s="110"/>
      <c r="O14" s="110"/>
    </row>
    <row r="15" spans="1:15" s="110" customFormat="1" ht="24.95" customHeight="1" x14ac:dyDescent="0.2">
      <c r="A15" s="193" t="s">
        <v>216</v>
      </c>
      <c r="B15" s="199" t="s">
        <v>217</v>
      </c>
      <c r="C15" s="113">
        <v>5.5338723166991919</v>
      </c>
      <c r="D15" s="115">
        <v>397</v>
      </c>
      <c r="E15" s="114">
        <v>444</v>
      </c>
      <c r="F15" s="114">
        <v>419</v>
      </c>
      <c r="G15" s="114">
        <v>335</v>
      </c>
      <c r="H15" s="140">
        <v>756</v>
      </c>
      <c r="I15" s="115">
        <v>-359</v>
      </c>
      <c r="J15" s="116">
        <v>-47.486772486772487</v>
      </c>
    </row>
    <row r="16" spans="1:15" s="287" customFormat="1" ht="24.95" customHeight="1" x14ac:dyDescent="0.2">
      <c r="A16" s="193" t="s">
        <v>218</v>
      </c>
      <c r="B16" s="199" t="s">
        <v>141</v>
      </c>
      <c r="C16" s="113">
        <v>12.754390855868413</v>
      </c>
      <c r="D16" s="115">
        <v>915</v>
      </c>
      <c r="E16" s="114">
        <v>464</v>
      </c>
      <c r="F16" s="114">
        <v>690</v>
      </c>
      <c r="G16" s="114">
        <v>597</v>
      </c>
      <c r="H16" s="140">
        <v>837</v>
      </c>
      <c r="I16" s="115">
        <v>78</v>
      </c>
      <c r="J16" s="116">
        <v>9.3189964157706093</v>
      </c>
      <c r="K16" s="110"/>
      <c r="L16" s="110"/>
      <c r="M16" s="110"/>
      <c r="N16" s="110"/>
      <c r="O16" s="110"/>
    </row>
    <row r="17" spans="1:15" s="110" customFormat="1" ht="24.95" customHeight="1" x14ac:dyDescent="0.2">
      <c r="A17" s="193" t="s">
        <v>142</v>
      </c>
      <c r="B17" s="199" t="s">
        <v>220</v>
      </c>
      <c r="C17" s="113">
        <v>4.3629774184555341</v>
      </c>
      <c r="D17" s="115">
        <v>313</v>
      </c>
      <c r="E17" s="114">
        <v>152</v>
      </c>
      <c r="F17" s="114">
        <v>218</v>
      </c>
      <c r="G17" s="114">
        <v>190</v>
      </c>
      <c r="H17" s="140">
        <v>203</v>
      </c>
      <c r="I17" s="115">
        <v>110</v>
      </c>
      <c r="J17" s="116">
        <v>54.187192118226598</v>
      </c>
    </row>
    <row r="18" spans="1:15" s="287" customFormat="1" ht="24.95" customHeight="1" x14ac:dyDescent="0.2">
      <c r="A18" s="201" t="s">
        <v>144</v>
      </c>
      <c r="B18" s="202" t="s">
        <v>145</v>
      </c>
      <c r="C18" s="113">
        <v>6.175076665737385</v>
      </c>
      <c r="D18" s="115">
        <v>443</v>
      </c>
      <c r="E18" s="114">
        <v>356</v>
      </c>
      <c r="F18" s="114">
        <v>470</v>
      </c>
      <c r="G18" s="114">
        <v>294</v>
      </c>
      <c r="H18" s="140">
        <v>373</v>
      </c>
      <c r="I18" s="115">
        <v>70</v>
      </c>
      <c r="J18" s="116">
        <v>18.766756032171582</v>
      </c>
      <c r="K18" s="110"/>
      <c r="L18" s="110"/>
      <c r="M18" s="110"/>
      <c r="N18" s="110"/>
      <c r="O18" s="110"/>
    </row>
    <row r="19" spans="1:15" s="110" customFormat="1" ht="24.95" customHeight="1" x14ac:dyDescent="0.2">
      <c r="A19" s="193" t="s">
        <v>146</v>
      </c>
      <c r="B19" s="199" t="s">
        <v>147</v>
      </c>
      <c r="C19" s="113">
        <v>13.298020630052969</v>
      </c>
      <c r="D19" s="115">
        <v>954</v>
      </c>
      <c r="E19" s="114">
        <v>718</v>
      </c>
      <c r="F19" s="114">
        <v>975</v>
      </c>
      <c r="G19" s="114">
        <v>877</v>
      </c>
      <c r="H19" s="140">
        <v>1098</v>
      </c>
      <c r="I19" s="115">
        <v>-144</v>
      </c>
      <c r="J19" s="116">
        <v>-13.114754098360656</v>
      </c>
    </row>
    <row r="20" spans="1:15" s="287" customFormat="1" ht="24.95" customHeight="1" x14ac:dyDescent="0.2">
      <c r="A20" s="193" t="s">
        <v>148</v>
      </c>
      <c r="B20" s="199" t="s">
        <v>149</v>
      </c>
      <c r="C20" s="113">
        <v>3.9029829941455256</v>
      </c>
      <c r="D20" s="115">
        <v>280</v>
      </c>
      <c r="E20" s="114">
        <v>238</v>
      </c>
      <c r="F20" s="114">
        <v>323</v>
      </c>
      <c r="G20" s="114">
        <v>279</v>
      </c>
      <c r="H20" s="140">
        <v>291</v>
      </c>
      <c r="I20" s="115">
        <v>-11</v>
      </c>
      <c r="J20" s="116">
        <v>-3.7800687285223367</v>
      </c>
      <c r="K20" s="110"/>
      <c r="L20" s="110"/>
      <c r="M20" s="110"/>
      <c r="N20" s="110"/>
      <c r="O20" s="110"/>
    </row>
    <row r="21" spans="1:15" s="110" customFormat="1" ht="24.95" customHeight="1" x14ac:dyDescent="0.2">
      <c r="A21" s="201" t="s">
        <v>150</v>
      </c>
      <c r="B21" s="202" t="s">
        <v>151</v>
      </c>
      <c r="C21" s="113">
        <v>3.1363256202955117</v>
      </c>
      <c r="D21" s="115">
        <v>225</v>
      </c>
      <c r="E21" s="114">
        <v>193</v>
      </c>
      <c r="F21" s="114">
        <v>205</v>
      </c>
      <c r="G21" s="114">
        <v>180</v>
      </c>
      <c r="H21" s="140">
        <v>201</v>
      </c>
      <c r="I21" s="115">
        <v>24</v>
      </c>
      <c r="J21" s="116">
        <v>11.940298507462687</v>
      </c>
    </row>
    <row r="22" spans="1:15" s="110" customFormat="1" ht="24.95" customHeight="1" x14ac:dyDescent="0.2">
      <c r="A22" s="201" t="s">
        <v>152</v>
      </c>
      <c r="B22" s="199" t="s">
        <v>153</v>
      </c>
      <c r="C22" s="113">
        <v>0.97574574853638141</v>
      </c>
      <c r="D22" s="115">
        <v>70</v>
      </c>
      <c r="E22" s="114">
        <v>41</v>
      </c>
      <c r="F22" s="114">
        <v>54</v>
      </c>
      <c r="G22" s="114">
        <v>38</v>
      </c>
      <c r="H22" s="140">
        <v>34</v>
      </c>
      <c r="I22" s="115">
        <v>36</v>
      </c>
      <c r="J22" s="116">
        <v>105.88235294117646</v>
      </c>
    </row>
    <row r="23" spans="1:15" s="110" customFormat="1" ht="24.95" customHeight="1" x14ac:dyDescent="0.2">
      <c r="A23" s="193" t="s">
        <v>154</v>
      </c>
      <c r="B23" s="199" t="s">
        <v>155</v>
      </c>
      <c r="C23" s="113">
        <v>1.3660440479509339</v>
      </c>
      <c r="D23" s="115">
        <v>98</v>
      </c>
      <c r="E23" s="114">
        <v>60</v>
      </c>
      <c r="F23" s="114">
        <v>61</v>
      </c>
      <c r="G23" s="114">
        <v>58</v>
      </c>
      <c r="H23" s="140">
        <v>99</v>
      </c>
      <c r="I23" s="115">
        <v>-1</v>
      </c>
      <c r="J23" s="116">
        <v>-1.0101010101010102</v>
      </c>
    </row>
    <row r="24" spans="1:15" s="110" customFormat="1" ht="24.95" customHeight="1" x14ac:dyDescent="0.2">
      <c r="A24" s="193" t="s">
        <v>156</v>
      </c>
      <c r="B24" s="199" t="s">
        <v>221</v>
      </c>
      <c r="C24" s="113">
        <v>5.3944800669082795</v>
      </c>
      <c r="D24" s="115">
        <v>387</v>
      </c>
      <c r="E24" s="114">
        <v>161</v>
      </c>
      <c r="F24" s="114">
        <v>236</v>
      </c>
      <c r="G24" s="114">
        <v>240</v>
      </c>
      <c r="H24" s="140">
        <v>184</v>
      </c>
      <c r="I24" s="115">
        <v>203</v>
      </c>
      <c r="J24" s="116">
        <v>110.32608695652173</v>
      </c>
    </row>
    <row r="25" spans="1:15" s="110" customFormat="1" ht="24.95" customHeight="1" x14ac:dyDescent="0.2">
      <c r="A25" s="193" t="s">
        <v>222</v>
      </c>
      <c r="B25" s="204" t="s">
        <v>159</v>
      </c>
      <c r="C25" s="113">
        <v>5.4223585168664625</v>
      </c>
      <c r="D25" s="115">
        <v>389</v>
      </c>
      <c r="E25" s="114">
        <v>393</v>
      </c>
      <c r="F25" s="114">
        <v>415</v>
      </c>
      <c r="G25" s="114">
        <v>294</v>
      </c>
      <c r="H25" s="140">
        <v>330</v>
      </c>
      <c r="I25" s="115">
        <v>59</v>
      </c>
      <c r="J25" s="116">
        <v>17.878787878787879</v>
      </c>
    </row>
    <row r="26" spans="1:15" s="110" customFormat="1" ht="24.95" customHeight="1" x14ac:dyDescent="0.2">
      <c r="A26" s="201">
        <v>782.78300000000002</v>
      </c>
      <c r="B26" s="203" t="s">
        <v>160</v>
      </c>
      <c r="C26" s="113">
        <v>16.727069974909394</v>
      </c>
      <c r="D26" s="115">
        <v>1200</v>
      </c>
      <c r="E26" s="114">
        <v>1325</v>
      </c>
      <c r="F26" s="114">
        <v>1195</v>
      </c>
      <c r="G26" s="114">
        <v>911</v>
      </c>
      <c r="H26" s="140">
        <v>1077</v>
      </c>
      <c r="I26" s="115">
        <v>123</v>
      </c>
      <c r="J26" s="116">
        <v>11.420612813370473</v>
      </c>
    </row>
    <row r="27" spans="1:15" s="110" customFormat="1" ht="24.95" customHeight="1" x14ac:dyDescent="0.2">
      <c r="A27" s="193" t="s">
        <v>161</v>
      </c>
      <c r="B27" s="199" t="s">
        <v>162</v>
      </c>
      <c r="C27" s="113">
        <v>1.547253972679119</v>
      </c>
      <c r="D27" s="115">
        <v>111</v>
      </c>
      <c r="E27" s="114">
        <v>76</v>
      </c>
      <c r="F27" s="114">
        <v>155</v>
      </c>
      <c r="G27" s="114">
        <v>73</v>
      </c>
      <c r="H27" s="140">
        <v>95</v>
      </c>
      <c r="I27" s="115">
        <v>16</v>
      </c>
      <c r="J27" s="116">
        <v>16.842105263157894</v>
      </c>
    </row>
    <row r="28" spans="1:15" s="110" customFormat="1" ht="24.95" customHeight="1" x14ac:dyDescent="0.2">
      <c r="A28" s="193" t="s">
        <v>163</v>
      </c>
      <c r="B28" s="199" t="s">
        <v>164</v>
      </c>
      <c r="C28" s="113">
        <v>2.2442152216336773</v>
      </c>
      <c r="D28" s="115">
        <v>161</v>
      </c>
      <c r="E28" s="114">
        <v>96</v>
      </c>
      <c r="F28" s="114">
        <v>390</v>
      </c>
      <c r="G28" s="114">
        <v>153</v>
      </c>
      <c r="H28" s="140">
        <v>269</v>
      </c>
      <c r="I28" s="115">
        <v>-108</v>
      </c>
      <c r="J28" s="116">
        <v>-40.148698884758367</v>
      </c>
    </row>
    <row r="29" spans="1:15" s="110" customFormat="1" ht="24.95" customHeight="1" x14ac:dyDescent="0.2">
      <c r="A29" s="193">
        <v>86</v>
      </c>
      <c r="B29" s="199" t="s">
        <v>165</v>
      </c>
      <c r="C29" s="113">
        <v>4.7672149428491775</v>
      </c>
      <c r="D29" s="115">
        <v>342</v>
      </c>
      <c r="E29" s="114">
        <v>295</v>
      </c>
      <c r="F29" s="114">
        <v>331</v>
      </c>
      <c r="G29" s="114">
        <v>293</v>
      </c>
      <c r="H29" s="140">
        <v>310</v>
      </c>
      <c r="I29" s="115">
        <v>32</v>
      </c>
      <c r="J29" s="116">
        <v>10.32258064516129</v>
      </c>
    </row>
    <row r="30" spans="1:15" s="110" customFormat="1" ht="24.95" customHeight="1" x14ac:dyDescent="0.2">
      <c r="A30" s="193">
        <v>87.88</v>
      </c>
      <c r="B30" s="204" t="s">
        <v>166</v>
      </c>
      <c r="C30" s="113">
        <v>7.387789238918316</v>
      </c>
      <c r="D30" s="115">
        <v>530</v>
      </c>
      <c r="E30" s="114">
        <v>328</v>
      </c>
      <c r="F30" s="114">
        <v>711</v>
      </c>
      <c r="G30" s="114">
        <v>709</v>
      </c>
      <c r="H30" s="140">
        <v>498</v>
      </c>
      <c r="I30" s="115">
        <v>32</v>
      </c>
      <c r="J30" s="116">
        <v>6.4257028112449799</v>
      </c>
    </row>
    <row r="31" spans="1:15" s="110" customFormat="1" ht="24.95" customHeight="1" x14ac:dyDescent="0.2">
      <c r="A31" s="193" t="s">
        <v>167</v>
      </c>
      <c r="B31" s="199" t="s">
        <v>168</v>
      </c>
      <c r="C31" s="113">
        <v>2.7739057708391415</v>
      </c>
      <c r="D31" s="115">
        <v>199</v>
      </c>
      <c r="E31" s="114">
        <v>156</v>
      </c>
      <c r="F31" s="114">
        <v>246</v>
      </c>
      <c r="G31" s="114">
        <v>176</v>
      </c>
      <c r="H31" s="140">
        <v>208</v>
      </c>
      <c r="I31" s="115">
        <v>-9</v>
      </c>
      <c r="J31" s="116">
        <v>-4.3269230769230766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1.9096738221354892</v>
      </c>
      <c r="D34" s="115">
        <v>137</v>
      </c>
      <c r="E34" s="114">
        <v>144</v>
      </c>
      <c r="F34" s="114">
        <v>338</v>
      </c>
      <c r="G34" s="114">
        <v>107</v>
      </c>
      <c r="H34" s="140">
        <v>173</v>
      </c>
      <c r="I34" s="115">
        <v>-36</v>
      </c>
      <c r="J34" s="116">
        <v>-20.809248554913296</v>
      </c>
    </row>
    <row r="35" spans="1:10" s="110" customFormat="1" ht="24.95" customHeight="1" x14ac:dyDescent="0.2">
      <c r="A35" s="292" t="s">
        <v>171</v>
      </c>
      <c r="B35" s="293" t="s">
        <v>172</v>
      </c>
      <c r="C35" s="113">
        <v>29.14691943127962</v>
      </c>
      <c r="D35" s="115">
        <v>2091</v>
      </c>
      <c r="E35" s="114">
        <v>1461</v>
      </c>
      <c r="F35" s="114">
        <v>1852</v>
      </c>
      <c r="G35" s="114">
        <v>1433</v>
      </c>
      <c r="H35" s="140">
        <v>2233</v>
      </c>
      <c r="I35" s="115">
        <v>-142</v>
      </c>
      <c r="J35" s="116">
        <v>-6.3591580832960144</v>
      </c>
    </row>
    <row r="36" spans="1:10" s="110" customFormat="1" ht="24.95" customHeight="1" x14ac:dyDescent="0.2">
      <c r="A36" s="294" t="s">
        <v>173</v>
      </c>
      <c r="B36" s="295" t="s">
        <v>174</v>
      </c>
      <c r="C36" s="125">
        <v>68.943406746584884</v>
      </c>
      <c r="D36" s="143">
        <v>4946</v>
      </c>
      <c r="E36" s="144">
        <v>4080</v>
      </c>
      <c r="F36" s="144">
        <v>5297</v>
      </c>
      <c r="G36" s="144">
        <v>4281</v>
      </c>
      <c r="H36" s="145">
        <v>4694</v>
      </c>
      <c r="I36" s="143">
        <v>252</v>
      </c>
      <c r="J36" s="146">
        <v>5.3685556028973158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7174</v>
      </c>
      <c r="F11" s="264">
        <v>5685</v>
      </c>
      <c r="G11" s="264">
        <v>7487</v>
      </c>
      <c r="H11" s="264">
        <v>5821</v>
      </c>
      <c r="I11" s="265">
        <v>7100</v>
      </c>
      <c r="J11" s="263">
        <v>74</v>
      </c>
      <c r="K11" s="266">
        <v>1.0422535211267605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29.272372456091443</v>
      </c>
      <c r="E13" s="115">
        <v>2100</v>
      </c>
      <c r="F13" s="114">
        <v>2075</v>
      </c>
      <c r="G13" s="114">
        <v>2483</v>
      </c>
      <c r="H13" s="114">
        <v>1676</v>
      </c>
      <c r="I13" s="140">
        <v>2103</v>
      </c>
      <c r="J13" s="115">
        <v>-3</v>
      </c>
      <c r="K13" s="116">
        <v>-0.14265335235378032</v>
      </c>
    </row>
    <row r="14" spans="1:17" ht="15.95" customHeight="1" x14ac:dyDescent="0.2">
      <c r="A14" s="306" t="s">
        <v>230</v>
      </c>
      <c r="B14" s="307"/>
      <c r="C14" s="308"/>
      <c r="D14" s="113">
        <v>55.924170616113742</v>
      </c>
      <c r="E14" s="115">
        <v>4012</v>
      </c>
      <c r="F14" s="114">
        <v>2896</v>
      </c>
      <c r="G14" s="114">
        <v>4014</v>
      </c>
      <c r="H14" s="114">
        <v>3147</v>
      </c>
      <c r="I14" s="140">
        <v>3998</v>
      </c>
      <c r="J14" s="115">
        <v>14</v>
      </c>
      <c r="K14" s="116">
        <v>0.35017508754377191</v>
      </c>
    </row>
    <row r="15" spans="1:17" ht="15.95" customHeight="1" x14ac:dyDescent="0.2">
      <c r="A15" s="306" t="s">
        <v>231</v>
      </c>
      <c r="B15" s="307"/>
      <c r="C15" s="308"/>
      <c r="D15" s="113">
        <v>7.8477836632283244</v>
      </c>
      <c r="E15" s="115">
        <v>563</v>
      </c>
      <c r="F15" s="114">
        <v>432</v>
      </c>
      <c r="G15" s="114">
        <v>483</v>
      </c>
      <c r="H15" s="114">
        <v>401</v>
      </c>
      <c r="I15" s="140">
        <v>507</v>
      </c>
      <c r="J15" s="115">
        <v>56</v>
      </c>
      <c r="K15" s="116">
        <v>11.045364891518737</v>
      </c>
    </row>
    <row r="16" spans="1:17" ht="15.95" customHeight="1" x14ac:dyDescent="0.2">
      <c r="A16" s="306" t="s">
        <v>232</v>
      </c>
      <c r="B16" s="307"/>
      <c r="C16" s="308"/>
      <c r="D16" s="113">
        <v>6.9556732645664905</v>
      </c>
      <c r="E16" s="115">
        <v>499</v>
      </c>
      <c r="F16" s="114">
        <v>282</v>
      </c>
      <c r="G16" s="114">
        <v>504</v>
      </c>
      <c r="H16" s="114">
        <v>597</v>
      </c>
      <c r="I16" s="140">
        <v>491</v>
      </c>
      <c r="J16" s="115">
        <v>8</v>
      </c>
      <c r="K16" s="116">
        <v>1.629327902240326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1.1708948982436576</v>
      </c>
      <c r="E18" s="115">
        <v>84</v>
      </c>
      <c r="F18" s="114">
        <v>95</v>
      </c>
      <c r="G18" s="114">
        <v>279</v>
      </c>
      <c r="H18" s="114">
        <v>86</v>
      </c>
      <c r="I18" s="140">
        <v>88</v>
      </c>
      <c r="J18" s="115">
        <v>-4</v>
      </c>
      <c r="K18" s="116">
        <v>-4.5454545454545459</v>
      </c>
    </row>
    <row r="19" spans="1:11" ht="14.1" customHeight="1" x14ac:dyDescent="0.2">
      <c r="A19" s="306" t="s">
        <v>235</v>
      </c>
      <c r="B19" s="307" t="s">
        <v>236</v>
      </c>
      <c r="C19" s="308"/>
      <c r="D19" s="113">
        <v>0.68302202397546696</v>
      </c>
      <c r="E19" s="115">
        <v>49</v>
      </c>
      <c r="F19" s="114">
        <v>74</v>
      </c>
      <c r="G19" s="114">
        <v>235</v>
      </c>
      <c r="H19" s="114">
        <v>59</v>
      </c>
      <c r="I19" s="140">
        <v>61</v>
      </c>
      <c r="J19" s="115">
        <v>-12</v>
      </c>
      <c r="K19" s="116">
        <v>-19.672131147540984</v>
      </c>
    </row>
    <row r="20" spans="1:11" ht="14.1" customHeight="1" x14ac:dyDescent="0.2">
      <c r="A20" s="306">
        <v>12</v>
      </c>
      <c r="B20" s="307" t="s">
        <v>237</v>
      </c>
      <c r="C20" s="308"/>
      <c r="D20" s="113">
        <v>1.9096738221354892</v>
      </c>
      <c r="E20" s="115">
        <v>137</v>
      </c>
      <c r="F20" s="114">
        <v>145</v>
      </c>
      <c r="G20" s="114">
        <v>215</v>
      </c>
      <c r="H20" s="114">
        <v>117</v>
      </c>
      <c r="I20" s="140">
        <v>169</v>
      </c>
      <c r="J20" s="115">
        <v>-32</v>
      </c>
      <c r="K20" s="116">
        <v>-18.934911242603551</v>
      </c>
    </row>
    <row r="21" spans="1:11" ht="14.1" customHeight="1" x14ac:dyDescent="0.2">
      <c r="A21" s="306">
        <v>21</v>
      </c>
      <c r="B21" s="307" t="s">
        <v>238</v>
      </c>
      <c r="C21" s="308"/>
      <c r="D21" s="113">
        <v>0.69696124895455813</v>
      </c>
      <c r="E21" s="115">
        <v>50</v>
      </c>
      <c r="F21" s="114">
        <v>18</v>
      </c>
      <c r="G21" s="114">
        <v>26</v>
      </c>
      <c r="H21" s="114">
        <v>17</v>
      </c>
      <c r="I21" s="140">
        <v>24</v>
      </c>
      <c r="J21" s="115">
        <v>26</v>
      </c>
      <c r="K21" s="116">
        <v>108.33333333333333</v>
      </c>
    </row>
    <row r="22" spans="1:11" ht="14.1" customHeight="1" x14ac:dyDescent="0.2">
      <c r="A22" s="306">
        <v>22</v>
      </c>
      <c r="B22" s="307" t="s">
        <v>239</v>
      </c>
      <c r="C22" s="308"/>
      <c r="D22" s="113">
        <v>2.2302759966545862</v>
      </c>
      <c r="E22" s="115">
        <v>160</v>
      </c>
      <c r="F22" s="114">
        <v>172</v>
      </c>
      <c r="G22" s="114">
        <v>272</v>
      </c>
      <c r="H22" s="114">
        <v>219</v>
      </c>
      <c r="I22" s="140">
        <v>171</v>
      </c>
      <c r="J22" s="115">
        <v>-11</v>
      </c>
      <c r="K22" s="116">
        <v>-6.4327485380116958</v>
      </c>
    </row>
    <row r="23" spans="1:11" ht="14.1" customHeight="1" x14ac:dyDescent="0.2">
      <c r="A23" s="306">
        <v>23</v>
      </c>
      <c r="B23" s="307" t="s">
        <v>240</v>
      </c>
      <c r="C23" s="308"/>
      <c r="D23" s="113">
        <v>0.58544744912182878</v>
      </c>
      <c r="E23" s="115">
        <v>42</v>
      </c>
      <c r="F23" s="114">
        <v>29</v>
      </c>
      <c r="G23" s="114">
        <v>36</v>
      </c>
      <c r="H23" s="114">
        <v>26</v>
      </c>
      <c r="I23" s="140">
        <v>134</v>
      </c>
      <c r="J23" s="115">
        <v>-92</v>
      </c>
      <c r="K23" s="116">
        <v>-68.656716417910445</v>
      </c>
    </row>
    <row r="24" spans="1:11" ht="14.1" customHeight="1" x14ac:dyDescent="0.2">
      <c r="A24" s="306">
        <v>24</v>
      </c>
      <c r="B24" s="307" t="s">
        <v>241</v>
      </c>
      <c r="C24" s="308"/>
      <c r="D24" s="113">
        <v>6.6211318650683024</v>
      </c>
      <c r="E24" s="115">
        <v>475</v>
      </c>
      <c r="F24" s="114">
        <v>418</v>
      </c>
      <c r="G24" s="114">
        <v>475</v>
      </c>
      <c r="H24" s="114">
        <v>361</v>
      </c>
      <c r="I24" s="140">
        <v>487</v>
      </c>
      <c r="J24" s="115">
        <v>-12</v>
      </c>
      <c r="K24" s="116">
        <v>-2.4640657084188913</v>
      </c>
    </row>
    <row r="25" spans="1:11" ht="14.1" customHeight="1" x14ac:dyDescent="0.2">
      <c r="A25" s="306">
        <v>25</v>
      </c>
      <c r="B25" s="307" t="s">
        <v>242</v>
      </c>
      <c r="C25" s="308"/>
      <c r="D25" s="113">
        <v>6.3284081405073875</v>
      </c>
      <c r="E25" s="115">
        <v>454</v>
      </c>
      <c r="F25" s="114">
        <v>219</v>
      </c>
      <c r="G25" s="114">
        <v>316</v>
      </c>
      <c r="H25" s="114">
        <v>281</v>
      </c>
      <c r="I25" s="140">
        <v>416</v>
      </c>
      <c r="J25" s="115">
        <v>38</v>
      </c>
      <c r="K25" s="116">
        <v>9.134615384615385</v>
      </c>
    </row>
    <row r="26" spans="1:11" ht="14.1" customHeight="1" x14ac:dyDescent="0.2">
      <c r="A26" s="306">
        <v>26</v>
      </c>
      <c r="B26" s="307" t="s">
        <v>243</v>
      </c>
      <c r="C26" s="308"/>
      <c r="D26" s="113">
        <v>3.1223863953164206</v>
      </c>
      <c r="E26" s="115">
        <v>224</v>
      </c>
      <c r="F26" s="114">
        <v>117</v>
      </c>
      <c r="G26" s="114">
        <v>181</v>
      </c>
      <c r="H26" s="114">
        <v>109</v>
      </c>
      <c r="I26" s="140">
        <v>218</v>
      </c>
      <c r="J26" s="115">
        <v>6</v>
      </c>
      <c r="K26" s="116">
        <v>2.7522935779816513</v>
      </c>
    </row>
    <row r="27" spans="1:11" ht="14.1" customHeight="1" x14ac:dyDescent="0.2">
      <c r="A27" s="306">
        <v>27</v>
      </c>
      <c r="B27" s="307" t="s">
        <v>244</v>
      </c>
      <c r="C27" s="308"/>
      <c r="D27" s="113">
        <v>1.7842207973236688</v>
      </c>
      <c r="E27" s="115">
        <v>128</v>
      </c>
      <c r="F27" s="114">
        <v>84</v>
      </c>
      <c r="G27" s="114">
        <v>93</v>
      </c>
      <c r="H27" s="114">
        <v>106</v>
      </c>
      <c r="I27" s="140">
        <v>134</v>
      </c>
      <c r="J27" s="115">
        <v>-6</v>
      </c>
      <c r="K27" s="116">
        <v>-4.4776119402985071</v>
      </c>
    </row>
    <row r="28" spans="1:11" ht="14.1" customHeight="1" x14ac:dyDescent="0.2">
      <c r="A28" s="306">
        <v>28</v>
      </c>
      <c r="B28" s="307" t="s">
        <v>245</v>
      </c>
      <c r="C28" s="308"/>
      <c r="D28" s="113">
        <v>0.39029829941455257</v>
      </c>
      <c r="E28" s="115">
        <v>28</v>
      </c>
      <c r="F28" s="114">
        <v>54</v>
      </c>
      <c r="G28" s="114">
        <v>22</v>
      </c>
      <c r="H28" s="114">
        <v>15</v>
      </c>
      <c r="I28" s="140">
        <v>23</v>
      </c>
      <c r="J28" s="115">
        <v>5</v>
      </c>
      <c r="K28" s="116">
        <v>21.739130434782609</v>
      </c>
    </row>
    <row r="29" spans="1:11" ht="14.1" customHeight="1" x14ac:dyDescent="0.2">
      <c r="A29" s="306">
        <v>29</v>
      </c>
      <c r="B29" s="307" t="s">
        <v>246</v>
      </c>
      <c r="C29" s="308"/>
      <c r="D29" s="113">
        <v>4.4744912182882635</v>
      </c>
      <c r="E29" s="115">
        <v>321</v>
      </c>
      <c r="F29" s="114">
        <v>382</v>
      </c>
      <c r="G29" s="114">
        <v>259</v>
      </c>
      <c r="H29" s="114">
        <v>233</v>
      </c>
      <c r="I29" s="140">
        <v>296</v>
      </c>
      <c r="J29" s="115">
        <v>25</v>
      </c>
      <c r="K29" s="116">
        <v>8.4459459459459456</v>
      </c>
    </row>
    <row r="30" spans="1:11" ht="14.1" customHeight="1" x14ac:dyDescent="0.2">
      <c r="A30" s="306" t="s">
        <v>247</v>
      </c>
      <c r="B30" s="307" t="s">
        <v>248</v>
      </c>
      <c r="C30" s="308"/>
      <c r="D30" s="113">
        <v>3.2060217451909674</v>
      </c>
      <c r="E30" s="115">
        <v>230</v>
      </c>
      <c r="F30" s="114">
        <v>303</v>
      </c>
      <c r="G30" s="114">
        <v>166</v>
      </c>
      <c r="H30" s="114">
        <v>161</v>
      </c>
      <c r="I30" s="140">
        <v>213</v>
      </c>
      <c r="J30" s="115">
        <v>17</v>
      </c>
      <c r="K30" s="116">
        <v>7.981220657276995</v>
      </c>
    </row>
    <row r="31" spans="1:11" ht="14.1" customHeight="1" x14ac:dyDescent="0.2">
      <c r="A31" s="306" t="s">
        <v>249</v>
      </c>
      <c r="B31" s="307" t="s">
        <v>250</v>
      </c>
      <c r="C31" s="308"/>
      <c r="D31" s="113">
        <v>1.2684694730972959</v>
      </c>
      <c r="E31" s="115">
        <v>91</v>
      </c>
      <c r="F31" s="114" t="s">
        <v>513</v>
      </c>
      <c r="G31" s="114" t="s">
        <v>513</v>
      </c>
      <c r="H31" s="114" t="s">
        <v>513</v>
      </c>
      <c r="I31" s="140">
        <v>83</v>
      </c>
      <c r="J31" s="115">
        <v>8</v>
      </c>
      <c r="K31" s="116">
        <v>9.6385542168674707</v>
      </c>
    </row>
    <row r="32" spans="1:11" ht="14.1" customHeight="1" x14ac:dyDescent="0.2">
      <c r="A32" s="306">
        <v>31</v>
      </c>
      <c r="B32" s="307" t="s">
        <v>251</v>
      </c>
      <c r="C32" s="308"/>
      <c r="D32" s="113">
        <v>0.3763590744354614</v>
      </c>
      <c r="E32" s="115">
        <v>27</v>
      </c>
      <c r="F32" s="114">
        <v>21</v>
      </c>
      <c r="G32" s="114">
        <v>32</v>
      </c>
      <c r="H32" s="114">
        <v>47</v>
      </c>
      <c r="I32" s="140">
        <v>24</v>
      </c>
      <c r="J32" s="115">
        <v>3</v>
      </c>
      <c r="K32" s="116">
        <v>12.5</v>
      </c>
    </row>
    <row r="33" spans="1:11" ht="14.1" customHeight="1" x14ac:dyDescent="0.2">
      <c r="A33" s="306">
        <v>32</v>
      </c>
      <c r="B33" s="307" t="s">
        <v>252</v>
      </c>
      <c r="C33" s="308"/>
      <c r="D33" s="113">
        <v>2.8854195706718708</v>
      </c>
      <c r="E33" s="115">
        <v>207</v>
      </c>
      <c r="F33" s="114">
        <v>170</v>
      </c>
      <c r="G33" s="114">
        <v>213</v>
      </c>
      <c r="H33" s="114">
        <v>119</v>
      </c>
      <c r="I33" s="140">
        <v>130</v>
      </c>
      <c r="J33" s="115">
        <v>77</v>
      </c>
      <c r="K33" s="116">
        <v>59.230769230769234</v>
      </c>
    </row>
    <row r="34" spans="1:11" ht="14.1" customHeight="1" x14ac:dyDescent="0.2">
      <c r="A34" s="306">
        <v>33</v>
      </c>
      <c r="B34" s="307" t="s">
        <v>253</v>
      </c>
      <c r="C34" s="308"/>
      <c r="D34" s="113">
        <v>1.379983272930025</v>
      </c>
      <c r="E34" s="115">
        <v>99</v>
      </c>
      <c r="F34" s="114">
        <v>118</v>
      </c>
      <c r="G34" s="114">
        <v>127</v>
      </c>
      <c r="H34" s="114">
        <v>106</v>
      </c>
      <c r="I34" s="140">
        <v>131</v>
      </c>
      <c r="J34" s="115">
        <v>-32</v>
      </c>
      <c r="K34" s="116">
        <v>-24.427480916030536</v>
      </c>
    </row>
    <row r="35" spans="1:11" ht="14.1" customHeight="1" x14ac:dyDescent="0.2">
      <c r="A35" s="306">
        <v>34</v>
      </c>
      <c r="B35" s="307" t="s">
        <v>254</v>
      </c>
      <c r="C35" s="308"/>
      <c r="D35" s="113">
        <v>1.5890716476163926</v>
      </c>
      <c r="E35" s="115">
        <v>114</v>
      </c>
      <c r="F35" s="114">
        <v>58</v>
      </c>
      <c r="G35" s="114">
        <v>113</v>
      </c>
      <c r="H35" s="114">
        <v>79</v>
      </c>
      <c r="I35" s="140">
        <v>106</v>
      </c>
      <c r="J35" s="115">
        <v>8</v>
      </c>
      <c r="K35" s="116">
        <v>7.5471698113207548</v>
      </c>
    </row>
    <row r="36" spans="1:11" ht="14.1" customHeight="1" x14ac:dyDescent="0.2">
      <c r="A36" s="306">
        <v>41</v>
      </c>
      <c r="B36" s="307" t="s">
        <v>255</v>
      </c>
      <c r="C36" s="308"/>
      <c r="D36" s="113">
        <v>0.65514357401728462</v>
      </c>
      <c r="E36" s="115">
        <v>47</v>
      </c>
      <c r="F36" s="114">
        <v>23</v>
      </c>
      <c r="G36" s="114">
        <v>30</v>
      </c>
      <c r="H36" s="114">
        <v>25</v>
      </c>
      <c r="I36" s="140">
        <v>245</v>
      </c>
      <c r="J36" s="115">
        <v>-198</v>
      </c>
      <c r="K36" s="116">
        <v>-80.816326530612244</v>
      </c>
    </row>
    <row r="37" spans="1:11" ht="14.1" customHeight="1" x14ac:dyDescent="0.2">
      <c r="A37" s="306">
        <v>42</v>
      </c>
      <c r="B37" s="307" t="s">
        <v>256</v>
      </c>
      <c r="C37" s="308"/>
      <c r="D37" s="113">
        <v>0.12545302481182047</v>
      </c>
      <c r="E37" s="115">
        <v>9</v>
      </c>
      <c r="F37" s="114" t="s">
        <v>513</v>
      </c>
      <c r="G37" s="114">
        <v>10</v>
      </c>
      <c r="H37" s="114" t="s">
        <v>513</v>
      </c>
      <c r="I37" s="140">
        <v>4</v>
      </c>
      <c r="J37" s="115">
        <v>5</v>
      </c>
      <c r="K37" s="116">
        <v>125</v>
      </c>
    </row>
    <row r="38" spans="1:11" ht="14.1" customHeight="1" x14ac:dyDescent="0.2">
      <c r="A38" s="306">
        <v>43</v>
      </c>
      <c r="B38" s="307" t="s">
        <v>257</v>
      </c>
      <c r="C38" s="308"/>
      <c r="D38" s="113">
        <v>0.76665737385001398</v>
      </c>
      <c r="E38" s="115">
        <v>55</v>
      </c>
      <c r="F38" s="114">
        <v>41</v>
      </c>
      <c r="G38" s="114">
        <v>65</v>
      </c>
      <c r="H38" s="114">
        <v>41</v>
      </c>
      <c r="I38" s="140">
        <v>43</v>
      </c>
      <c r="J38" s="115">
        <v>12</v>
      </c>
      <c r="K38" s="116">
        <v>27.906976744186046</v>
      </c>
    </row>
    <row r="39" spans="1:11" ht="14.1" customHeight="1" x14ac:dyDescent="0.2">
      <c r="A39" s="306">
        <v>51</v>
      </c>
      <c r="B39" s="307" t="s">
        <v>258</v>
      </c>
      <c r="C39" s="308"/>
      <c r="D39" s="113">
        <v>11.722888207415668</v>
      </c>
      <c r="E39" s="115">
        <v>841</v>
      </c>
      <c r="F39" s="114">
        <v>918</v>
      </c>
      <c r="G39" s="114">
        <v>882</v>
      </c>
      <c r="H39" s="114">
        <v>654</v>
      </c>
      <c r="I39" s="140">
        <v>719</v>
      </c>
      <c r="J39" s="115">
        <v>122</v>
      </c>
      <c r="K39" s="116">
        <v>16.968011126564672</v>
      </c>
    </row>
    <row r="40" spans="1:11" ht="14.1" customHeight="1" x14ac:dyDescent="0.2">
      <c r="A40" s="306" t="s">
        <v>259</v>
      </c>
      <c r="B40" s="307" t="s">
        <v>260</v>
      </c>
      <c r="C40" s="308"/>
      <c r="D40" s="113">
        <v>11.458042932812935</v>
      </c>
      <c r="E40" s="115">
        <v>822</v>
      </c>
      <c r="F40" s="114">
        <v>898</v>
      </c>
      <c r="G40" s="114">
        <v>859</v>
      </c>
      <c r="H40" s="114">
        <v>627</v>
      </c>
      <c r="I40" s="140">
        <v>694</v>
      </c>
      <c r="J40" s="115">
        <v>128</v>
      </c>
      <c r="K40" s="116">
        <v>18.443804034582133</v>
      </c>
    </row>
    <row r="41" spans="1:11" ht="14.1" customHeight="1" x14ac:dyDescent="0.2">
      <c r="A41" s="306"/>
      <c r="B41" s="307" t="s">
        <v>261</v>
      </c>
      <c r="C41" s="308"/>
      <c r="D41" s="113">
        <v>10.858656258712015</v>
      </c>
      <c r="E41" s="115">
        <v>779</v>
      </c>
      <c r="F41" s="114">
        <v>853</v>
      </c>
      <c r="G41" s="114">
        <v>808</v>
      </c>
      <c r="H41" s="114">
        <v>592</v>
      </c>
      <c r="I41" s="140">
        <v>649</v>
      </c>
      <c r="J41" s="115">
        <v>130</v>
      </c>
      <c r="K41" s="116">
        <v>20.030816640986131</v>
      </c>
    </row>
    <row r="42" spans="1:11" ht="14.1" customHeight="1" x14ac:dyDescent="0.2">
      <c r="A42" s="306">
        <v>52</v>
      </c>
      <c r="B42" s="307" t="s">
        <v>262</v>
      </c>
      <c r="C42" s="308"/>
      <c r="D42" s="113">
        <v>4.7811541678282685</v>
      </c>
      <c r="E42" s="115">
        <v>343</v>
      </c>
      <c r="F42" s="114">
        <v>268</v>
      </c>
      <c r="G42" s="114">
        <v>340</v>
      </c>
      <c r="H42" s="114">
        <v>284</v>
      </c>
      <c r="I42" s="140">
        <v>364</v>
      </c>
      <c r="J42" s="115">
        <v>-21</v>
      </c>
      <c r="K42" s="116">
        <v>-5.7692307692307692</v>
      </c>
    </row>
    <row r="43" spans="1:11" ht="14.1" customHeight="1" x14ac:dyDescent="0.2">
      <c r="A43" s="306" t="s">
        <v>263</v>
      </c>
      <c r="B43" s="307" t="s">
        <v>264</v>
      </c>
      <c r="C43" s="308"/>
      <c r="D43" s="113">
        <v>3.9169222191246167</v>
      </c>
      <c r="E43" s="115">
        <v>281</v>
      </c>
      <c r="F43" s="114">
        <v>213</v>
      </c>
      <c r="G43" s="114">
        <v>291</v>
      </c>
      <c r="H43" s="114">
        <v>228</v>
      </c>
      <c r="I43" s="140">
        <v>300</v>
      </c>
      <c r="J43" s="115">
        <v>-19</v>
      </c>
      <c r="K43" s="116">
        <v>-6.333333333333333</v>
      </c>
    </row>
    <row r="44" spans="1:11" ht="14.1" customHeight="1" x14ac:dyDescent="0.2">
      <c r="A44" s="306">
        <v>53</v>
      </c>
      <c r="B44" s="307" t="s">
        <v>265</v>
      </c>
      <c r="C44" s="308"/>
      <c r="D44" s="113">
        <v>0.13939224979091164</v>
      </c>
      <c r="E44" s="115">
        <v>10</v>
      </c>
      <c r="F44" s="114">
        <v>23</v>
      </c>
      <c r="G44" s="114">
        <v>42</v>
      </c>
      <c r="H44" s="114">
        <v>15</v>
      </c>
      <c r="I44" s="140">
        <v>34</v>
      </c>
      <c r="J44" s="115">
        <v>-24</v>
      </c>
      <c r="K44" s="116">
        <v>-70.588235294117652</v>
      </c>
    </row>
    <row r="45" spans="1:11" ht="14.1" customHeight="1" x14ac:dyDescent="0.2">
      <c r="A45" s="306" t="s">
        <v>266</v>
      </c>
      <c r="B45" s="307" t="s">
        <v>267</v>
      </c>
      <c r="C45" s="308"/>
      <c r="D45" s="113">
        <v>0.1115137998327293</v>
      </c>
      <c r="E45" s="115">
        <v>8</v>
      </c>
      <c r="F45" s="114">
        <v>21</v>
      </c>
      <c r="G45" s="114">
        <v>37</v>
      </c>
      <c r="H45" s="114">
        <v>15</v>
      </c>
      <c r="I45" s="140">
        <v>31</v>
      </c>
      <c r="J45" s="115">
        <v>-23</v>
      </c>
      <c r="K45" s="116">
        <v>-74.193548387096769</v>
      </c>
    </row>
    <row r="46" spans="1:11" ht="14.1" customHeight="1" x14ac:dyDescent="0.2">
      <c r="A46" s="306">
        <v>54</v>
      </c>
      <c r="B46" s="307" t="s">
        <v>268</v>
      </c>
      <c r="C46" s="308"/>
      <c r="D46" s="113">
        <v>3.1223863953164206</v>
      </c>
      <c r="E46" s="115">
        <v>224</v>
      </c>
      <c r="F46" s="114">
        <v>148</v>
      </c>
      <c r="G46" s="114">
        <v>202</v>
      </c>
      <c r="H46" s="114">
        <v>159</v>
      </c>
      <c r="I46" s="140">
        <v>228</v>
      </c>
      <c r="J46" s="115">
        <v>-4</v>
      </c>
      <c r="K46" s="116">
        <v>-1.7543859649122806</v>
      </c>
    </row>
    <row r="47" spans="1:11" ht="14.1" customHeight="1" x14ac:dyDescent="0.2">
      <c r="A47" s="306">
        <v>61</v>
      </c>
      <c r="B47" s="307" t="s">
        <v>269</v>
      </c>
      <c r="C47" s="308"/>
      <c r="D47" s="113">
        <v>3.6381377195427933</v>
      </c>
      <c r="E47" s="115">
        <v>261</v>
      </c>
      <c r="F47" s="114">
        <v>227</v>
      </c>
      <c r="G47" s="114">
        <v>247</v>
      </c>
      <c r="H47" s="114">
        <v>208</v>
      </c>
      <c r="I47" s="140">
        <v>228</v>
      </c>
      <c r="J47" s="115">
        <v>33</v>
      </c>
      <c r="K47" s="116">
        <v>14.473684210526315</v>
      </c>
    </row>
    <row r="48" spans="1:11" ht="14.1" customHeight="1" x14ac:dyDescent="0.2">
      <c r="A48" s="306">
        <v>62</v>
      </c>
      <c r="B48" s="307" t="s">
        <v>270</v>
      </c>
      <c r="C48" s="308"/>
      <c r="D48" s="113">
        <v>7.2762754390855866</v>
      </c>
      <c r="E48" s="115">
        <v>522</v>
      </c>
      <c r="F48" s="114">
        <v>485</v>
      </c>
      <c r="G48" s="114">
        <v>520</v>
      </c>
      <c r="H48" s="114">
        <v>464</v>
      </c>
      <c r="I48" s="140">
        <v>542</v>
      </c>
      <c r="J48" s="115">
        <v>-20</v>
      </c>
      <c r="K48" s="116">
        <v>-3.6900369003690039</v>
      </c>
    </row>
    <row r="49" spans="1:11" ht="14.1" customHeight="1" x14ac:dyDescent="0.2">
      <c r="A49" s="306">
        <v>63</v>
      </c>
      <c r="B49" s="307" t="s">
        <v>271</v>
      </c>
      <c r="C49" s="308"/>
      <c r="D49" s="113">
        <v>2.1327014218009479</v>
      </c>
      <c r="E49" s="115">
        <v>153</v>
      </c>
      <c r="F49" s="114">
        <v>114</v>
      </c>
      <c r="G49" s="114">
        <v>133</v>
      </c>
      <c r="H49" s="114">
        <v>120</v>
      </c>
      <c r="I49" s="140">
        <v>130</v>
      </c>
      <c r="J49" s="115">
        <v>23</v>
      </c>
      <c r="K49" s="116">
        <v>17.692307692307693</v>
      </c>
    </row>
    <row r="50" spans="1:11" ht="14.1" customHeight="1" x14ac:dyDescent="0.2">
      <c r="A50" s="306" t="s">
        <v>272</v>
      </c>
      <c r="B50" s="307" t="s">
        <v>273</v>
      </c>
      <c r="C50" s="308"/>
      <c r="D50" s="113">
        <v>0.3763590744354614</v>
      </c>
      <c r="E50" s="115">
        <v>27</v>
      </c>
      <c r="F50" s="114">
        <v>7</v>
      </c>
      <c r="G50" s="114">
        <v>14</v>
      </c>
      <c r="H50" s="114">
        <v>17</v>
      </c>
      <c r="I50" s="140">
        <v>21</v>
      </c>
      <c r="J50" s="115">
        <v>6</v>
      </c>
      <c r="K50" s="116">
        <v>28.571428571428573</v>
      </c>
    </row>
    <row r="51" spans="1:11" ht="14.1" customHeight="1" x14ac:dyDescent="0.2">
      <c r="A51" s="306" t="s">
        <v>274</v>
      </c>
      <c r="B51" s="307" t="s">
        <v>275</v>
      </c>
      <c r="C51" s="308"/>
      <c r="D51" s="113">
        <v>1.5193755227209367</v>
      </c>
      <c r="E51" s="115">
        <v>109</v>
      </c>
      <c r="F51" s="114">
        <v>87</v>
      </c>
      <c r="G51" s="114">
        <v>99</v>
      </c>
      <c r="H51" s="114">
        <v>89</v>
      </c>
      <c r="I51" s="140">
        <v>93</v>
      </c>
      <c r="J51" s="115">
        <v>16</v>
      </c>
      <c r="K51" s="116">
        <v>17.204301075268816</v>
      </c>
    </row>
    <row r="52" spans="1:11" ht="14.1" customHeight="1" x14ac:dyDescent="0.2">
      <c r="A52" s="306">
        <v>71</v>
      </c>
      <c r="B52" s="307" t="s">
        <v>276</v>
      </c>
      <c r="C52" s="308"/>
      <c r="D52" s="113">
        <v>8.02899358795651</v>
      </c>
      <c r="E52" s="115">
        <v>576</v>
      </c>
      <c r="F52" s="114">
        <v>393</v>
      </c>
      <c r="G52" s="114">
        <v>563</v>
      </c>
      <c r="H52" s="114">
        <v>495</v>
      </c>
      <c r="I52" s="140">
        <v>581</v>
      </c>
      <c r="J52" s="115">
        <v>-5</v>
      </c>
      <c r="K52" s="116">
        <v>-0.86058519793459554</v>
      </c>
    </row>
    <row r="53" spans="1:11" ht="14.1" customHeight="1" x14ac:dyDescent="0.2">
      <c r="A53" s="306" t="s">
        <v>277</v>
      </c>
      <c r="B53" s="307" t="s">
        <v>278</v>
      </c>
      <c r="C53" s="308"/>
      <c r="D53" s="113">
        <v>2.6763311959855032</v>
      </c>
      <c r="E53" s="115">
        <v>192</v>
      </c>
      <c r="F53" s="114">
        <v>118</v>
      </c>
      <c r="G53" s="114">
        <v>211</v>
      </c>
      <c r="H53" s="114">
        <v>161</v>
      </c>
      <c r="I53" s="140">
        <v>225</v>
      </c>
      <c r="J53" s="115">
        <v>-33</v>
      </c>
      <c r="K53" s="116">
        <v>-14.666666666666666</v>
      </c>
    </row>
    <row r="54" spans="1:11" ht="14.1" customHeight="1" x14ac:dyDescent="0.2">
      <c r="A54" s="306" t="s">
        <v>279</v>
      </c>
      <c r="B54" s="307" t="s">
        <v>280</v>
      </c>
      <c r="C54" s="308"/>
      <c r="D54" s="113">
        <v>4.4744912182882635</v>
      </c>
      <c r="E54" s="115">
        <v>321</v>
      </c>
      <c r="F54" s="114">
        <v>244</v>
      </c>
      <c r="G54" s="114">
        <v>294</v>
      </c>
      <c r="H54" s="114">
        <v>297</v>
      </c>
      <c r="I54" s="140">
        <v>303</v>
      </c>
      <c r="J54" s="115">
        <v>18</v>
      </c>
      <c r="K54" s="116">
        <v>5.9405940594059405</v>
      </c>
    </row>
    <row r="55" spans="1:11" ht="14.1" customHeight="1" x14ac:dyDescent="0.2">
      <c r="A55" s="306">
        <v>72</v>
      </c>
      <c r="B55" s="307" t="s">
        <v>281</v>
      </c>
      <c r="C55" s="308"/>
      <c r="D55" s="113">
        <v>2.8714803456927793</v>
      </c>
      <c r="E55" s="115">
        <v>206</v>
      </c>
      <c r="F55" s="114">
        <v>87</v>
      </c>
      <c r="G55" s="114">
        <v>111</v>
      </c>
      <c r="H55" s="114">
        <v>117</v>
      </c>
      <c r="I55" s="140">
        <v>128</v>
      </c>
      <c r="J55" s="115">
        <v>78</v>
      </c>
      <c r="K55" s="116">
        <v>60.9375</v>
      </c>
    </row>
    <row r="56" spans="1:11" ht="14.1" customHeight="1" x14ac:dyDescent="0.2">
      <c r="A56" s="306" t="s">
        <v>282</v>
      </c>
      <c r="B56" s="307" t="s">
        <v>283</v>
      </c>
      <c r="C56" s="308"/>
      <c r="D56" s="113">
        <v>1.0593810984109284</v>
      </c>
      <c r="E56" s="115">
        <v>76</v>
      </c>
      <c r="F56" s="114">
        <v>45</v>
      </c>
      <c r="G56" s="114">
        <v>42</v>
      </c>
      <c r="H56" s="114">
        <v>41</v>
      </c>
      <c r="I56" s="140">
        <v>77</v>
      </c>
      <c r="J56" s="115">
        <v>-1</v>
      </c>
      <c r="K56" s="116">
        <v>-1.2987012987012987</v>
      </c>
    </row>
    <row r="57" spans="1:11" ht="14.1" customHeight="1" x14ac:dyDescent="0.2">
      <c r="A57" s="306" t="s">
        <v>284</v>
      </c>
      <c r="B57" s="307" t="s">
        <v>285</v>
      </c>
      <c r="C57" s="308"/>
      <c r="D57" s="113">
        <v>0.72483969891274047</v>
      </c>
      <c r="E57" s="115">
        <v>52</v>
      </c>
      <c r="F57" s="114">
        <v>34</v>
      </c>
      <c r="G57" s="114">
        <v>43</v>
      </c>
      <c r="H57" s="114">
        <v>49</v>
      </c>
      <c r="I57" s="140">
        <v>31</v>
      </c>
      <c r="J57" s="115">
        <v>21</v>
      </c>
      <c r="K57" s="116">
        <v>67.741935483870961</v>
      </c>
    </row>
    <row r="58" spans="1:11" ht="14.1" customHeight="1" x14ac:dyDescent="0.2">
      <c r="A58" s="306">
        <v>73</v>
      </c>
      <c r="B58" s="307" t="s">
        <v>286</v>
      </c>
      <c r="C58" s="308"/>
      <c r="D58" s="113">
        <v>1.1848341232227488</v>
      </c>
      <c r="E58" s="115">
        <v>85</v>
      </c>
      <c r="F58" s="114">
        <v>57</v>
      </c>
      <c r="G58" s="114">
        <v>91</v>
      </c>
      <c r="H58" s="114">
        <v>65</v>
      </c>
      <c r="I58" s="140">
        <v>79</v>
      </c>
      <c r="J58" s="115">
        <v>6</v>
      </c>
      <c r="K58" s="116">
        <v>7.5949367088607591</v>
      </c>
    </row>
    <row r="59" spans="1:11" ht="14.1" customHeight="1" x14ac:dyDescent="0.2">
      <c r="A59" s="306" t="s">
        <v>287</v>
      </c>
      <c r="B59" s="307" t="s">
        <v>288</v>
      </c>
      <c r="C59" s="308"/>
      <c r="D59" s="113">
        <v>0.97574574853638141</v>
      </c>
      <c r="E59" s="115">
        <v>70</v>
      </c>
      <c r="F59" s="114">
        <v>46</v>
      </c>
      <c r="G59" s="114">
        <v>74</v>
      </c>
      <c r="H59" s="114">
        <v>44</v>
      </c>
      <c r="I59" s="140">
        <v>61</v>
      </c>
      <c r="J59" s="115">
        <v>9</v>
      </c>
      <c r="K59" s="116">
        <v>14.754098360655737</v>
      </c>
    </row>
    <row r="60" spans="1:11" ht="14.1" customHeight="1" x14ac:dyDescent="0.2">
      <c r="A60" s="306">
        <v>81</v>
      </c>
      <c r="B60" s="307" t="s">
        <v>289</v>
      </c>
      <c r="C60" s="308"/>
      <c r="D60" s="113">
        <v>7.109004739336493</v>
      </c>
      <c r="E60" s="115">
        <v>510</v>
      </c>
      <c r="F60" s="114">
        <v>342</v>
      </c>
      <c r="G60" s="114">
        <v>452</v>
      </c>
      <c r="H60" s="114">
        <v>386</v>
      </c>
      <c r="I60" s="140">
        <v>414</v>
      </c>
      <c r="J60" s="115">
        <v>96</v>
      </c>
      <c r="K60" s="116">
        <v>23.188405797101449</v>
      </c>
    </row>
    <row r="61" spans="1:11" ht="14.1" customHeight="1" x14ac:dyDescent="0.2">
      <c r="A61" s="306" t="s">
        <v>290</v>
      </c>
      <c r="B61" s="307" t="s">
        <v>291</v>
      </c>
      <c r="C61" s="308"/>
      <c r="D61" s="113">
        <v>2.481182046278227</v>
      </c>
      <c r="E61" s="115">
        <v>178</v>
      </c>
      <c r="F61" s="114">
        <v>151</v>
      </c>
      <c r="G61" s="114">
        <v>145</v>
      </c>
      <c r="H61" s="114">
        <v>170</v>
      </c>
      <c r="I61" s="140">
        <v>155</v>
      </c>
      <c r="J61" s="115">
        <v>23</v>
      </c>
      <c r="K61" s="116">
        <v>14.838709677419354</v>
      </c>
    </row>
    <row r="62" spans="1:11" ht="14.1" customHeight="1" x14ac:dyDescent="0.2">
      <c r="A62" s="306" t="s">
        <v>292</v>
      </c>
      <c r="B62" s="307" t="s">
        <v>293</v>
      </c>
      <c r="C62" s="308"/>
      <c r="D62" s="113">
        <v>2.0351268469473096</v>
      </c>
      <c r="E62" s="115">
        <v>146</v>
      </c>
      <c r="F62" s="114">
        <v>112</v>
      </c>
      <c r="G62" s="114">
        <v>191</v>
      </c>
      <c r="H62" s="114">
        <v>132</v>
      </c>
      <c r="I62" s="140">
        <v>127</v>
      </c>
      <c r="J62" s="115">
        <v>19</v>
      </c>
      <c r="K62" s="116">
        <v>14.960629921259843</v>
      </c>
    </row>
    <row r="63" spans="1:11" ht="14.1" customHeight="1" x14ac:dyDescent="0.2">
      <c r="A63" s="306"/>
      <c r="B63" s="307" t="s">
        <v>294</v>
      </c>
      <c r="C63" s="308"/>
      <c r="D63" s="113">
        <v>1.7842207973236688</v>
      </c>
      <c r="E63" s="115">
        <v>128</v>
      </c>
      <c r="F63" s="114">
        <v>98</v>
      </c>
      <c r="G63" s="114">
        <v>165</v>
      </c>
      <c r="H63" s="114">
        <v>117</v>
      </c>
      <c r="I63" s="140">
        <v>118</v>
      </c>
      <c r="J63" s="115">
        <v>10</v>
      </c>
      <c r="K63" s="116">
        <v>8.4745762711864412</v>
      </c>
    </row>
    <row r="64" spans="1:11" ht="14.1" customHeight="1" x14ac:dyDescent="0.2">
      <c r="A64" s="306" t="s">
        <v>295</v>
      </c>
      <c r="B64" s="307" t="s">
        <v>296</v>
      </c>
      <c r="C64" s="308"/>
      <c r="D64" s="113">
        <v>0.57150822414273761</v>
      </c>
      <c r="E64" s="115">
        <v>41</v>
      </c>
      <c r="F64" s="114">
        <v>32</v>
      </c>
      <c r="G64" s="114">
        <v>41</v>
      </c>
      <c r="H64" s="114">
        <v>27</v>
      </c>
      <c r="I64" s="140">
        <v>35</v>
      </c>
      <c r="J64" s="115">
        <v>6</v>
      </c>
      <c r="K64" s="116">
        <v>17.142857142857142</v>
      </c>
    </row>
    <row r="65" spans="1:11" ht="14.1" customHeight="1" x14ac:dyDescent="0.2">
      <c r="A65" s="306" t="s">
        <v>297</v>
      </c>
      <c r="B65" s="307" t="s">
        <v>298</v>
      </c>
      <c r="C65" s="308"/>
      <c r="D65" s="113">
        <v>0.78059659882910515</v>
      </c>
      <c r="E65" s="115">
        <v>56</v>
      </c>
      <c r="F65" s="114">
        <v>25</v>
      </c>
      <c r="G65" s="114">
        <v>29</v>
      </c>
      <c r="H65" s="114">
        <v>21</v>
      </c>
      <c r="I65" s="140">
        <v>40</v>
      </c>
      <c r="J65" s="115">
        <v>16</v>
      </c>
      <c r="K65" s="116">
        <v>40</v>
      </c>
    </row>
    <row r="66" spans="1:11" ht="14.1" customHeight="1" x14ac:dyDescent="0.2">
      <c r="A66" s="306">
        <v>82</v>
      </c>
      <c r="B66" s="307" t="s">
        <v>299</v>
      </c>
      <c r="C66" s="308"/>
      <c r="D66" s="113">
        <v>4.0981321438528022</v>
      </c>
      <c r="E66" s="115">
        <v>294</v>
      </c>
      <c r="F66" s="114">
        <v>192</v>
      </c>
      <c r="G66" s="114">
        <v>285</v>
      </c>
      <c r="H66" s="114">
        <v>267</v>
      </c>
      <c r="I66" s="140">
        <v>222</v>
      </c>
      <c r="J66" s="115">
        <v>72</v>
      </c>
      <c r="K66" s="116">
        <v>32.432432432432435</v>
      </c>
    </row>
    <row r="67" spans="1:11" ht="14.1" customHeight="1" x14ac:dyDescent="0.2">
      <c r="A67" s="306" t="s">
        <v>300</v>
      </c>
      <c r="B67" s="307" t="s">
        <v>301</v>
      </c>
      <c r="C67" s="308"/>
      <c r="D67" s="113">
        <v>2.3836074714245887</v>
      </c>
      <c r="E67" s="115">
        <v>171</v>
      </c>
      <c r="F67" s="114">
        <v>144</v>
      </c>
      <c r="G67" s="114">
        <v>213</v>
      </c>
      <c r="H67" s="114">
        <v>192</v>
      </c>
      <c r="I67" s="140">
        <v>138</v>
      </c>
      <c r="J67" s="115">
        <v>33</v>
      </c>
      <c r="K67" s="116">
        <v>23.913043478260871</v>
      </c>
    </row>
    <row r="68" spans="1:11" ht="14.1" customHeight="1" x14ac:dyDescent="0.2">
      <c r="A68" s="306" t="s">
        <v>302</v>
      </c>
      <c r="B68" s="307" t="s">
        <v>303</v>
      </c>
      <c r="C68" s="308"/>
      <c r="D68" s="113">
        <v>1.1430164482854752</v>
      </c>
      <c r="E68" s="115">
        <v>82</v>
      </c>
      <c r="F68" s="114">
        <v>30</v>
      </c>
      <c r="G68" s="114">
        <v>54</v>
      </c>
      <c r="H68" s="114">
        <v>55</v>
      </c>
      <c r="I68" s="140">
        <v>45</v>
      </c>
      <c r="J68" s="115">
        <v>37</v>
      </c>
      <c r="K68" s="116">
        <v>82.222222222222229</v>
      </c>
    </row>
    <row r="69" spans="1:11" ht="14.1" customHeight="1" x14ac:dyDescent="0.2">
      <c r="A69" s="306">
        <v>83</v>
      </c>
      <c r="B69" s="307" t="s">
        <v>304</v>
      </c>
      <c r="C69" s="308"/>
      <c r="D69" s="113">
        <v>4.5163088932255366</v>
      </c>
      <c r="E69" s="115">
        <v>324</v>
      </c>
      <c r="F69" s="114">
        <v>169</v>
      </c>
      <c r="G69" s="114">
        <v>610</v>
      </c>
      <c r="H69" s="114">
        <v>230</v>
      </c>
      <c r="I69" s="140">
        <v>406</v>
      </c>
      <c r="J69" s="115">
        <v>-82</v>
      </c>
      <c r="K69" s="116">
        <v>-20.19704433497537</v>
      </c>
    </row>
    <row r="70" spans="1:11" ht="14.1" customHeight="1" x14ac:dyDescent="0.2">
      <c r="A70" s="306" t="s">
        <v>305</v>
      </c>
      <c r="B70" s="307" t="s">
        <v>306</v>
      </c>
      <c r="C70" s="308"/>
      <c r="D70" s="113">
        <v>3.4429885698355172</v>
      </c>
      <c r="E70" s="115">
        <v>247</v>
      </c>
      <c r="F70" s="114">
        <v>126</v>
      </c>
      <c r="G70" s="114">
        <v>567</v>
      </c>
      <c r="H70" s="114">
        <v>178</v>
      </c>
      <c r="I70" s="140">
        <v>358</v>
      </c>
      <c r="J70" s="115">
        <v>-111</v>
      </c>
      <c r="K70" s="116">
        <v>-31.005586592178769</v>
      </c>
    </row>
    <row r="71" spans="1:11" ht="14.1" customHeight="1" x14ac:dyDescent="0.2">
      <c r="A71" s="306"/>
      <c r="B71" s="307" t="s">
        <v>307</v>
      </c>
      <c r="C71" s="308"/>
      <c r="D71" s="113">
        <v>1.630889322553666</v>
      </c>
      <c r="E71" s="115">
        <v>117</v>
      </c>
      <c r="F71" s="114">
        <v>55</v>
      </c>
      <c r="G71" s="114">
        <v>408</v>
      </c>
      <c r="H71" s="114">
        <v>120</v>
      </c>
      <c r="I71" s="140">
        <v>222</v>
      </c>
      <c r="J71" s="115">
        <v>-105</v>
      </c>
      <c r="K71" s="116">
        <v>-47.297297297297298</v>
      </c>
    </row>
    <row r="72" spans="1:11" ht="14.1" customHeight="1" x14ac:dyDescent="0.2">
      <c r="A72" s="306">
        <v>84</v>
      </c>
      <c r="B72" s="307" t="s">
        <v>308</v>
      </c>
      <c r="C72" s="308"/>
      <c r="D72" s="113">
        <v>1.0315026484527461</v>
      </c>
      <c r="E72" s="115">
        <v>74</v>
      </c>
      <c r="F72" s="114">
        <v>41</v>
      </c>
      <c r="G72" s="114">
        <v>123</v>
      </c>
      <c r="H72" s="114">
        <v>75</v>
      </c>
      <c r="I72" s="140">
        <v>83</v>
      </c>
      <c r="J72" s="115">
        <v>-9</v>
      </c>
      <c r="K72" s="116">
        <v>-10.843373493975903</v>
      </c>
    </row>
    <row r="73" spans="1:11" ht="14.1" customHeight="1" x14ac:dyDescent="0.2">
      <c r="A73" s="306" t="s">
        <v>309</v>
      </c>
      <c r="B73" s="307" t="s">
        <v>310</v>
      </c>
      <c r="C73" s="308"/>
      <c r="D73" s="113">
        <v>0.52969054920546421</v>
      </c>
      <c r="E73" s="115">
        <v>38</v>
      </c>
      <c r="F73" s="114">
        <v>25</v>
      </c>
      <c r="G73" s="114">
        <v>86</v>
      </c>
      <c r="H73" s="114">
        <v>58</v>
      </c>
      <c r="I73" s="140">
        <v>49</v>
      </c>
      <c r="J73" s="115">
        <v>-11</v>
      </c>
      <c r="K73" s="116">
        <v>-22.448979591836736</v>
      </c>
    </row>
    <row r="74" spans="1:11" ht="14.1" customHeight="1" x14ac:dyDescent="0.2">
      <c r="A74" s="306" t="s">
        <v>311</v>
      </c>
      <c r="B74" s="307" t="s">
        <v>312</v>
      </c>
      <c r="C74" s="308"/>
      <c r="D74" s="113">
        <v>0.12545302481182047</v>
      </c>
      <c r="E74" s="115">
        <v>9</v>
      </c>
      <c r="F74" s="114">
        <v>6</v>
      </c>
      <c r="G74" s="114">
        <v>20</v>
      </c>
      <c r="H74" s="114" t="s">
        <v>513</v>
      </c>
      <c r="I74" s="140">
        <v>5</v>
      </c>
      <c r="J74" s="115">
        <v>4</v>
      </c>
      <c r="K74" s="116">
        <v>80</v>
      </c>
    </row>
    <row r="75" spans="1:11" ht="14.1" customHeight="1" x14ac:dyDescent="0.2">
      <c r="A75" s="306" t="s">
        <v>313</v>
      </c>
      <c r="B75" s="307" t="s">
        <v>314</v>
      </c>
      <c r="C75" s="308"/>
      <c r="D75" s="113">
        <v>0</v>
      </c>
      <c r="E75" s="115">
        <v>0</v>
      </c>
      <c r="F75" s="114">
        <v>0</v>
      </c>
      <c r="G75" s="114" t="s">
        <v>513</v>
      </c>
      <c r="H75" s="114">
        <v>0</v>
      </c>
      <c r="I75" s="140" t="s">
        <v>513</v>
      </c>
      <c r="J75" s="115" t="s">
        <v>513</v>
      </c>
      <c r="K75" s="116" t="s">
        <v>513</v>
      </c>
    </row>
    <row r="76" spans="1:11" ht="14.1" customHeight="1" x14ac:dyDescent="0.2">
      <c r="A76" s="306">
        <v>91</v>
      </c>
      <c r="B76" s="307" t="s">
        <v>315</v>
      </c>
      <c r="C76" s="308"/>
      <c r="D76" s="113">
        <v>0.39029829941455257</v>
      </c>
      <c r="E76" s="115">
        <v>28</v>
      </c>
      <c r="F76" s="114">
        <v>15</v>
      </c>
      <c r="G76" s="114">
        <v>50</v>
      </c>
      <c r="H76" s="114">
        <v>237</v>
      </c>
      <c r="I76" s="140">
        <v>29</v>
      </c>
      <c r="J76" s="115">
        <v>-1</v>
      </c>
      <c r="K76" s="116">
        <v>-3.4482758620689653</v>
      </c>
    </row>
    <row r="77" spans="1:11" ht="14.1" customHeight="1" x14ac:dyDescent="0.2">
      <c r="A77" s="306">
        <v>92</v>
      </c>
      <c r="B77" s="307" t="s">
        <v>316</v>
      </c>
      <c r="C77" s="308"/>
      <c r="D77" s="113">
        <v>0.66908279899637579</v>
      </c>
      <c r="E77" s="115">
        <v>48</v>
      </c>
      <c r="F77" s="114">
        <v>21</v>
      </c>
      <c r="G77" s="114">
        <v>43</v>
      </c>
      <c r="H77" s="114">
        <v>37</v>
      </c>
      <c r="I77" s="140">
        <v>45</v>
      </c>
      <c r="J77" s="115">
        <v>3</v>
      </c>
      <c r="K77" s="116">
        <v>6.666666666666667</v>
      </c>
    </row>
    <row r="78" spans="1:11" ht="14.1" customHeight="1" x14ac:dyDescent="0.2">
      <c r="A78" s="306">
        <v>93</v>
      </c>
      <c r="B78" s="307" t="s">
        <v>317</v>
      </c>
      <c r="C78" s="308"/>
      <c r="D78" s="113">
        <v>0.12545302481182047</v>
      </c>
      <c r="E78" s="115">
        <v>9</v>
      </c>
      <c r="F78" s="114">
        <v>10</v>
      </c>
      <c r="G78" s="114">
        <v>18</v>
      </c>
      <c r="H78" s="114">
        <v>15</v>
      </c>
      <c r="I78" s="140">
        <v>14</v>
      </c>
      <c r="J78" s="115">
        <v>-5</v>
      </c>
      <c r="K78" s="116">
        <v>-35.714285714285715</v>
      </c>
    </row>
    <row r="79" spans="1:11" ht="14.1" customHeight="1" x14ac:dyDescent="0.2">
      <c r="A79" s="306">
        <v>94</v>
      </c>
      <c r="B79" s="307" t="s">
        <v>318</v>
      </c>
      <c r="C79" s="308"/>
      <c r="D79" s="113" t="s">
        <v>513</v>
      </c>
      <c r="E79" s="115" t="s">
        <v>513</v>
      </c>
      <c r="F79" s="114" t="s">
        <v>513</v>
      </c>
      <c r="G79" s="114">
        <v>6</v>
      </c>
      <c r="H79" s="114" t="s">
        <v>513</v>
      </c>
      <c r="I79" s="140">
        <v>10</v>
      </c>
      <c r="J79" s="115" t="s">
        <v>513</v>
      </c>
      <c r="K79" s="116" t="s">
        <v>513</v>
      </c>
    </row>
    <row r="80" spans="1:11" ht="14.1" customHeight="1" x14ac:dyDescent="0.2">
      <c r="A80" s="306" t="s">
        <v>319</v>
      </c>
      <c r="B80" s="307" t="s">
        <v>320</v>
      </c>
      <c r="C80" s="308"/>
      <c r="D80" s="113" t="s">
        <v>513</v>
      </c>
      <c r="E80" s="115" t="s">
        <v>513</v>
      </c>
      <c r="F80" s="114">
        <v>0</v>
      </c>
      <c r="G80" s="114" t="s">
        <v>513</v>
      </c>
      <c r="H80" s="114">
        <v>0</v>
      </c>
      <c r="I80" s="140">
        <v>0</v>
      </c>
      <c r="J80" s="115" t="s">
        <v>513</v>
      </c>
      <c r="K80" s="116" t="s">
        <v>513</v>
      </c>
    </row>
    <row r="81" spans="1:11" ht="14.1" customHeight="1" x14ac:dyDescent="0.2">
      <c r="A81" s="310" t="s">
        <v>321</v>
      </c>
      <c r="B81" s="311" t="s">
        <v>333</v>
      </c>
      <c r="C81" s="312"/>
      <c r="D81" s="125">
        <v>0</v>
      </c>
      <c r="E81" s="143">
        <v>0</v>
      </c>
      <c r="F81" s="144">
        <v>0</v>
      </c>
      <c r="G81" s="144" t="s">
        <v>513</v>
      </c>
      <c r="H81" s="144">
        <v>0</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78978</v>
      </c>
      <c r="C10" s="114">
        <v>47006</v>
      </c>
      <c r="D10" s="114">
        <v>31972</v>
      </c>
      <c r="E10" s="114">
        <v>63802</v>
      </c>
      <c r="F10" s="114">
        <v>13741</v>
      </c>
      <c r="G10" s="114">
        <v>9577</v>
      </c>
      <c r="H10" s="114">
        <v>20597</v>
      </c>
      <c r="I10" s="115">
        <v>26638</v>
      </c>
      <c r="J10" s="114">
        <v>19729</v>
      </c>
      <c r="K10" s="114">
        <v>6909</v>
      </c>
      <c r="L10" s="423">
        <v>4968</v>
      </c>
      <c r="M10" s="424">
        <v>5160</v>
      </c>
    </row>
    <row r="11" spans="1:13" ht="11.1" customHeight="1" x14ac:dyDescent="0.2">
      <c r="A11" s="422" t="s">
        <v>387</v>
      </c>
      <c r="B11" s="115">
        <v>80096</v>
      </c>
      <c r="C11" s="114">
        <v>48056</v>
      </c>
      <c r="D11" s="114">
        <v>32040</v>
      </c>
      <c r="E11" s="114">
        <v>64819</v>
      </c>
      <c r="F11" s="114">
        <v>13849</v>
      </c>
      <c r="G11" s="114">
        <v>9483</v>
      </c>
      <c r="H11" s="114">
        <v>21109</v>
      </c>
      <c r="I11" s="115">
        <v>27165</v>
      </c>
      <c r="J11" s="114">
        <v>19941</v>
      </c>
      <c r="K11" s="114">
        <v>7224</v>
      </c>
      <c r="L11" s="423">
        <v>4866</v>
      </c>
      <c r="M11" s="424">
        <v>4279</v>
      </c>
    </row>
    <row r="12" spans="1:13" ht="11.1" customHeight="1" x14ac:dyDescent="0.2">
      <c r="A12" s="422" t="s">
        <v>388</v>
      </c>
      <c r="B12" s="115">
        <v>81091</v>
      </c>
      <c r="C12" s="114">
        <v>48682</v>
      </c>
      <c r="D12" s="114">
        <v>32409</v>
      </c>
      <c r="E12" s="114">
        <v>65590</v>
      </c>
      <c r="F12" s="114">
        <v>13991</v>
      </c>
      <c r="G12" s="114">
        <v>10492</v>
      </c>
      <c r="H12" s="114">
        <v>21450</v>
      </c>
      <c r="I12" s="115">
        <v>27142</v>
      </c>
      <c r="J12" s="114">
        <v>19684</v>
      </c>
      <c r="K12" s="114">
        <v>7458</v>
      </c>
      <c r="L12" s="423">
        <v>8395</v>
      </c>
      <c r="M12" s="424">
        <v>6999</v>
      </c>
    </row>
    <row r="13" spans="1:13" s="110" customFormat="1" ht="11.1" customHeight="1" x14ac:dyDescent="0.2">
      <c r="A13" s="422" t="s">
        <v>389</v>
      </c>
      <c r="B13" s="115">
        <v>80362</v>
      </c>
      <c r="C13" s="114">
        <v>47950</v>
      </c>
      <c r="D13" s="114">
        <v>32412</v>
      </c>
      <c r="E13" s="114">
        <v>64665</v>
      </c>
      <c r="F13" s="114">
        <v>14181</v>
      </c>
      <c r="G13" s="114">
        <v>10104</v>
      </c>
      <c r="H13" s="114">
        <v>21689</v>
      </c>
      <c r="I13" s="115">
        <v>27045</v>
      </c>
      <c r="J13" s="114">
        <v>19609</v>
      </c>
      <c r="K13" s="114">
        <v>7436</v>
      </c>
      <c r="L13" s="423">
        <v>5516</v>
      </c>
      <c r="M13" s="424">
        <v>6369</v>
      </c>
    </row>
    <row r="14" spans="1:13" ht="15" customHeight="1" x14ac:dyDescent="0.2">
      <c r="A14" s="422" t="s">
        <v>390</v>
      </c>
      <c r="B14" s="115">
        <v>80940</v>
      </c>
      <c r="C14" s="114">
        <v>48361</v>
      </c>
      <c r="D14" s="114">
        <v>32579</v>
      </c>
      <c r="E14" s="114">
        <v>63043</v>
      </c>
      <c r="F14" s="114">
        <v>16534</v>
      </c>
      <c r="G14" s="114">
        <v>9904</v>
      </c>
      <c r="H14" s="114">
        <v>22020</v>
      </c>
      <c r="I14" s="115">
        <v>26967</v>
      </c>
      <c r="J14" s="114">
        <v>19560</v>
      </c>
      <c r="K14" s="114">
        <v>7407</v>
      </c>
      <c r="L14" s="423">
        <v>5907</v>
      </c>
      <c r="M14" s="424">
        <v>5555</v>
      </c>
    </row>
    <row r="15" spans="1:13" ht="11.1" customHeight="1" x14ac:dyDescent="0.2">
      <c r="A15" s="422" t="s">
        <v>387</v>
      </c>
      <c r="B15" s="115">
        <v>81987</v>
      </c>
      <c r="C15" s="114">
        <v>49090</v>
      </c>
      <c r="D15" s="114">
        <v>32897</v>
      </c>
      <c r="E15" s="114">
        <v>63598</v>
      </c>
      <c r="F15" s="114">
        <v>17092</v>
      </c>
      <c r="G15" s="114">
        <v>9789</v>
      </c>
      <c r="H15" s="114">
        <v>22567</v>
      </c>
      <c r="I15" s="115">
        <v>27406</v>
      </c>
      <c r="J15" s="114">
        <v>19809</v>
      </c>
      <c r="K15" s="114">
        <v>7597</v>
      </c>
      <c r="L15" s="423">
        <v>5826</v>
      </c>
      <c r="M15" s="424">
        <v>4938</v>
      </c>
    </row>
    <row r="16" spans="1:13" ht="11.1" customHeight="1" x14ac:dyDescent="0.2">
      <c r="A16" s="422" t="s">
        <v>388</v>
      </c>
      <c r="B16" s="115">
        <v>83656</v>
      </c>
      <c r="C16" s="114">
        <v>50083</v>
      </c>
      <c r="D16" s="114">
        <v>33573</v>
      </c>
      <c r="E16" s="114">
        <v>64948</v>
      </c>
      <c r="F16" s="114">
        <v>17370</v>
      </c>
      <c r="G16" s="114">
        <v>10922</v>
      </c>
      <c r="H16" s="114">
        <v>22923</v>
      </c>
      <c r="I16" s="115">
        <v>27385</v>
      </c>
      <c r="J16" s="114">
        <v>19493</v>
      </c>
      <c r="K16" s="114">
        <v>7892</v>
      </c>
      <c r="L16" s="423">
        <v>8160</v>
      </c>
      <c r="M16" s="424">
        <v>6799</v>
      </c>
    </row>
    <row r="17" spans="1:13" s="110" customFormat="1" ht="11.1" customHeight="1" x14ac:dyDescent="0.2">
      <c r="A17" s="422" t="s">
        <v>389</v>
      </c>
      <c r="B17" s="115">
        <v>83133</v>
      </c>
      <c r="C17" s="114">
        <v>49533</v>
      </c>
      <c r="D17" s="114">
        <v>33600</v>
      </c>
      <c r="E17" s="114">
        <v>65636</v>
      </c>
      <c r="F17" s="114">
        <v>17418</v>
      </c>
      <c r="G17" s="114">
        <v>10496</v>
      </c>
      <c r="H17" s="114">
        <v>23215</v>
      </c>
      <c r="I17" s="115">
        <v>27257</v>
      </c>
      <c r="J17" s="114">
        <v>19533</v>
      </c>
      <c r="K17" s="114">
        <v>7724</v>
      </c>
      <c r="L17" s="423">
        <v>4196</v>
      </c>
      <c r="M17" s="424">
        <v>4954</v>
      </c>
    </row>
    <row r="18" spans="1:13" ht="15" customHeight="1" x14ac:dyDescent="0.2">
      <c r="A18" s="422" t="s">
        <v>391</v>
      </c>
      <c r="B18" s="115">
        <v>83406</v>
      </c>
      <c r="C18" s="114">
        <v>49674</v>
      </c>
      <c r="D18" s="114">
        <v>33732</v>
      </c>
      <c r="E18" s="114">
        <v>65198</v>
      </c>
      <c r="F18" s="114">
        <v>18094</v>
      </c>
      <c r="G18" s="114">
        <v>10141</v>
      </c>
      <c r="H18" s="114">
        <v>23685</v>
      </c>
      <c r="I18" s="115">
        <v>27103</v>
      </c>
      <c r="J18" s="114">
        <v>19449</v>
      </c>
      <c r="K18" s="114">
        <v>7654</v>
      </c>
      <c r="L18" s="423">
        <v>6150</v>
      </c>
      <c r="M18" s="424">
        <v>6130</v>
      </c>
    </row>
    <row r="19" spans="1:13" ht="11.1" customHeight="1" x14ac:dyDescent="0.2">
      <c r="A19" s="422" t="s">
        <v>387</v>
      </c>
      <c r="B19" s="115">
        <v>83512</v>
      </c>
      <c r="C19" s="114">
        <v>49905</v>
      </c>
      <c r="D19" s="114">
        <v>33607</v>
      </c>
      <c r="E19" s="114">
        <v>65178</v>
      </c>
      <c r="F19" s="114">
        <v>18235</v>
      </c>
      <c r="G19" s="114">
        <v>9793</v>
      </c>
      <c r="H19" s="114">
        <v>24096</v>
      </c>
      <c r="I19" s="115">
        <v>27900</v>
      </c>
      <c r="J19" s="114">
        <v>19946</v>
      </c>
      <c r="K19" s="114">
        <v>7954</v>
      </c>
      <c r="L19" s="423">
        <v>4915</v>
      </c>
      <c r="M19" s="424">
        <v>4822</v>
      </c>
    </row>
    <row r="20" spans="1:13" ht="11.1" customHeight="1" x14ac:dyDescent="0.2">
      <c r="A20" s="422" t="s">
        <v>388</v>
      </c>
      <c r="B20" s="115">
        <v>85023</v>
      </c>
      <c r="C20" s="114">
        <v>50694</v>
      </c>
      <c r="D20" s="114">
        <v>34329</v>
      </c>
      <c r="E20" s="114">
        <v>66422</v>
      </c>
      <c r="F20" s="114">
        <v>18406</v>
      </c>
      <c r="G20" s="114">
        <v>10899</v>
      </c>
      <c r="H20" s="114">
        <v>24474</v>
      </c>
      <c r="I20" s="115">
        <v>27734</v>
      </c>
      <c r="J20" s="114">
        <v>19504</v>
      </c>
      <c r="K20" s="114">
        <v>8230</v>
      </c>
      <c r="L20" s="423">
        <v>7591</v>
      </c>
      <c r="M20" s="424">
        <v>6300</v>
      </c>
    </row>
    <row r="21" spans="1:13" s="110" customFormat="1" ht="11.1" customHeight="1" x14ac:dyDescent="0.2">
      <c r="A21" s="422" t="s">
        <v>389</v>
      </c>
      <c r="B21" s="115">
        <v>83807</v>
      </c>
      <c r="C21" s="114">
        <v>49657</v>
      </c>
      <c r="D21" s="114">
        <v>34150</v>
      </c>
      <c r="E21" s="114">
        <v>65477</v>
      </c>
      <c r="F21" s="114">
        <v>18282</v>
      </c>
      <c r="G21" s="114">
        <v>10423</v>
      </c>
      <c r="H21" s="114">
        <v>24623</v>
      </c>
      <c r="I21" s="115">
        <v>27367</v>
      </c>
      <c r="J21" s="114">
        <v>19273</v>
      </c>
      <c r="K21" s="114">
        <v>8094</v>
      </c>
      <c r="L21" s="423">
        <v>3935</v>
      </c>
      <c r="M21" s="424">
        <v>5188</v>
      </c>
    </row>
    <row r="22" spans="1:13" ht="15" customHeight="1" x14ac:dyDescent="0.2">
      <c r="A22" s="422" t="s">
        <v>392</v>
      </c>
      <c r="B22" s="115">
        <v>83685</v>
      </c>
      <c r="C22" s="114">
        <v>49651</v>
      </c>
      <c r="D22" s="114">
        <v>34034</v>
      </c>
      <c r="E22" s="114">
        <v>65243</v>
      </c>
      <c r="F22" s="114">
        <v>18235</v>
      </c>
      <c r="G22" s="114">
        <v>10020</v>
      </c>
      <c r="H22" s="114">
        <v>24925</v>
      </c>
      <c r="I22" s="115">
        <v>27241</v>
      </c>
      <c r="J22" s="114">
        <v>19380</v>
      </c>
      <c r="K22" s="114">
        <v>7861</v>
      </c>
      <c r="L22" s="423">
        <v>5709</v>
      </c>
      <c r="M22" s="424">
        <v>5807</v>
      </c>
    </row>
    <row r="23" spans="1:13" ht="11.1" customHeight="1" x14ac:dyDescent="0.2">
      <c r="A23" s="422" t="s">
        <v>387</v>
      </c>
      <c r="B23" s="115">
        <v>83790</v>
      </c>
      <c r="C23" s="114">
        <v>49808</v>
      </c>
      <c r="D23" s="114">
        <v>33982</v>
      </c>
      <c r="E23" s="114">
        <v>65153</v>
      </c>
      <c r="F23" s="114">
        <v>18408</v>
      </c>
      <c r="G23" s="114">
        <v>9669</v>
      </c>
      <c r="H23" s="114">
        <v>25378</v>
      </c>
      <c r="I23" s="115">
        <v>27873</v>
      </c>
      <c r="J23" s="114">
        <v>19730</v>
      </c>
      <c r="K23" s="114">
        <v>8143</v>
      </c>
      <c r="L23" s="423">
        <v>5303</v>
      </c>
      <c r="M23" s="424">
        <v>5205</v>
      </c>
    </row>
    <row r="24" spans="1:13" ht="11.1" customHeight="1" x14ac:dyDescent="0.2">
      <c r="A24" s="422" t="s">
        <v>388</v>
      </c>
      <c r="B24" s="115">
        <v>85416</v>
      </c>
      <c r="C24" s="114">
        <v>50703</v>
      </c>
      <c r="D24" s="114">
        <v>34713</v>
      </c>
      <c r="E24" s="114">
        <v>65279</v>
      </c>
      <c r="F24" s="114">
        <v>18537</v>
      </c>
      <c r="G24" s="114">
        <v>10826</v>
      </c>
      <c r="H24" s="114">
        <v>25797</v>
      </c>
      <c r="I24" s="115">
        <v>27975</v>
      </c>
      <c r="J24" s="114">
        <v>19425</v>
      </c>
      <c r="K24" s="114">
        <v>8550</v>
      </c>
      <c r="L24" s="423">
        <v>8119</v>
      </c>
      <c r="M24" s="424">
        <v>6918</v>
      </c>
    </row>
    <row r="25" spans="1:13" s="110" customFormat="1" ht="11.1" customHeight="1" x14ac:dyDescent="0.2">
      <c r="A25" s="422" t="s">
        <v>389</v>
      </c>
      <c r="B25" s="115">
        <v>84580</v>
      </c>
      <c r="C25" s="114">
        <v>49864</v>
      </c>
      <c r="D25" s="114">
        <v>34716</v>
      </c>
      <c r="E25" s="114">
        <v>64253</v>
      </c>
      <c r="F25" s="114">
        <v>18718</v>
      </c>
      <c r="G25" s="114">
        <v>10342</v>
      </c>
      <c r="H25" s="114">
        <v>25954</v>
      </c>
      <c r="I25" s="115">
        <v>27670</v>
      </c>
      <c r="J25" s="114">
        <v>19329</v>
      </c>
      <c r="K25" s="114">
        <v>8341</v>
      </c>
      <c r="L25" s="423">
        <v>3931</v>
      </c>
      <c r="M25" s="424">
        <v>4693</v>
      </c>
    </row>
    <row r="26" spans="1:13" ht="15" customHeight="1" x14ac:dyDescent="0.2">
      <c r="A26" s="422" t="s">
        <v>393</v>
      </c>
      <c r="B26" s="115">
        <v>84938</v>
      </c>
      <c r="C26" s="114">
        <v>50160</v>
      </c>
      <c r="D26" s="114">
        <v>34778</v>
      </c>
      <c r="E26" s="114">
        <v>64406</v>
      </c>
      <c r="F26" s="114">
        <v>18932</v>
      </c>
      <c r="G26" s="114">
        <v>10020</v>
      </c>
      <c r="H26" s="114">
        <v>26430</v>
      </c>
      <c r="I26" s="115">
        <v>27567</v>
      </c>
      <c r="J26" s="114">
        <v>19313</v>
      </c>
      <c r="K26" s="114">
        <v>8254</v>
      </c>
      <c r="L26" s="423">
        <v>6269</v>
      </c>
      <c r="M26" s="424">
        <v>5890</v>
      </c>
    </row>
    <row r="27" spans="1:13" ht="11.1" customHeight="1" x14ac:dyDescent="0.2">
      <c r="A27" s="422" t="s">
        <v>387</v>
      </c>
      <c r="B27" s="115">
        <v>85002</v>
      </c>
      <c r="C27" s="114">
        <v>50267</v>
      </c>
      <c r="D27" s="114">
        <v>34735</v>
      </c>
      <c r="E27" s="114">
        <v>64354</v>
      </c>
      <c r="F27" s="114">
        <v>19082</v>
      </c>
      <c r="G27" s="114">
        <v>9615</v>
      </c>
      <c r="H27" s="114">
        <v>26837</v>
      </c>
      <c r="I27" s="115">
        <v>28053</v>
      </c>
      <c r="J27" s="114">
        <v>19682</v>
      </c>
      <c r="K27" s="114">
        <v>8371</v>
      </c>
      <c r="L27" s="423">
        <v>4840</v>
      </c>
      <c r="M27" s="424">
        <v>4782</v>
      </c>
    </row>
    <row r="28" spans="1:13" ht="11.1" customHeight="1" x14ac:dyDescent="0.2">
      <c r="A28" s="422" t="s">
        <v>388</v>
      </c>
      <c r="B28" s="115">
        <v>86893</v>
      </c>
      <c r="C28" s="114">
        <v>51210</v>
      </c>
      <c r="D28" s="114">
        <v>35683</v>
      </c>
      <c r="E28" s="114">
        <v>67255</v>
      </c>
      <c r="F28" s="114">
        <v>19498</v>
      </c>
      <c r="G28" s="114">
        <v>10801</v>
      </c>
      <c r="H28" s="114">
        <v>27181</v>
      </c>
      <c r="I28" s="115">
        <v>28399</v>
      </c>
      <c r="J28" s="114">
        <v>19626</v>
      </c>
      <c r="K28" s="114">
        <v>8773</v>
      </c>
      <c r="L28" s="423">
        <v>8098</v>
      </c>
      <c r="M28" s="424">
        <v>6667</v>
      </c>
    </row>
    <row r="29" spans="1:13" s="110" customFormat="1" ht="11.1" customHeight="1" x14ac:dyDescent="0.2">
      <c r="A29" s="422" t="s">
        <v>389</v>
      </c>
      <c r="B29" s="115">
        <v>85975</v>
      </c>
      <c r="C29" s="114">
        <v>50283</v>
      </c>
      <c r="D29" s="114">
        <v>35692</v>
      </c>
      <c r="E29" s="114">
        <v>66206</v>
      </c>
      <c r="F29" s="114">
        <v>19689</v>
      </c>
      <c r="G29" s="114">
        <v>10327</v>
      </c>
      <c r="H29" s="114">
        <v>27355</v>
      </c>
      <c r="I29" s="115">
        <v>27952</v>
      </c>
      <c r="J29" s="114">
        <v>19379</v>
      </c>
      <c r="K29" s="114">
        <v>8573</v>
      </c>
      <c r="L29" s="423">
        <v>3721</v>
      </c>
      <c r="M29" s="424">
        <v>4722</v>
      </c>
    </row>
    <row r="30" spans="1:13" ht="15" customHeight="1" x14ac:dyDescent="0.2">
      <c r="A30" s="422" t="s">
        <v>394</v>
      </c>
      <c r="B30" s="115">
        <v>86290</v>
      </c>
      <c r="C30" s="114">
        <v>50360</v>
      </c>
      <c r="D30" s="114">
        <v>35930</v>
      </c>
      <c r="E30" s="114">
        <v>66098</v>
      </c>
      <c r="F30" s="114">
        <v>20128</v>
      </c>
      <c r="G30" s="114">
        <v>10069</v>
      </c>
      <c r="H30" s="114">
        <v>27707</v>
      </c>
      <c r="I30" s="115">
        <v>27598</v>
      </c>
      <c r="J30" s="114">
        <v>19108</v>
      </c>
      <c r="K30" s="114">
        <v>8490</v>
      </c>
      <c r="L30" s="423">
        <v>6430</v>
      </c>
      <c r="M30" s="424">
        <v>6210</v>
      </c>
    </row>
    <row r="31" spans="1:13" ht="11.1" customHeight="1" x14ac:dyDescent="0.2">
      <c r="A31" s="422" t="s">
        <v>387</v>
      </c>
      <c r="B31" s="115">
        <v>86765</v>
      </c>
      <c r="C31" s="114">
        <v>50761</v>
      </c>
      <c r="D31" s="114">
        <v>36004</v>
      </c>
      <c r="E31" s="114">
        <v>66214</v>
      </c>
      <c r="F31" s="114">
        <v>20507</v>
      </c>
      <c r="G31" s="114">
        <v>9621</v>
      </c>
      <c r="H31" s="114">
        <v>28266</v>
      </c>
      <c r="I31" s="115">
        <v>28292</v>
      </c>
      <c r="J31" s="114">
        <v>19399</v>
      </c>
      <c r="K31" s="114">
        <v>8893</v>
      </c>
      <c r="L31" s="423">
        <v>5446</v>
      </c>
      <c r="M31" s="424">
        <v>5029</v>
      </c>
    </row>
    <row r="32" spans="1:13" ht="11.1" customHeight="1" x14ac:dyDescent="0.2">
      <c r="A32" s="422" t="s">
        <v>388</v>
      </c>
      <c r="B32" s="115">
        <v>88741</v>
      </c>
      <c r="C32" s="114">
        <v>51807</v>
      </c>
      <c r="D32" s="114">
        <v>36934</v>
      </c>
      <c r="E32" s="114">
        <v>67830</v>
      </c>
      <c r="F32" s="114">
        <v>20902</v>
      </c>
      <c r="G32" s="114">
        <v>10851</v>
      </c>
      <c r="H32" s="114">
        <v>28704</v>
      </c>
      <c r="I32" s="115">
        <v>28122</v>
      </c>
      <c r="J32" s="114">
        <v>19096</v>
      </c>
      <c r="K32" s="114">
        <v>9026</v>
      </c>
      <c r="L32" s="423">
        <v>7833</v>
      </c>
      <c r="M32" s="424">
        <v>6147</v>
      </c>
    </row>
    <row r="33" spans="1:13" s="110" customFormat="1" ht="11.1" customHeight="1" x14ac:dyDescent="0.2">
      <c r="A33" s="422" t="s">
        <v>389</v>
      </c>
      <c r="B33" s="115">
        <v>88220</v>
      </c>
      <c r="C33" s="114">
        <v>51189</v>
      </c>
      <c r="D33" s="114">
        <v>37031</v>
      </c>
      <c r="E33" s="114">
        <v>67158</v>
      </c>
      <c r="F33" s="114">
        <v>21055</v>
      </c>
      <c r="G33" s="114">
        <v>10425</v>
      </c>
      <c r="H33" s="114">
        <v>28928</v>
      </c>
      <c r="I33" s="115">
        <v>27967</v>
      </c>
      <c r="J33" s="114">
        <v>19079</v>
      </c>
      <c r="K33" s="114">
        <v>8888</v>
      </c>
      <c r="L33" s="423">
        <v>4132</v>
      </c>
      <c r="M33" s="424">
        <v>4861</v>
      </c>
    </row>
    <row r="34" spans="1:13" ht="15" customHeight="1" x14ac:dyDescent="0.2">
      <c r="A34" s="422" t="s">
        <v>395</v>
      </c>
      <c r="B34" s="115">
        <v>87755</v>
      </c>
      <c r="C34" s="114">
        <v>51026</v>
      </c>
      <c r="D34" s="114">
        <v>36729</v>
      </c>
      <c r="E34" s="114">
        <v>66739</v>
      </c>
      <c r="F34" s="114">
        <v>20999</v>
      </c>
      <c r="G34" s="114">
        <v>10129</v>
      </c>
      <c r="H34" s="114">
        <v>29103</v>
      </c>
      <c r="I34" s="115">
        <v>27610</v>
      </c>
      <c r="J34" s="114">
        <v>18870</v>
      </c>
      <c r="K34" s="114">
        <v>8740</v>
      </c>
      <c r="L34" s="423">
        <v>6274</v>
      </c>
      <c r="M34" s="424">
        <v>6613</v>
      </c>
    </row>
    <row r="35" spans="1:13" ht="11.1" customHeight="1" x14ac:dyDescent="0.2">
      <c r="A35" s="422" t="s">
        <v>387</v>
      </c>
      <c r="B35" s="115">
        <v>88020</v>
      </c>
      <c r="C35" s="114">
        <v>51231</v>
      </c>
      <c r="D35" s="114">
        <v>36789</v>
      </c>
      <c r="E35" s="114">
        <v>66733</v>
      </c>
      <c r="F35" s="114">
        <v>21279</v>
      </c>
      <c r="G35" s="114">
        <v>9811</v>
      </c>
      <c r="H35" s="114">
        <v>29543</v>
      </c>
      <c r="I35" s="115">
        <v>28028</v>
      </c>
      <c r="J35" s="114">
        <v>19052</v>
      </c>
      <c r="K35" s="114">
        <v>8976</v>
      </c>
      <c r="L35" s="423">
        <v>5016</v>
      </c>
      <c r="M35" s="424">
        <v>4833</v>
      </c>
    </row>
    <row r="36" spans="1:13" ht="11.1" customHeight="1" x14ac:dyDescent="0.2">
      <c r="A36" s="422" t="s">
        <v>388</v>
      </c>
      <c r="B36" s="115">
        <v>89957</v>
      </c>
      <c r="C36" s="114">
        <v>52254</v>
      </c>
      <c r="D36" s="114">
        <v>37703</v>
      </c>
      <c r="E36" s="114">
        <v>68264</v>
      </c>
      <c r="F36" s="114">
        <v>21690</v>
      </c>
      <c r="G36" s="114">
        <v>10925</v>
      </c>
      <c r="H36" s="114">
        <v>29950</v>
      </c>
      <c r="I36" s="115">
        <v>28010</v>
      </c>
      <c r="J36" s="114">
        <v>18722</v>
      </c>
      <c r="K36" s="114">
        <v>9288</v>
      </c>
      <c r="L36" s="423">
        <v>8381</v>
      </c>
      <c r="M36" s="424">
        <v>6681</v>
      </c>
    </row>
    <row r="37" spans="1:13" s="110" customFormat="1" ht="11.1" customHeight="1" x14ac:dyDescent="0.2">
      <c r="A37" s="422" t="s">
        <v>389</v>
      </c>
      <c r="B37" s="115">
        <v>89446</v>
      </c>
      <c r="C37" s="114">
        <v>51736</v>
      </c>
      <c r="D37" s="114">
        <v>37710</v>
      </c>
      <c r="E37" s="114">
        <v>67666</v>
      </c>
      <c r="F37" s="114">
        <v>21778</v>
      </c>
      <c r="G37" s="114">
        <v>10532</v>
      </c>
      <c r="H37" s="114">
        <v>30150</v>
      </c>
      <c r="I37" s="115">
        <v>27874</v>
      </c>
      <c r="J37" s="114">
        <v>18769</v>
      </c>
      <c r="K37" s="114">
        <v>9105</v>
      </c>
      <c r="L37" s="423">
        <v>4479</v>
      </c>
      <c r="M37" s="424">
        <v>5119</v>
      </c>
    </row>
    <row r="38" spans="1:13" ht="15" customHeight="1" x14ac:dyDescent="0.2">
      <c r="A38" s="425" t="s">
        <v>396</v>
      </c>
      <c r="B38" s="115">
        <v>89514</v>
      </c>
      <c r="C38" s="114">
        <v>51788</v>
      </c>
      <c r="D38" s="114">
        <v>37726</v>
      </c>
      <c r="E38" s="114">
        <v>67477</v>
      </c>
      <c r="F38" s="114">
        <v>22036</v>
      </c>
      <c r="G38" s="114">
        <v>10199</v>
      </c>
      <c r="H38" s="114">
        <v>30473</v>
      </c>
      <c r="I38" s="115">
        <v>27589</v>
      </c>
      <c r="J38" s="114">
        <v>18498</v>
      </c>
      <c r="K38" s="114">
        <v>9091</v>
      </c>
      <c r="L38" s="423">
        <v>6119</v>
      </c>
      <c r="M38" s="424">
        <v>5965</v>
      </c>
    </row>
    <row r="39" spans="1:13" ht="11.1" customHeight="1" x14ac:dyDescent="0.2">
      <c r="A39" s="422" t="s">
        <v>387</v>
      </c>
      <c r="B39" s="115">
        <v>89884</v>
      </c>
      <c r="C39" s="114">
        <v>52054</v>
      </c>
      <c r="D39" s="114">
        <v>37830</v>
      </c>
      <c r="E39" s="114">
        <v>67562</v>
      </c>
      <c r="F39" s="114">
        <v>22322</v>
      </c>
      <c r="G39" s="114">
        <v>9886</v>
      </c>
      <c r="H39" s="114">
        <v>30947</v>
      </c>
      <c r="I39" s="115">
        <v>28110</v>
      </c>
      <c r="J39" s="114">
        <v>18749</v>
      </c>
      <c r="K39" s="114">
        <v>9361</v>
      </c>
      <c r="L39" s="423">
        <v>5352</v>
      </c>
      <c r="M39" s="424">
        <v>4957</v>
      </c>
    </row>
    <row r="40" spans="1:13" ht="11.1" customHeight="1" x14ac:dyDescent="0.2">
      <c r="A40" s="425" t="s">
        <v>388</v>
      </c>
      <c r="B40" s="115">
        <v>91696</v>
      </c>
      <c r="C40" s="114">
        <v>53088</v>
      </c>
      <c r="D40" s="114">
        <v>38608</v>
      </c>
      <c r="E40" s="114">
        <v>69121</v>
      </c>
      <c r="F40" s="114">
        <v>22575</v>
      </c>
      <c r="G40" s="114">
        <v>11068</v>
      </c>
      <c r="H40" s="114">
        <v>31309</v>
      </c>
      <c r="I40" s="115">
        <v>28461</v>
      </c>
      <c r="J40" s="114">
        <v>18644</v>
      </c>
      <c r="K40" s="114">
        <v>9817</v>
      </c>
      <c r="L40" s="423">
        <v>9226</v>
      </c>
      <c r="M40" s="424">
        <v>7539</v>
      </c>
    </row>
    <row r="41" spans="1:13" s="110" customFormat="1" ht="11.1" customHeight="1" x14ac:dyDescent="0.2">
      <c r="A41" s="422" t="s">
        <v>389</v>
      </c>
      <c r="B41" s="115">
        <v>91181</v>
      </c>
      <c r="C41" s="114">
        <v>52544</v>
      </c>
      <c r="D41" s="114">
        <v>38637</v>
      </c>
      <c r="E41" s="114">
        <v>68419</v>
      </c>
      <c r="F41" s="114">
        <v>22762</v>
      </c>
      <c r="G41" s="114">
        <v>10693</v>
      </c>
      <c r="H41" s="114">
        <v>31558</v>
      </c>
      <c r="I41" s="115">
        <v>28355</v>
      </c>
      <c r="J41" s="114">
        <v>18697</v>
      </c>
      <c r="K41" s="114">
        <v>9658</v>
      </c>
      <c r="L41" s="423">
        <v>4862</v>
      </c>
      <c r="M41" s="424">
        <v>5505</v>
      </c>
    </row>
    <row r="42" spans="1:13" ht="15" customHeight="1" x14ac:dyDescent="0.2">
      <c r="A42" s="422" t="s">
        <v>397</v>
      </c>
      <c r="B42" s="115">
        <v>91414</v>
      </c>
      <c r="C42" s="114">
        <v>52739</v>
      </c>
      <c r="D42" s="114">
        <v>38675</v>
      </c>
      <c r="E42" s="114">
        <v>68442</v>
      </c>
      <c r="F42" s="114">
        <v>22972</v>
      </c>
      <c r="G42" s="114">
        <v>10399</v>
      </c>
      <c r="H42" s="114">
        <v>31906</v>
      </c>
      <c r="I42" s="115">
        <v>28129</v>
      </c>
      <c r="J42" s="114">
        <v>18499</v>
      </c>
      <c r="K42" s="114">
        <v>9630</v>
      </c>
      <c r="L42" s="423">
        <v>6608</v>
      </c>
      <c r="M42" s="424">
        <v>6414</v>
      </c>
    </row>
    <row r="43" spans="1:13" ht="11.1" customHeight="1" x14ac:dyDescent="0.2">
      <c r="A43" s="422" t="s">
        <v>387</v>
      </c>
      <c r="B43" s="115">
        <v>91724</v>
      </c>
      <c r="C43" s="114">
        <v>53003</v>
      </c>
      <c r="D43" s="114">
        <v>38721</v>
      </c>
      <c r="E43" s="114">
        <v>68469</v>
      </c>
      <c r="F43" s="114">
        <v>23255</v>
      </c>
      <c r="G43" s="114">
        <v>10080</v>
      </c>
      <c r="H43" s="114">
        <v>32385</v>
      </c>
      <c r="I43" s="115">
        <v>28753</v>
      </c>
      <c r="J43" s="114">
        <v>18743</v>
      </c>
      <c r="K43" s="114">
        <v>10010</v>
      </c>
      <c r="L43" s="423">
        <v>5450</v>
      </c>
      <c r="M43" s="424">
        <v>5250</v>
      </c>
    </row>
    <row r="44" spans="1:13" ht="11.1" customHeight="1" x14ac:dyDescent="0.2">
      <c r="A44" s="422" t="s">
        <v>388</v>
      </c>
      <c r="B44" s="115">
        <v>93563</v>
      </c>
      <c r="C44" s="114">
        <v>54062</v>
      </c>
      <c r="D44" s="114">
        <v>39501</v>
      </c>
      <c r="E44" s="114">
        <v>70100</v>
      </c>
      <c r="F44" s="114">
        <v>23463</v>
      </c>
      <c r="G44" s="114">
        <v>11192</v>
      </c>
      <c r="H44" s="114">
        <v>32685</v>
      </c>
      <c r="I44" s="115">
        <v>28734</v>
      </c>
      <c r="J44" s="114">
        <v>18393</v>
      </c>
      <c r="K44" s="114">
        <v>10341</v>
      </c>
      <c r="L44" s="423">
        <v>9037</v>
      </c>
      <c r="M44" s="424">
        <v>7446</v>
      </c>
    </row>
    <row r="45" spans="1:13" s="110" customFormat="1" ht="11.1" customHeight="1" x14ac:dyDescent="0.2">
      <c r="A45" s="422" t="s">
        <v>389</v>
      </c>
      <c r="B45" s="115">
        <v>93242</v>
      </c>
      <c r="C45" s="114">
        <v>53619</v>
      </c>
      <c r="D45" s="114">
        <v>39623</v>
      </c>
      <c r="E45" s="114">
        <v>69606</v>
      </c>
      <c r="F45" s="114">
        <v>23636</v>
      </c>
      <c r="G45" s="114">
        <v>10815</v>
      </c>
      <c r="H45" s="114">
        <v>32874</v>
      </c>
      <c r="I45" s="115">
        <v>28443</v>
      </c>
      <c r="J45" s="114">
        <v>18338</v>
      </c>
      <c r="K45" s="114">
        <v>10105</v>
      </c>
      <c r="L45" s="423">
        <v>5191</v>
      </c>
      <c r="M45" s="424">
        <v>5663</v>
      </c>
    </row>
    <row r="46" spans="1:13" ht="15" customHeight="1" x14ac:dyDescent="0.2">
      <c r="A46" s="422" t="s">
        <v>398</v>
      </c>
      <c r="B46" s="115">
        <v>93253</v>
      </c>
      <c r="C46" s="114">
        <v>53535</v>
      </c>
      <c r="D46" s="114">
        <v>39718</v>
      </c>
      <c r="E46" s="114">
        <v>69343</v>
      </c>
      <c r="F46" s="114">
        <v>23910</v>
      </c>
      <c r="G46" s="114">
        <v>10395</v>
      </c>
      <c r="H46" s="114">
        <v>33208</v>
      </c>
      <c r="I46" s="115">
        <v>28535</v>
      </c>
      <c r="J46" s="114">
        <v>18341</v>
      </c>
      <c r="K46" s="114">
        <v>10194</v>
      </c>
      <c r="L46" s="423">
        <v>7023</v>
      </c>
      <c r="M46" s="424">
        <v>7100</v>
      </c>
    </row>
    <row r="47" spans="1:13" ht="11.1" customHeight="1" x14ac:dyDescent="0.2">
      <c r="A47" s="422" t="s">
        <v>387</v>
      </c>
      <c r="B47" s="115">
        <v>93628</v>
      </c>
      <c r="C47" s="114">
        <v>53765</v>
      </c>
      <c r="D47" s="114">
        <v>39863</v>
      </c>
      <c r="E47" s="114">
        <v>69380</v>
      </c>
      <c r="F47" s="114">
        <v>24248</v>
      </c>
      <c r="G47" s="114">
        <v>10056</v>
      </c>
      <c r="H47" s="114">
        <v>33567</v>
      </c>
      <c r="I47" s="115">
        <v>29120</v>
      </c>
      <c r="J47" s="114">
        <v>18603</v>
      </c>
      <c r="K47" s="114">
        <v>10517</v>
      </c>
      <c r="L47" s="423">
        <v>5972</v>
      </c>
      <c r="M47" s="424">
        <v>5821</v>
      </c>
    </row>
    <row r="48" spans="1:13" ht="11.1" customHeight="1" x14ac:dyDescent="0.2">
      <c r="A48" s="422" t="s">
        <v>388</v>
      </c>
      <c r="B48" s="115">
        <v>95182</v>
      </c>
      <c r="C48" s="114">
        <v>54674</v>
      </c>
      <c r="D48" s="114">
        <v>40508</v>
      </c>
      <c r="E48" s="114">
        <v>70767</v>
      </c>
      <c r="F48" s="114">
        <v>24415</v>
      </c>
      <c r="G48" s="114">
        <v>11212</v>
      </c>
      <c r="H48" s="114">
        <v>33861</v>
      </c>
      <c r="I48" s="115">
        <v>28848</v>
      </c>
      <c r="J48" s="114">
        <v>18162</v>
      </c>
      <c r="K48" s="114">
        <v>10686</v>
      </c>
      <c r="L48" s="423">
        <v>8917</v>
      </c>
      <c r="M48" s="424">
        <v>7487</v>
      </c>
    </row>
    <row r="49" spans="1:17" s="110" customFormat="1" ht="11.1" customHeight="1" x14ac:dyDescent="0.2">
      <c r="A49" s="422" t="s">
        <v>389</v>
      </c>
      <c r="B49" s="115">
        <v>94772</v>
      </c>
      <c r="C49" s="114">
        <v>54085</v>
      </c>
      <c r="D49" s="114">
        <v>40687</v>
      </c>
      <c r="E49" s="114">
        <v>69969</v>
      </c>
      <c r="F49" s="114">
        <v>24803</v>
      </c>
      <c r="G49" s="114">
        <v>10853</v>
      </c>
      <c r="H49" s="114">
        <v>33918</v>
      </c>
      <c r="I49" s="115">
        <v>28541</v>
      </c>
      <c r="J49" s="114">
        <v>18112</v>
      </c>
      <c r="K49" s="114">
        <v>10429</v>
      </c>
      <c r="L49" s="423">
        <v>5165</v>
      </c>
      <c r="M49" s="424">
        <v>5685</v>
      </c>
    </row>
    <row r="50" spans="1:17" ht="15" customHeight="1" x14ac:dyDescent="0.2">
      <c r="A50" s="422" t="s">
        <v>399</v>
      </c>
      <c r="B50" s="143">
        <v>94471</v>
      </c>
      <c r="C50" s="144">
        <v>53976</v>
      </c>
      <c r="D50" s="144">
        <v>40495</v>
      </c>
      <c r="E50" s="144">
        <v>69475</v>
      </c>
      <c r="F50" s="144">
        <v>24996</v>
      </c>
      <c r="G50" s="144">
        <v>10478</v>
      </c>
      <c r="H50" s="144">
        <v>34104</v>
      </c>
      <c r="I50" s="143">
        <v>27585</v>
      </c>
      <c r="J50" s="144">
        <v>17440</v>
      </c>
      <c r="K50" s="144">
        <v>10145</v>
      </c>
      <c r="L50" s="426">
        <v>7162</v>
      </c>
      <c r="M50" s="427">
        <v>7174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1.3061241997576485</v>
      </c>
      <c r="C6" s="480">
        <f>'Tabelle 3.3'!J11</f>
        <v>-3.3292447871035571</v>
      </c>
      <c r="D6" s="481">
        <f t="shared" ref="D6:E9" si="0">IF(OR(AND(B6&gt;=-50,B6&lt;=50),ISNUMBER(B6)=FALSE),B6,"")</f>
        <v>1.3061241997576485</v>
      </c>
      <c r="E6" s="481">
        <f t="shared" si="0"/>
        <v>-3.3292447871035571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1.3061241997576485</v>
      </c>
      <c r="C14" s="480">
        <f>'Tabelle 3.3'!J11</f>
        <v>-3.3292447871035571</v>
      </c>
      <c r="D14" s="481">
        <f>IF(OR(AND(B14&gt;=-50,B14&lt;=50),ISNUMBER(B14)=FALSE),B14,"")</f>
        <v>1.3061241997576485</v>
      </c>
      <c r="E14" s="481">
        <f>IF(OR(AND(C14&gt;=-50,C14&lt;=50),ISNUMBER(C14)=FALSE),C14,"")</f>
        <v>-3.3292447871035571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7.315112540192926</v>
      </c>
      <c r="C15" s="480">
        <f>'Tabelle 3.3'!J12</f>
        <v>2.4549918166939442</v>
      </c>
      <c r="D15" s="481">
        <f t="shared" ref="D15:E45" si="3">IF(OR(AND(B15&gt;=-50,B15&lt;=50),ISNUMBER(B15)=FALSE),B15,"")</f>
        <v>7.315112540192926</v>
      </c>
      <c r="E15" s="481">
        <f t="shared" si="3"/>
        <v>2.4549918166939442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1.7496635262449529</v>
      </c>
      <c r="C16" s="480">
        <f>'Tabelle 3.3'!J13</f>
        <v>-5.7692307692307692</v>
      </c>
      <c r="D16" s="481">
        <f t="shared" si="3"/>
        <v>1.7496635262449529</v>
      </c>
      <c r="E16" s="481">
        <f t="shared" si="3"/>
        <v>-5.7692307692307692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-0.3601781934220088</v>
      </c>
      <c r="C17" s="480">
        <f>'Tabelle 3.3'!J14</f>
        <v>-5.5555555555555554</v>
      </c>
      <c r="D17" s="481">
        <f t="shared" si="3"/>
        <v>-0.3601781934220088</v>
      </c>
      <c r="E17" s="481">
        <f t="shared" si="3"/>
        <v>-5.5555555555555554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0.78047160411823313</v>
      </c>
      <c r="C18" s="480">
        <f>'Tabelle 3.3'!J15</f>
        <v>-13.226094727435211</v>
      </c>
      <c r="D18" s="481">
        <f t="shared" si="3"/>
        <v>0.78047160411823313</v>
      </c>
      <c r="E18" s="481">
        <f t="shared" si="3"/>
        <v>-13.226094727435211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-0.56036177742823434</v>
      </c>
      <c r="C19" s="480">
        <f>'Tabelle 3.3'!J16</f>
        <v>-3.4193548387096775</v>
      </c>
      <c r="D19" s="481">
        <f t="shared" si="3"/>
        <v>-0.56036177742823434</v>
      </c>
      <c r="E19" s="481">
        <f t="shared" si="3"/>
        <v>-3.4193548387096775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-0.88930936613055822</v>
      </c>
      <c r="C20" s="480">
        <f>'Tabelle 3.3'!J17</f>
        <v>11.960132890365449</v>
      </c>
      <c r="D20" s="481">
        <f t="shared" si="3"/>
        <v>-0.88930936613055822</v>
      </c>
      <c r="E20" s="481">
        <f t="shared" si="3"/>
        <v>11.960132890365449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3.4335596508244421</v>
      </c>
      <c r="C21" s="480">
        <f>'Tabelle 3.3'!J18</f>
        <v>1.3201320132013201</v>
      </c>
      <c r="D21" s="481">
        <f t="shared" si="3"/>
        <v>3.4335596508244421</v>
      </c>
      <c r="E21" s="481">
        <f t="shared" si="3"/>
        <v>1.3201320132013201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-4.539823653720032</v>
      </c>
      <c r="C22" s="480">
        <f>'Tabelle 3.3'!J19</f>
        <v>-1.7662801070472791</v>
      </c>
      <c r="D22" s="481">
        <f t="shared" si="3"/>
        <v>-4.539823653720032</v>
      </c>
      <c r="E22" s="481">
        <f t="shared" si="3"/>
        <v>-1.7662801070472791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2.3178807947019866</v>
      </c>
      <c r="C23" s="480">
        <f>'Tabelle 3.3'!J20</f>
        <v>0.41420118343195267</v>
      </c>
      <c r="D23" s="481">
        <f t="shared" si="3"/>
        <v>2.3178807947019866</v>
      </c>
      <c r="E23" s="481">
        <f t="shared" si="3"/>
        <v>0.41420118343195267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v>
      </c>
      <c r="C24" s="480">
        <f>'Tabelle 3.3'!J21</f>
        <v>-15.599769319492502</v>
      </c>
      <c r="D24" s="481">
        <f t="shared" si="3"/>
        <v>0</v>
      </c>
      <c r="E24" s="481">
        <f t="shared" si="3"/>
        <v>-15.599769319492502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-0.12642225031605561</v>
      </c>
      <c r="C25" s="480">
        <f>'Tabelle 3.3'!J22</f>
        <v>-1.7902813299232736</v>
      </c>
      <c r="D25" s="481">
        <f t="shared" si="3"/>
        <v>-0.12642225031605561</v>
      </c>
      <c r="E25" s="481">
        <f t="shared" si="3"/>
        <v>-1.7902813299232736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-0.41273584905660377</v>
      </c>
      <c r="C26" s="480">
        <f>'Tabelle 3.3'!J23</f>
        <v>6.2043795620437958</v>
      </c>
      <c r="D26" s="481">
        <f t="shared" si="3"/>
        <v>-0.41273584905660377</v>
      </c>
      <c r="E26" s="481">
        <f t="shared" si="3"/>
        <v>6.2043795620437958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22.290263319044701</v>
      </c>
      <c r="C27" s="480">
        <f>'Tabelle 3.3'!J24</f>
        <v>3.7640449438202248</v>
      </c>
      <c r="D27" s="481">
        <f t="shared" si="3"/>
        <v>22.290263319044701</v>
      </c>
      <c r="E27" s="481">
        <f t="shared" si="3"/>
        <v>3.7640449438202248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5.4610564010743063</v>
      </c>
      <c r="C28" s="480">
        <f>'Tabelle 3.3'!J25</f>
        <v>-2.1825396825396823</v>
      </c>
      <c r="D28" s="481">
        <f t="shared" si="3"/>
        <v>5.4610564010743063</v>
      </c>
      <c r="E28" s="481">
        <f t="shared" si="3"/>
        <v>-2.1825396825396823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-1.3060360042357924</v>
      </c>
      <c r="C29" s="480">
        <f>'Tabelle 3.3'!J26</f>
        <v>-4.9438202247191008</v>
      </c>
      <c r="D29" s="481">
        <f t="shared" si="3"/>
        <v>-1.3060360042357924</v>
      </c>
      <c r="E29" s="481">
        <f t="shared" si="3"/>
        <v>-4.9438202247191008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3.6081043574798777</v>
      </c>
      <c r="C30" s="480">
        <f>'Tabelle 3.3'!J27</f>
        <v>2.2522522522522523</v>
      </c>
      <c r="D30" s="481">
        <f t="shared" si="3"/>
        <v>3.6081043574798777</v>
      </c>
      <c r="E30" s="481">
        <f t="shared" si="3"/>
        <v>2.2522522522522523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1.946542707728065</v>
      </c>
      <c r="C31" s="480">
        <f>'Tabelle 3.3'!J28</f>
        <v>-4.1218637992831537</v>
      </c>
      <c r="D31" s="481">
        <f t="shared" si="3"/>
        <v>1.946542707728065</v>
      </c>
      <c r="E31" s="481">
        <f t="shared" si="3"/>
        <v>-4.1218637992831537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4.5660621761658033</v>
      </c>
      <c r="C32" s="480">
        <f>'Tabelle 3.3'!J29</f>
        <v>-2.4356297842727908</v>
      </c>
      <c r="D32" s="481">
        <f t="shared" si="3"/>
        <v>4.5660621761658033</v>
      </c>
      <c r="E32" s="481">
        <f t="shared" si="3"/>
        <v>-2.4356297842727908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3.020923610251331</v>
      </c>
      <c r="C33" s="480">
        <f>'Tabelle 3.3'!J30</f>
        <v>-5.6113902847571193</v>
      </c>
      <c r="D33" s="481">
        <f t="shared" si="3"/>
        <v>3.020923610251331</v>
      </c>
      <c r="E33" s="481">
        <f t="shared" si="3"/>
        <v>-5.6113902847571193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4.1356492969396197E-2</v>
      </c>
      <c r="C34" s="480">
        <f>'Tabelle 3.3'!J31</f>
        <v>-2.0553811019126464</v>
      </c>
      <c r="D34" s="481">
        <f t="shared" si="3"/>
        <v>4.1356492969396197E-2</v>
      </c>
      <c r="E34" s="481">
        <f t="shared" si="3"/>
        <v>-2.0553811019126464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7.315112540192926</v>
      </c>
      <c r="C37" s="480">
        <f>'Tabelle 3.3'!J34</f>
        <v>2.4549918166939442</v>
      </c>
      <c r="D37" s="481">
        <f t="shared" si="3"/>
        <v>7.315112540192926</v>
      </c>
      <c r="E37" s="481">
        <f t="shared" si="3"/>
        <v>2.4549918166939442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0.20240219446589788</v>
      </c>
      <c r="C38" s="480">
        <f>'Tabelle 3.3'!J35</f>
        <v>-3.6422314430613185</v>
      </c>
      <c r="D38" s="481">
        <f t="shared" si="3"/>
        <v>0.20240219446589788</v>
      </c>
      <c r="E38" s="481">
        <f t="shared" si="3"/>
        <v>-3.6422314430613185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1.9298567756151304</v>
      </c>
      <c r="C39" s="480">
        <f>'Tabelle 3.3'!J36</f>
        <v>-3.5736049447201186</v>
      </c>
      <c r="D39" s="481">
        <f t="shared" si="3"/>
        <v>1.9298567756151304</v>
      </c>
      <c r="E39" s="481">
        <f t="shared" si="3"/>
        <v>-3.5736049447201186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1.9298567756151304</v>
      </c>
      <c r="C45" s="480">
        <f>'Tabelle 3.3'!J36</f>
        <v>-3.5736049447201186</v>
      </c>
      <c r="D45" s="481">
        <f t="shared" si="3"/>
        <v>1.9298567756151304</v>
      </c>
      <c r="E45" s="481">
        <f t="shared" si="3"/>
        <v>-3.5736049447201186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84938</v>
      </c>
      <c r="C51" s="487">
        <v>19313</v>
      </c>
      <c r="D51" s="487">
        <v>8254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85002</v>
      </c>
      <c r="C52" s="487">
        <v>19682</v>
      </c>
      <c r="D52" s="487">
        <v>8371</v>
      </c>
      <c r="E52" s="488">
        <f t="shared" ref="E52:G70" si="11">IF($A$51=37802,IF(COUNTBLANK(B$51:B$70)&gt;0,#N/A,B52/B$51*100),IF(COUNTBLANK(B$51:B$75)&gt;0,#N/A,B52/B$51*100))</f>
        <v>100.07534907815112</v>
      </c>
      <c r="F52" s="488">
        <f t="shared" si="11"/>
        <v>101.91063014549786</v>
      </c>
      <c r="G52" s="488">
        <f t="shared" si="11"/>
        <v>101.41749454809789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86893</v>
      </c>
      <c r="C53" s="487">
        <v>19626</v>
      </c>
      <c r="D53" s="487">
        <v>8773</v>
      </c>
      <c r="E53" s="488">
        <f t="shared" si="11"/>
        <v>102.30167887164757</v>
      </c>
      <c r="F53" s="488">
        <f t="shared" si="11"/>
        <v>101.6206700150158</v>
      </c>
      <c r="G53" s="488">
        <f t="shared" si="11"/>
        <v>106.28786043130603</v>
      </c>
      <c r="H53" s="489">
        <f>IF(ISERROR(L53)=TRUE,IF(MONTH(A53)=MONTH(MAX(A$51:A$75)),A53,""),"")</f>
        <v>41883</v>
      </c>
      <c r="I53" s="488">
        <f t="shared" si="12"/>
        <v>102.30167887164757</v>
      </c>
      <c r="J53" s="488">
        <f t="shared" si="10"/>
        <v>101.6206700150158</v>
      </c>
      <c r="K53" s="488">
        <f t="shared" si="10"/>
        <v>106.28786043130603</v>
      </c>
      <c r="L53" s="488" t="e">
        <f t="shared" si="13"/>
        <v>#N/A</v>
      </c>
    </row>
    <row r="54" spans="1:14" ht="15" customHeight="1" x14ac:dyDescent="0.2">
      <c r="A54" s="490" t="s">
        <v>462</v>
      </c>
      <c r="B54" s="487">
        <v>85975</v>
      </c>
      <c r="C54" s="487">
        <v>19379</v>
      </c>
      <c r="D54" s="487">
        <v>8573</v>
      </c>
      <c r="E54" s="488">
        <f t="shared" si="11"/>
        <v>101.22089053191741</v>
      </c>
      <c r="F54" s="488">
        <f t="shared" si="11"/>
        <v>100.34173872521099</v>
      </c>
      <c r="G54" s="488">
        <f t="shared" si="11"/>
        <v>103.8647928277199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86290</v>
      </c>
      <c r="C55" s="487">
        <v>19108</v>
      </c>
      <c r="D55" s="487">
        <v>8490</v>
      </c>
      <c r="E55" s="488">
        <f t="shared" si="11"/>
        <v>101.59174927594246</v>
      </c>
      <c r="F55" s="488">
        <f t="shared" si="11"/>
        <v>98.938538808056748</v>
      </c>
      <c r="G55" s="488">
        <f t="shared" si="11"/>
        <v>102.85921977223165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86765</v>
      </c>
      <c r="C56" s="487">
        <v>19399</v>
      </c>
      <c r="D56" s="487">
        <v>8893</v>
      </c>
      <c r="E56" s="488">
        <f t="shared" si="11"/>
        <v>102.15098071534531</v>
      </c>
      <c r="F56" s="488">
        <f t="shared" si="11"/>
        <v>100.44529591466889</v>
      </c>
      <c r="G56" s="488">
        <f t="shared" si="11"/>
        <v>107.74170099345773</v>
      </c>
      <c r="H56" s="489" t="str">
        <f t="shared" si="14"/>
        <v/>
      </c>
      <c r="I56" s="488" t="str">
        <f t="shared" si="12"/>
        <v/>
      </c>
      <c r="J56" s="488" t="str">
        <f t="shared" si="10"/>
        <v/>
      </c>
      <c r="K56" s="488" t="str">
        <f t="shared" si="10"/>
        <v/>
      </c>
      <c r="L56" s="488" t="e">
        <f t="shared" si="13"/>
        <v>#N/A</v>
      </c>
    </row>
    <row r="57" spans="1:14" ht="15" customHeight="1" x14ac:dyDescent="0.2">
      <c r="A57" s="490">
        <v>42248</v>
      </c>
      <c r="B57" s="487">
        <v>88741</v>
      </c>
      <c r="C57" s="487">
        <v>19096</v>
      </c>
      <c r="D57" s="487">
        <v>9026</v>
      </c>
      <c r="E57" s="488">
        <f t="shared" si="11"/>
        <v>104.47738350326121</v>
      </c>
      <c r="F57" s="488">
        <f t="shared" si="11"/>
        <v>98.876404494382015</v>
      </c>
      <c r="G57" s="488">
        <f t="shared" si="11"/>
        <v>109.35304094984251</v>
      </c>
      <c r="H57" s="489">
        <f t="shared" si="14"/>
        <v>42248</v>
      </c>
      <c r="I57" s="488">
        <f t="shared" si="12"/>
        <v>104.47738350326121</v>
      </c>
      <c r="J57" s="488">
        <f t="shared" si="10"/>
        <v>98.876404494382015</v>
      </c>
      <c r="K57" s="488">
        <f t="shared" si="10"/>
        <v>109.35304094984251</v>
      </c>
      <c r="L57" s="488" t="e">
        <f t="shared" si="13"/>
        <v>#N/A</v>
      </c>
    </row>
    <row r="58" spans="1:14" ht="15" customHeight="1" x14ac:dyDescent="0.2">
      <c r="A58" s="490" t="s">
        <v>465</v>
      </c>
      <c r="B58" s="487">
        <v>88220</v>
      </c>
      <c r="C58" s="487">
        <v>19079</v>
      </c>
      <c r="D58" s="487">
        <v>8888</v>
      </c>
      <c r="E58" s="488">
        <f t="shared" si="11"/>
        <v>103.86399491393723</v>
      </c>
      <c r="F58" s="488">
        <f t="shared" si="11"/>
        <v>98.788380883342825</v>
      </c>
      <c r="G58" s="488">
        <f t="shared" si="11"/>
        <v>107.68112430336807</v>
      </c>
      <c r="H58" s="489" t="str">
        <f t="shared" si="14"/>
        <v/>
      </c>
      <c r="I58" s="488" t="str">
        <f t="shared" si="12"/>
        <v/>
      </c>
      <c r="J58" s="488" t="str">
        <f t="shared" si="10"/>
        <v/>
      </c>
      <c r="K58" s="488" t="str">
        <f t="shared" si="10"/>
        <v/>
      </c>
      <c r="L58" s="488" t="e">
        <f t="shared" si="13"/>
        <v>#N/A</v>
      </c>
    </row>
    <row r="59" spans="1:14" ht="15" customHeight="1" x14ac:dyDescent="0.2">
      <c r="A59" s="490" t="s">
        <v>466</v>
      </c>
      <c r="B59" s="487">
        <v>87755</v>
      </c>
      <c r="C59" s="487">
        <v>18870</v>
      </c>
      <c r="D59" s="487">
        <v>8740</v>
      </c>
      <c r="E59" s="488">
        <f t="shared" si="11"/>
        <v>103.31653676799549</v>
      </c>
      <c r="F59" s="488">
        <f t="shared" si="11"/>
        <v>97.706208253507995</v>
      </c>
      <c r="G59" s="488">
        <f t="shared" si="11"/>
        <v>105.88805427671433</v>
      </c>
      <c r="H59" s="489" t="str">
        <f t="shared" si="14"/>
        <v/>
      </c>
      <c r="I59" s="488" t="str">
        <f t="shared" si="12"/>
        <v/>
      </c>
      <c r="J59" s="488" t="str">
        <f t="shared" si="10"/>
        <v/>
      </c>
      <c r="K59" s="488" t="str">
        <f t="shared" si="10"/>
        <v/>
      </c>
      <c r="L59" s="488" t="e">
        <f t="shared" si="13"/>
        <v>#N/A</v>
      </c>
    </row>
    <row r="60" spans="1:14" ht="15" customHeight="1" x14ac:dyDescent="0.2">
      <c r="A60" s="490" t="s">
        <v>467</v>
      </c>
      <c r="B60" s="487">
        <v>88020</v>
      </c>
      <c r="C60" s="487">
        <v>19052</v>
      </c>
      <c r="D60" s="487">
        <v>8976</v>
      </c>
      <c r="E60" s="488">
        <f t="shared" si="11"/>
        <v>103.62852904471498</v>
      </c>
      <c r="F60" s="488">
        <f t="shared" si="11"/>
        <v>98.64857867757469</v>
      </c>
      <c r="G60" s="488">
        <f t="shared" si="11"/>
        <v>108.74727404894597</v>
      </c>
      <c r="H60" s="489" t="str">
        <f t="shared" si="14"/>
        <v/>
      </c>
      <c r="I60" s="488" t="str">
        <f t="shared" si="12"/>
        <v/>
      </c>
      <c r="J60" s="488" t="str">
        <f t="shared" si="10"/>
        <v/>
      </c>
      <c r="K60" s="488" t="str">
        <f t="shared" si="10"/>
        <v/>
      </c>
      <c r="L60" s="488" t="e">
        <f t="shared" si="13"/>
        <v>#N/A</v>
      </c>
    </row>
    <row r="61" spans="1:14" ht="15" customHeight="1" x14ac:dyDescent="0.2">
      <c r="A61" s="490">
        <v>42614</v>
      </c>
      <c r="B61" s="487">
        <v>89957</v>
      </c>
      <c r="C61" s="487">
        <v>18722</v>
      </c>
      <c r="D61" s="487">
        <v>9288</v>
      </c>
      <c r="E61" s="488">
        <f t="shared" si="11"/>
        <v>105.90901598813251</v>
      </c>
      <c r="F61" s="488">
        <f t="shared" si="11"/>
        <v>96.93988505151971</v>
      </c>
      <c r="G61" s="488">
        <f t="shared" si="11"/>
        <v>112.52725951054035</v>
      </c>
      <c r="H61" s="489">
        <f t="shared" si="14"/>
        <v>42614</v>
      </c>
      <c r="I61" s="488">
        <f t="shared" si="12"/>
        <v>105.90901598813251</v>
      </c>
      <c r="J61" s="488">
        <f t="shared" si="10"/>
        <v>96.93988505151971</v>
      </c>
      <c r="K61" s="488">
        <f t="shared" si="10"/>
        <v>112.52725951054035</v>
      </c>
      <c r="L61" s="488" t="e">
        <f t="shared" si="13"/>
        <v>#N/A</v>
      </c>
    </row>
    <row r="62" spans="1:14" ht="15" customHeight="1" x14ac:dyDescent="0.2">
      <c r="A62" s="490" t="s">
        <v>468</v>
      </c>
      <c r="B62" s="487">
        <v>89446</v>
      </c>
      <c r="C62" s="487">
        <v>18769</v>
      </c>
      <c r="D62" s="487">
        <v>9105</v>
      </c>
      <c r="E62" s="488">
        <f t="shared" si="11"/>
        <v>105.30740069226965</v>
      </c>
      <c r="F62" s="488">
        <f t="shared" si="11"/>
        <v>97.183244446745718</v>
      </c>
      <c r="G62" s="488">
        <f t="shared" si="11"/>
        <v>110.31015265325902</v>
      </c>
      <c r="H62" s="489" t="str">
        <f t="shared" si="14"/>
        <v/>
      </c>
      <c r="I62" s="488" t="str">
        <f t="shared" si="12"/>
        <v/>
      </c>
      <c r="J62" s="488" t="str">
        <f t="shared" si="10"/>
        <v/>
      </c>
      <c r="K62" s="488" t="str">
        <f t="shared" si="10"/>
        <v/>
      </c>
      <c r="L62" s="488" t="e">
        <f t="shared" si="13"/>
        <v>#N/A</v>
      </c>
    </row>
    <row r="63" spans="1:14" ht="15" customHeight="1" x14ac:dyDescent="0.2">
      <c r="A63" s="490" t="s">
        <v>469</v>
      </c>
      <c r="B63" s="487">
        <v>89514</v>
      </c>
      <c r="C63" s="487">
        <v>18498</v>
      </c>
      <c r="D63" s="487">
        <v>9091</v>
      </c>
      <c r="E63" s="488">
        <f t="shared" si="11"/>
        <v>105.38745908780523</v>
      </c>
      <c r="F63" s="488">
        <f t="shared" si="11"/>
        <v>95.780044529591464</v>
      </c>
      <c r="G63" s="488">
        <f t="shared" si="11"/>
        <v>110.14053792100799</v>
      </c>
      <c r="H63" s="489" t="str">
        <f t="shared" si="14"/>
        <v/>
      </c>
      <c r="I63" s="488" t="str">
        <f t="shared" si="12"/>
        <v/>
      </c>
      <c r="J63" s="488" t="str">
        <f t="shared" si="10"/>
        <v/>
      </c>
      <c r="K63" s="488" t="str">
        <f t="shared" si="10"/>
        <v/>
      </c>
      <c r="L63" s="488" t="e">
        <f t="shared" si="13"/>
        <v>#N/A</v>
      </c>
    </row>
    <row r="64" spans="1:14" ht="15" customHeight="1" x14ac:dyDescent="0.2">
      <c r="A64" s="490" t="s">
        <v>470</v>
      </c>
      <c r="B64" s="487">
        <v>89884</v>
      </c>
      <c r="C64" s="487">
        <v>18749</v>
      </c>
      <c r="D64" s="487">
        <v>9361</v>
      </c>
      <c r="E64" s="488">
        <f t="shared" si="11"/>
        <v>105.82307094586641</v>
      </c>
      <c r="F64" s="488">
        <f t="shared" si="11"/>
        <v>97.079687257287844</v>
      </c>
      <c r="G64" s="488">
        <f t="shared" si="11"/>
        <v>113.41167918584929</v>
      </c>
      <c r="H64" s="489" t="str">
        <f t="shared" si="14"/>
        <v/>
      </c>
      <c r="I64" s="488" t="str">
        <f t="shared" si="12"/>
        <v/>
      </c>
      <c r="J64" s="488" t="str">
        <f t="shared" si="10"/>
        <v/>
      </c>
      <c r="K64" s="488" t="str">
        <f t="shared" si="10"/>
        <v/>
      </c>
      <c r="L64" s="488" t="e">
        <f t="shared" si="13"/>
        <v>#N/A</v>
      </c>
    </row>
    <row r="65" spans="1:12" ht="15" customHeight="1" x14ac:dyDescent="0.2">
      <c r="A65" s="490">
        <v>42979</v>
      </c>
      <c r="B65" s="487">
        <v>91696</v>
      </c>
      <c r="C65" s="487">
        <v>18644</v>
      </c>
      <c r="D65" s="487">
        <v>9817</v>
      </c>
      <c r="E65" s="488">
        <f t="shared" si="11"/>
        <v>107.95639172102003</v>
      </c>
      <c r="F65" s="488">
        <f t="shared" si="11"/>
        <v>96.536012012633975</v>
      </c>
      <c r="G65" s="488">
        <f t="shared" si="11"/>
        <v>118.93627332202567</v>
      </c>
      <c r="H65" s="489">
        <f t="shared" si="14"/>
        <v>42979</v>
      </c>
      <c r="I65" s="488">
        <f t="shared" si="12"/>
        <v>107.95639172102003</v>
      </c>
      <c r="J65" s="488">
        <f t="shared" si="10"/>
        <v>96.536012012633975</v>
      </c>
      <c r="K65" s="488">
        <f t="shared" si="10"/>
        <v>118.93627332202567</v>
      </c>
      <c r="L65" s="488" t="e">
        <f t="shared" si="13"/>
        <v>#N/A</v>
      </c>
    </row>
    <row r="66" spans="1:12" ht="15" customHeight="1" x14ac:dyDescent="0.2">
      <c r="A66" s="490" t="s">
        <v>471</v>
      </c>
      <c r="B66" s="487">
        <v>91181</v>
      </c>
      <c r="C66" s="487">
        <v>18697</v>
      </c>
      <c r="D66" s="487">
        <v>9658</v>
      </c>
      <c r="E66" s="488">
        <f t="shared" si="11"/>
        <v>107.35006710777273</v>
      </c>
      <c r="F66" s="488">
        <f t="shared" si="11"/>
        <v>96.81043856469735</v>
      </c>
      <c r="G66" s="488">
        <f t="shared" si="11"/>
        <v>117.0099345771747</v>
      </c>
      <c r="H66" s="489" t="str">
        <f t="shared" si="14"/>
        <v/>
      </c>
      <c r="I66" s="488" t="str">
        <f t="shared" si="12"/>
        <v/>
      </c>
      <c r="J66" s="488" t="str">
        <f t="shared" si="10"/>
        <v/>
      </c>
      <c r="K66" s="488" t="str">
        <f t="shared" si="10"/>
        <v/>
      </c>
      <c r="L66" s="488" t="e">
        <f t="shared" si="13"/>
        <v>#N/A</v>
      </c>
    </row>
    <row r="67" spans="1:12" ht="15" customHeight="1" x14ac:dyDescent="0.2">
      <c r="A67" s="490" t="s">
        <v>472</v>
      </c>
      <c r="B67" s="487">
        <v>91414</v>
      </c>
      <c r="C67" s="487">
        <v>18499</v>
      </c>
      <c r="D67" s="487">
        <v>9630</v>
      </c>
      <c r="E67" s="488">
        <f t="shared" si="11"/>
        <v>107.62438484541666</v>
      </c>
      <c r="F67" s="488">
        <f t="shared" si="11"/>
        <v>95.785222389064359</v>
      </c>
      <c r="G67" s="488">
        <f t="shared" si="11"/>
        <v>116.67070511267264</v>
      </c>
      <c r="H67" s="489" t="str">
        <f t="shared" si="14"/>
        <v/>
      </c>
      <c r="I67" s="488" t="str">
        <f t="shared" si="12"/>
        <v/>
      </c>
      <c r="J67" s="488" t="str">
        <f t="shared" si="12"/>
        <v/>
      </c>
      <c r="K67" s="488" t="str">
        <f t="shared" si="12"/>
        <v/>
      </c>
      <c r="L67" s="488" t="e">
        <f t="shared" si="13"/>
        <v>#N/A</v>
      </c>
    </row>
    <row r="68" spans="1:12" ht="15" customHeight="1" x14ac:dyDescent="0.2">
      <c r="A68" s="490" t="s">
        <v>473</v>
      </c>
      <c r="B68" s="487">
        <v>91724</v>
      </c>
      <c r="C68" s="487">
        <v>18743</v>
      </c>
      <c r="D68" s="487">
        <v>10010</v>
      </c>
      <c r="E68" s="488">
        <f t="shared" si="11"/>
        <v>107.98935694271114</v>
      </c>
      <c r="F68" s="488">
        <f t="shared" si="11"/>
        <v>97.048620100450478</v>
      </c>
      <c r="G68" s="488">
        <f t="shared" si="11"/>
        <v>121.27453355948631</v>
      </c>
      <c r="H68" s="489" t="str">
        <f t="shared" si="14"/>
        <v/>
      </c>
      <c r="I68" s="488" t="str">
        <f t="shared" si="12"/>
        <v/>
      </c>
      <c r="J68" s="488" t="str">
        <f t="shared" si="12"/>
        <v/>
      </c>
      <c r="K68" s="488" t="str">
        <f t="shared" si="12"/>
        <v/>
      </c>
      <c r="L68" s="488" t="e">
        <f t="shared" si="13"/>
        <v>#N/A</v>
      </c>
    </row>
    <row r="69" spans="1:12" ht="15" customHeight="1" x14ac:dyDescent="0.2">
      <c r="A69" s="490">
        <v>43344</v>
      </c>
      <c r="B69" s="487">
        <v>93563</v>
      </c>
      <c r="C69" s="487">
        <v>18393</v>
      </c>
      <c r="D69" s="487">
        <v>10341</v>
      </c>
      <c r="E69" s="488">
        <f t="shared" si="11"/>
        <v>110.15446561020981</v>
      </c>
      <c r="F69" s="488">
        <f t="shared" si="11"/>
        <v>95.236369284937609</v>
      </c>
      <c r="G69" s="488">
        <f t="shared" si="11"/>
        <v>125.28471044342137</v>
      </c>
      <c r="H69" s="489">
        <f t="shared" si="14"/>
        <v>43344</v>
      </c>
      <c r="I69" s="488">
        <f t="shared" si="12"/>
        <v>110.15446561020981</v>
      </c>
      <c r="J69" s="488">
        <f t="shared" si="12"/>
        <v>95.236369284937609</v>
      </c>
      <c r="K69" s="488">
        <f t="shared" si="12"/>
        <v>125.28471044342137</v>
      </c>
      <c r="L69" s="488" t="e">
        <f t="shared" si="13"/>
        <v>#N/A</v>
      </c>
    </row>
    <row r="70" spans="1:12" ht="15" customHeight="1" x14ac:dyDescent="0.2">
      <c r="A70" s="490" t="s">
        <v>474</v>
      </c>
      <c r="B70" s="487">
        <v>93242</v>
      </c>
      <c r="C70" s="487">
        <v>18338</v>
      </c>
      <c r="D70" s="487">
        <v>10105</v>
      </c>
      <c r="E70" s="488">
        <f t="shared" si="11"/>
        <v>109.77654289010808</v>
      </c>
      <c r="F70" s="488">
        <f t="shared" si="11"/>
        <v>94.951587013928446</v>
      </c>
      <c r="G70" s="488">
        <f t="shared" si="11"/>
        <v>122.42549067118973</v>
      </c>
      <c r="H70" s="489" t="str">
        <f t="shared" si="14"/>
        <v/>
      </c>
      <c r="I70" s="488" t="str">
        <f t="shared" si="12"/>
        <v/>
      </c>
      <c r="J70" s="488" t="str">
        <f t="shared" si="12"/>
        <v/>
      </c>
      <c r="K70" s="488" t="str">
        <f t="shared" si="12"/>
        <v/>
      </c>
      <c r="L70" s="488" t="e">
        <f t="shared" si="13"/>
        <v>#N/A</v>
      </c>
    </row>
    <row r="71" spans="1:12" ht="15" customHeight="1" x14ac:dyDescent="0.2">
      <c r="A71" s="490" t="s">
        <v>475</v>
      </c>
      <c r="B71" s="487">
        <v>93253</v>
      </c>
      <c r="C71" s="487">
        <v>18341</v>
      </c>
      <c r="D71" s="487">
        <v>10194</v>
      </c>
      <c r="E71" s="491">
        <f t="shared" ref="E71:G75" si="15">IF($A$51=37802,IF(COUNTBLANK(B$51:B$70)&gt;0,#N/A,IF(ISBLANK(B71)=FALSE,B71/B$51*100,#N/A)),IF(COUNTBLANK(B$51:B$75)&gt;0,#N/A,B71/B$51*100))</f>
        <v>109.7894935129153</v>
      </c>
      <c r="F71" s="491">
        <f t="shared" si="15"/>
        <v>94.967120592347115</v>
      </c>
      <c r="G71" s="491">
        <f t="shared" si="15"/>
        <v>123.50375575478556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93628</v>
      </c>
      <c r="C72" s="487">
        <v>18603</v>
      </c>
      <c r="D72" s="487">
        <v>10517</v>
      </c>
      <c r="E72" s="491">
        <f t="shared" si="15"/>
        <v>110.23099201770702</v>
      </c>
      <c r="F72" s="491">
        <f t="shared" si="15"/>
        <v>96.323719774245333</v>
      </c>
      <c r="G72" s="491">
        <f t="shared" si="15"/>
        <v>127.41700993457718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95182</v>
      </c>
      <c r="C73" s="487">
        <v>18162</v>
      </c>
      <c r="D73" s="487">
        <v>10686</v>
      </c>
      <c r="E73" s="491">
        <f t="shared" si="15"/>
        <v>112.06056182156397</v>
      </c>
      <c r="F73" s="491">
        <f t="shared" si="15"/>
        <v>94.040283746699117</v>
      </c>
      <c r="G73" s="491">
        <f t="shared" si="15"/>
        <v>129.46450205960747</v>
      </c>
      <c r="H73" s="492">
        <f>IF(A$51=37802,IF(ISERROR(L73)=TRUE,IF(ISBLANK(A73)=FALSE,IF(MONTH(A73)=MONTH(MAX(A$51:A$75)),A73,""),""),""),IF(ISERROR(L73)=TRUE,IF(MONTH(A73)=MONTH(MAX(A$51:A$75)),A73,""),""))</f>
        <v>43709</v>
      </c>
      <c r="I73" s="488">
        <f t="shared" si="12"/>
        <v>112.06056182156397</v>
      </c>
      <c r="J73" s="488">
        <f t="shared" si="12"/>
        <v>94.040283746699117</v>
      </c>
      <c r="K73" s="488">
        <f t="shared" si="12"/>
        <v>129.46450205960747</v>
      </c>
      <c r="L73" s="488" t="e">
        <f t="shared" si="13"/>
        <v>#N/A</v>
      </c>
    </row>
    <row r="74" spans="1:12" ht="15" customHeight="1" x14ac:dyDescent="0.2">
      <c r="A74" s="490" t="s">
        <v>477</v>
      </c>
      <c r="B74" s="487">
        <v>94772</v>
      </c>
      <c r="C74" s="487">
        <v>18112</v>
      </c>
      <c r="D74" s="487">
        <v>10429</v>
      </c>
      <c r="E74" s="491">
        <f t="shared" si="15"/>
        <v>111.57785678965834</v>
      </c>
      <c r="F74" s="491">
        <f t="shared" si="15"/>
        <v>93.781390773054412</v>
      </c>
      <c r="G74" s="491">
        <f t="shared" si="15"/>
        <v>126.35086018899928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94471</v>
      </c>
      <c r="C75" s="493">
        <v>17440</v>
      </c>
      <c r="D75" s="493">
        <v>10145</v>
      </c>
      <c r="E75" s="491">
        <f t="shared" si="15"/>
        <v>111.22348065647884</v>
      </c>
      <c r="F75" s="491">
        <f t="shared" si="15"/>
        <v>90.301869207269718</v>
      </c>
      <c r="G75" s="491">
        <f t="shared" si="15"/>
        <v>122.91010419190695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112.06056182156397</v>
      </c>
      <c r="J77" s="488">
        <f>IF(J75&lt;&gt;"",J75,IF(J74&lt;&gt;"",J74,IF(J73&lt;&gt;"",J73,IF(J72&lt;&gt;"",J72,IF(J71&lt;&gt;"",J71,IF(J70&lt;&gt;"",J70,""))))))</f>
        <v>94.040283746699117</v>
      </c>
      <c r="K77" s="488">
        <f>IF(K75&lt;&gt;"",K75,IF(K74&lt;&gt;"",K74,IF(K73&lt;&gt;"",K73,IF(K72&lt;&gt;"",K72,IF(K71&lt;&gt;"",K71,IF(K70&lt;&gt;"",K70,""))))))</f>
        <v>129.46450205960747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+12,1%</v>
      </c>
      <c r="J79" s="488" t="str">
        <f>"GeB - ausschließlich: "&amp;IF(J77&gt;100,"+","")&amp;TEXT(J77-100,"0,0")&amp;"%"</f>
        <v>GeB - ausschließlich: -6,0%</v>
      </c>
      <c r="K79" s="488" t="str">
        <f>"GeB - im Nebenjob: "&amp;IF(K77&gt;100,"+","")&amp;TEXT(K77-100,"0,0")&amp;"%"</f>
        <v>GeB - im Nebenjob: +29,5%</v>
      </c>
    </row>
    <row r="81" spans="9:9" ht="15" customHeight="1" x14ac:dyDescent="0.2">
      <c r="I81" s="488" t="str">
        <f>IF(ISERROR(HLOOKUP(1,I$78:K$79,2,FALSE)),"",HLOOKUP(1,I$78:K$79,2,FALSE))</f>
        <v>GeB - im Nebenjob: +29,5%</v>
      </c>
    </row>
    <row r="82" spans="9:9" ht="15" customHeight="1" x14ac:dyDescent="0.2">
      <c r="I82" s="488" t="str">
        <f>IF(ISERROR(HLOOKUP(2,I$78:K$79,2,FALSE)),"",HLOOKUP(2,I$78:K$79,2,FALSE))</f>
        <v>SvB: +12,1%</v>
      </c>
    </row>
    <row r="83" spans="9:9" ht="15" customHeight="1" x14ac:dyDescent="0.2">
      <c r="I83" s="488" t="str">
        <f>IF(ISERROR(HLOOKUP(3,I$78:K$79,2,FALSE)),"",HLOOKUP(3,I$78:K$79,2,FALSE))</f>
        <v>GeB - ausschließlich: -6,0%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94471</v>
      </c>
      <c r="E12" s="114">
        <v>94772</v>
      </c>
      <c r="F12" s="114">
        <v>95182</v>
      </c>
      <c r="G12" s="114">
        <v>93628</v>
      </c>
      <c r="H12" s="114">
        <v>93253</v>
      </c>
      <c r="I12" s="115">
        <v>1218</v>
      </c>
      <c r="J12" s="116">
        <v>1.3061241997576485</v>
      </c>
      <c r="N12" s="117"/>
    </row>
    <row r="13" spans="1:15" s="110" customFormat="1" ht="13.5" customHeight="1" x14ac:dyDescent="0.2">
      <c r="A13" s="118" t="s">
        <v>105</v>
      </c>
      <c r="B13" s="119" t="s">
        <v>106</v>
      </c>
      <c r="C13" s="113">
        <v>57.134993807623502</v>
      </c>
      <c r="D13" s="114">
        <v>53976</v>
      </c>
      <c r="E13" s="114">
        <v>54085</v>
      </c>
      <c r="F13" s="114">
        <v>54674</v>
      </c>
      <c r="G13" s="114">
        <v>53765</v>
      </c>
      <c r="H13" s="114">
        <v>53535</v>
      </c>
      <c r="I13" s="115">
        <v>441</v>
      </c>
      <c r="J13" s="116">
        <v>0.82376015690669657</v>
      </c>
    </row>
    <row r="14" spans="1:15" s="110" customFormat="1" ht="13.5" customHeight="1" x14ac:dyDescent="0.2">
      <c r="A14" s="120"/>
      <c r="B14" s="119" t="s">
        <v>107</v>
      </c>
      <c r="C14" s="113">
        <v>42.865006192376498</v>
      </c>
      <c r="D14" s="114">
        <v>40495</v>
      </c>
      <c r="E14" s="114">
        <v>40687</v>
      </c>
      <c r="F14" s="114">
        <v>40508</v>
      </c>
      <c r="G14" s="114">
        <v>39863</v>
      </c>
      <c r="H14" s="114">
        <v>39718</v>
      </c>
      <c r="I14" s="115">
        <v>777</v>
      </c>
      <c r="J14" s="116">
        <v>1.9562918575960522</v>
      </c>
    </row>
    <row r="15" spans="1:15" s="110" customFormat="1" ht="13.5" customHeight="1" x14ac:dyDescent="0.2">
      <c r="A15" s="118" t="s">
        <v>105</v>
      </c>
      <c r="B15" s="121" t="s">
        <v>108</v>
      </c>
      <c r="C15" s="113">
        <v>11.091234347048301</v>
      </c>
      <c r="D15" s="114">
        <v>10478</v>
      </c>
      <c r="E15" s="114">
        <v>10853</v>
      </c>
      <c r="F15" s="114">
        <v>11212</v>
      </c>
      <c r="G15" s="114">
        <v>10056</v>
      </c>
      <c r="H15" s="114">
        <v>10395</v>
      </c>
      <c r="I15" s="115">
        <v>83</v>
      </c>
      <c r="J15" s="116">
        <v>0.79846079846079843</v>
      </c>
    </row>
    <row r="16" spans="1:15" s="110" customFormat="1" ht="13.5" customHeight="1" x14ac:dyDescent="0.2">
      <c r="A16" s="118"/>
      <c r="B16" s="121" t="s">
        <v>109</v>
      </c>
      <c r="C16" s="113">
        <v>66.076362058197759</v>
      </c>
      <c r="D16" s="114">
        <v>62423</v>
      </c>
      <c r="E16" s="114">
        <v>62605</v>
      </c>
      <c r="F16" s="114">
        <v>62872</v>
      </c>
      <c r="G16" s="114">
        <v>62838</v>
      </c>
      <c r="H16" s="114">
        <v>62472</v>
      </c>
      <c r="I16" s="115">
        <v>-49</v>
      </c>
      <c r="J16" s="116">
        <v>-7.843513894224613E-2</v>
      </c>
    </row>
    <row r="17" spans="1:10" s="110" customFormat="1" ht="13.5" customHeight="1" x14ac:dyDescent="0.2">
      <c r="A17" s="118"/>
      <c r="B17" s="121" t="s">
        <v>110</v>
      </c>
      <c r="C17" s="113">
        <v>21.581225984693717</v>
      </c>
      <c r="D17" s="114">
        <v>20388</v>
      </c>
      <c r="E17" s="114">
        <v>20151</v>
      </c>
      <c r="F17" s="114">
        <v>19965</v>
      </c>
      <c r="G17" s="114">
        <v>19634</v>
      </c>
      <c r="H17" s="114">
        <v>19295</v>
      </c>
      <c r="I17" s="115">
        <v>1093</v>
      </c>
      <c r="J17" s="116">
        <v>5.6646799689038607</v>
      </c>
    </row>
    <row r="18" spans="1:10" s="110" customFormat="1" ht="13.5" customHeight="1" x14ac:dyDescent="0.2">
      <c r="A18" s="120"/>
      <c r="B18" s="121" t="s">
        <v>111</v>
      </c>
      <c r="C18" s="113">
        <v>1.2511776100602301</v>
      </c>
      <c r="D18" s="114">
        <v>1182</v>
      </c>
      <c r="E18" s="114">
        <v>1163</v>
      </c>
      <c r="F18" s="114">
        <v>1133</v>
      </c>
      <c r="G18" s="114">
        <v>1100</v>
      </c>
      <c r="H18" s="114">
        <v>1091</v>
      </c>
      <c r="I18" s="115">
        <v>91</v>
      </c>
      <c r="J18" s="116">
        <v>8.3409715857011921</v>
      </c>
    </row>
    <row r="19" spans="1:10" s="110" customFormat="1" ht="13.5" customHeight="1" x14ac:dyDescent="0.2">
      <c r="A19" s="120"/>
      <c r="B19" s="121" t="s">
        <v>112</v>
      </c>
      <c r="C19" s="113">
        <v>0.33978681288437723</v>
      </c>
      <c r="D19" s="114">
        <v>321</v>
      </c>
      <c r="E19" s="114">
        <v>303</v>
      </c>
      <c r="F19" s="114">
        <v>307</v>
      </c>
      <c r="G19" s="114">
        <v>256</v>
      </c>
      <c r="H19" s="114">
        <v>272</v>
      </c>
      <c r="I19" s="115">
        <v>49</v>
      </c>
      <c r="J19" s="116">
        <v>18.014705882352942</v>
      </c>
    </row>
    <row r="20" spans="1:10" s="110" customFormat="1" ht="13.5" customHeight="1" x14ac:dyDescent="0.2">
      <c r="A20" s="118" t="s">
        <v>113</v>
      </c>
      <c r="B20" s="122" t="s">
        <v>114</v>
      </c>
      <c r="C20" s="113">
        <v>73.541086682685687</v>
      </c>
      <c r="D20" s="114">
        <v>69475</v>
      </c>
      <c r="E20" s="114">
        <v>69969</v>
      </c>
      <c r="F20" s="114">
        <v>70767</v>
      </c>
      <c r="G20" s="114">
        <v>69380</v>
      </c>
      <c r="H20" s="114">
        <v>69343</v>
      </c>
      <c r="I20" s="115">
        <v>132</v>
      </c>
      <c r="J20" s="116">
        <v>0.19035807507607114</v>
      </c>
    </row>
    <row r="21" spans="1:10" s="110" customFormat="1" ht="13.5" customHeight="1" x14ac:dyDescent="0.2">
      <c r="A21" s="120"/>
      <c r="B21" s="122" t="s">
        <v>115</v>
      </c>
      <c r="C21" s="113">
        <v>26.458913317314309</v>
      </c>
      <c r="D21" s="114">
        <v>24996</v>
      </c>
      <c r="E21" s="114">
        <v>24803</v>
      </c>
      <c r="F21" s="114">
        <v>24415</v>
      </c>
      <c r="G21" s="114">
        <v>24248</v>
      </c>
      <c r="H21" s="114">
        <v>23910</v>
      </c>
      <c r="I21" s="115">
        <v>1086</v>
      </c>
      <c r="J21" s="116">
        <v>4.5420326223337515</v>
      </c>
    </row>
    <row r="22" spans="1:10" s="110" customFormat="1" ht="13.5" customHeight="1" x14ac:dyDescent="0.2">
      <c r="A22" s="118" t="s">
        <v>113</v>
      </c>
      <c r="B22" s="122" t="s">
        <v>116</v>
      </c>
      <c r="C22" s="113">
        <v>90.677562426564762</v>
      </c>
      <c r="D22" s="114">
        <v>85664</v>
      </c>
      <c r="E22" s="114">
        <v>86285</v>
      </c>
      <c r="F22" s="114">
        <v>86689</v>
      </c>
      <c r="G22" s="114">
        <v>85428</v>
      </c>
      <c r="H22" s="114">
        <v>85512</v>
      </c>
      <c r="I22" s="115">
        <v>152</v>
      </c>
      <c r="J22" s="116">
        <v>0.17775283001216202</v>
      </c>
    </row>
    <row r="23" spans="1:10" s="110" customFormat="1" ht="13.5" customHeight="1" x14ac:dyDescent="0.2">
      <c r="A23" s="123"/>
      <c r="B23" s="124" t="s">
        <v>117</v>
      </c>
      <c r="C23" s="125">
        <v>9.2705698044902665</v>
      </c>
      <c r="D23" s="114">
        <v>8758</v>
      </c>
      <c r="E23" s="114">
        <v>8443</v>
      </c>
      <c r="F23" s="114">
        <v>8450</v>
      </c>
      <c r="G23" s="114">
        <v>8155</v>
      </c>
      <c r="H23" s="114">
        <v>7697</v>
      </c>
      <c r="I23" s="115">
        <v>1061</v>
      </c>
      <c r="J23" s="116">
        <v>13.784591399246459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27585</v>
      </c>
      <c r="E26" s="114">
        <v>28541</v>
      </c>
      <c r="F26" s="114">
        <v>28848</v>
      </c>
      <c r="G26" s="114">
        <v>29120</v>
      </c>
      <c r="H26" s="140">
        <v>28535</v>
      </c>
      <c r="I26" s="115">
        <v>-950</v>
      </c>
      <c r="J26" s="116">
        <v>-3.3292447871035571</v>
      </c>
    </row>
    <row r="27" spans="1:10" s="110" customFormat="1" ht="13.5" customHeight="1" x14ac:dyDescent="0.2">
      <c r="A27" s="118" t="s">
        <v>105</v>
      </c>
      <c r="B27" s="119" t="s">
        <v>106</v>
      </c>
      <c r="C27" s="113">
        <v>41.479064709081022</v>
      </c>
      <c r="D27" s="115">
        <v>11442</v>
      </c>
      <c r="E27" s="114">
        <v>11751</v>
      </c>
      <c r="F27" s="114">
        <v>11869</v>
      </c>
      <c r="G27" s="114">
        <v>11828</v>
      </c>
      <c r="H27" s="140">
        <v>11513</v>
      </c>
      <c r="I27" s="115">
        <v>-71</v>
      </c>
      <c r="J27" s="116">
        <v>-0.61669417180578479</v>
      </c>
    </row>
    <row r="28" spans="1:10" s="110" customFormat="1" ht="13.5" customHeight="1" x14ac:dyDescent="0.2">
      <c r="A28" s="120"/>
      <c r="B28" s="119" t="s">
        <v>107</v>
      </c>
      <c r="C28" s="113">
        <v>58.520935290918978</v>
      </c>
      <c r="D28" s="115">
        <v>16143</v>
      </c>
      <c r="E28" s="114">
        <v>16790</v>
      </c>
      <c r="F28" s="114">
        <v>16979</v>
      </c>
      <c r="G28" s="114">
        <v>17292</v>
      </c>
      <c r="H28" s="140">
        <v>17022</v>
      </c>
      <c r="I28" s="115">
        <v>-879</v>
      </c>
      <c r="J28" s="116">
        <v>-5.1639055340148046</v>
      </c>
    </row>
    <row r="29" spans="1:10" s="110" customFormat="1" ht="13.5" customHeight="1" x14ac:dyDescent="0.2">
      <c r="A29" s="118" t="s">
        <v>105</v>
      </c>
      <c r="B29" s="121" t="s">
        <v>108</v>
      </c>
      <c r="C29" s="113">
        <v>17.853906108392241</v>
      </c>
      <c r="D29" s="115">
        <v>4925</v>
      </c>
      <c r="E29" s="114">
        <v>5160</v>
      </c>
      <c r="F29" s="114">
        <v>5230</v>
      </c>
      <c r="G29" s="114">
        <v>5458</v>
      </c>
      <c r="H29" s="140">
        <v>5079</v>
      </c>
      <c r="I29" s="115">
        <v>-154</v>
      </c>
      <c r="J29" s="116">
        <v>-3.0320929316794643</v>
      </c>
    </row>
    <row r="30" spans="1:10" s="110" customFormat="1" ht="13.5" customHeight="1" x14ac:dyDescent="0.2">
      <c r="A30" s="118"/>
      <c r="B30" s="121" t="s">
        <v>109</v>
      </c>
      <c r="C30" s="113">
        <v>46.188145731375748</v>
      </c>
      <c r="D30" s="115">
        <v>12741</v>
      </c>
      <c r="E30" s="114">
        <v>13288</v>
      </c>
      <c r="F30" s="114">
        <v>13525</v>
      </c>
      <c r="G30" s="114">
        <v>13662</v>
      </c>
      <c r="H30" s="140">
        <v>13552</v>
      </c>
      <c r="I30" s="115">
        <v>-811</v>
      </c>
      <c r="J30" s="116">
        <v>-5.9843565525383706</v>
      </c>
    </row>
    <row r="31" spans="1:10" s="110" customFormat="1" ht="13.5" customHeight="1" x14ac:dyDescent="0.2">
      <c r="A31" s="118"/>
      <c r="B31" s="121" t="s">
        <v>110</v>
      </c>
      <c r="C31" s="113">
        <v>20.195758564437195</v>
      </c>
      <c r="D31" s="115">
        <v>5571</v>
      </c>
      <c r="E31" s="114">
        <v>5641</v>
      </c>
      <c r="F31" s="114">
        <v>5647</v>
      </c>
      <c r="G31" s="114">
        <v>5650</v>
      </c>
      <c r="H31" s="140">
        <v>5620</v>
      </c>
      <c r="I31" s="115">
        <v>-49</v>
      </c>
      <c r="J31" s="116">
        <v>-0.87188612099644125</v>
      </c>
    </row>
    <row r="32" spans="1:10" s="110" customFormat="1" ht="13.5" customHeight="1" x14ac:dyDescent="0.2">
      <c r="A32" s="120"/>
      <c r="B32" s="121" t="s">
        <v>111</v>
      </c>
      <c r="C32" s="113">
        <v>15.762189595794815</v>
      </c>
      <c r="D32" s="115">
        <v>4348</v>
      </c>
      <c r="E32" s="114">
        <v>4452</v>
      </c>
      <c r="F32" s="114">
        <v>4446</v>
      </c>
      <c r="G32" s="114">
        <v>4350</v>
      </c>
      <c r="H32" s="140">
        <v>4284</v>
      </c>
      <c r="I32" s="115">
        <v>64</v>
      </c>
      <c r="J32" s="116">
        <v>1.4939309056956116</v>
      </c>
    </row>
    <row r="33" spans="1:10" s="110" customFormat="1" ht="13.5" customHeight="1" x14ac:dyDescent="0.2">
      <c r="A33" s="120"/>
      <c r="B33" s="121" t="s">
        <v>112</v>
      </c>
      <c r="C33" s="113">
        <v>1.5878194671016856</v>
      </c>
      <c r="D33" s="115">
        <v>438</v>
      </c>
      <c r="E33" s="114">
        <v>441</v>
      </c>
      <c r="F33" s="114">
        <v>457</v>
      </c>
      <c r="G33" s="114">
        <v>392</v>
      </c>
      <c r="H33" s="140">
        <v>389</v>
      </c>
      <c r="I33" s="115">
        <v>49</v>
      </c>
      <c r="J33" s="116">
        <v>12.596401028277635</v>
      </c>
    </row>
    <row r="34" spans="1:10" s="110" customFormat="1" ht="13.5" customHeight="1" x14ac:dyDescent="0.2">
      <c r="A34" s="118" t="s">
        <v>113</v>
      </c>
      <c r="B34" s="122" t="s">
        <v>116</v>
      </c>
      <c r="C34" s="113">
        <v>90.984230560086999</v>
      </c>
      <c r="D34" s="115">
        <v>25098</v>
      </c>
      <c r="E34" s="114">
        <v>26004</v>
      </c>
      <c r="F34" s="114">
        <v>26340</v>
      </c>
      <c r="G34" s="114">
        <v>26617</v>
      </c>
      <c r="H34" s="140">
        <v>26142</v>
      </c>
      <c r="I34" s="115">
        <v>-1044</v>
      </c>
      <c r="J34" s="116">
        <v>-3.9935735597888455</v>
      </c>
    </row>
    <row r="35" spans="1:10" s="110" customFormat="1" ht="13.5" customHeight="1" x14ac:dyDescent="0.2">
      <c r="A35" s="118"/>
      <c r="B35" s="119" t="s">
        <v>117</v>
      </c>
      <c r="C35" s="113">
        <v>8.8055102410730477</v>
      </c>
      <c r="D35" s="115">
        <v>2429</v>
      </c>
      <c r="E35" s="114">
        <v>2477</v>
      </c>
      <c r="F35" s="114">
        <v>2451</v>
      </c>
      <c r="G35" s="114">
        <v>2443</v>
      </c>
      <c r="H35" s="140">
        <v>2338</v>
      </c>
      <c r="I35" s="115">
        <v>91</v>
      </c>
      <c r="J35" s="116">
        <v>3.8922155688622753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17440</v>
      </c>
      <c r="E37" s="114">
        <v>18112</v>
      </c>
      <c r="F37" s="114">
        <v>18162</v>
      </c>
      <c r="G37" s="114">
        <v>18603</v>
      </c>
      <c r="H37" s="140">
        <v>18341</v>
      </c>
      <c r="I37" s="115">
        <v>-901</v>
      </c>
      <c r="J37" s="116">
        <v>-4.9124911400686981</v>
      </c>
    </row>
    <row r="38" spans="1:10" s="110" customFormat="1" ht="13.5" customHeight="1" x14ac:dyDescent="0.2">
      <c r="A38" s="118" t="s">
        <v>105</v>
      </c>
      <c r="B38" s="119" t="s">
        <v>106</v>
      </c>
      <c r="C38" s="113">
        <v>36.3704128440367</v>
      </c>
      <c r="D38" s="115">
        <v>6343</v>
      </c>
      <c r="E38" s="114">
        <v>6592</v>
      </c>
      <c r="F38" s="114">
        <v>6549</v>
      </c>
      <c r="G38" s="114">
        <v>6647</v>
      </c>
      <c r="H38" s="140">
        <v>6498</v>
      </c>
      <c r="I38" s="115">
        <v>-155</v>
      </c>
      <c r="J38" s="116">
        <v>-2.3853493382579254</v>
      </c>
    </row>
    <row r="39" spans="1:10" s="110" customFormat="1" ht="13.5" customHeight="1" x14ac:dyDescent="0.2">
      <c r="A39" s="120"/>
      <c r="B39" s="119" t="s">
        <v>107</v>
      </c>
      <c r="C39" s="113">
        <v>63.6295871559633</v>
      </c>
      <c r="D39" s="115">
        <v>11097</v>
      </c>
      <c r="E39" s="114">
        <v>11520</v>
      </c>
      <c r="F39" s="114">
        <v>11613</v>
      </c>
      <c r="G39" s="114">
        <v>11956</v>
      </c>
      <c r="H39" s="140">
        <v>11843</v>
      </c>
      <c r="I39" s="115">
        <v>-746</v>
      </c>
      <c r="J39" s="116">
        <v>-6.2990796250949925</v>
      </c>
    </row>
    <row r="40" spans="1:10" s="110" customFormat="1" ht="13.5" customHeight="1" x14ac:dyDescent="0.2">
      <c r="A40" s="118" t="s">
        <v>105</v>
      </c>
      <c r="B40" s="121" t="s">
        <v>108</v>
      </c>
      <c r="C40" s="113">
        <v>20.699541284403669</v>
      </c>
      <c r="D40" s="115">
        <v>3610</v>
      </c>
      <c r="E40" s="114">
        <v>3757</v>
      </c>
      <c r="F40" s="114">
        <v>3706</v>
      </c>
      <c r="G40" s="114">
        <v>4033</v>
      </c>
      <c r="H40" s="140">
        <v>3714</v>
      </c>
      <c r="I40" s="115">
        <v>-104</v>
      </c>
      <c r="J40" s="116">
        <v>-2.8002154011847065</v>
      </c>
    </row>
    <row r="41" spans="1:10" s="110" customFormat="1" ht="13.5" customHeight="1" x14ac:dyDescent="0.2">
      <c r="A41" s="118"/>
      <c r="B41" s="121" t="s">
        <v>109</v>
      </c>
      <c r="C41" s="113">
        <v>33.23394495412844</v>
      </c>
      <c r="D41" s="115">
        <v>5796</v>
      </c>
      <c r="E41" s="114">
        <v>6156</v>
      </c>
      <c r="F41" s="114">
        <v>6235</v>
      </c>
      <c r="G41" s="114">
        <v>6401</v>
      </c>
      <c r="H41" s="140">
        <v>6482</v>
      </c>
      <c r="I41" s="115">
        <v>-686</v>
      </c>
      <c r="J41" s="116">
        <v>-10.583153347732182</v>
      </c>
    </row>
    <row r="42" spans="1:10" s="110" customFormat="1" ht="13.5" customHeight="1" x14ac:dyDescent="0.2">
      <c r="A42" s="118"/>
      <c r="B42" s="121" t="s">
        <v>110</v>
      </c>
      <c r="C42" s="113">
        <v>21.743119266055047</v>
      </c>
      <c r="D42" s="115">
        <v>3792</v>
      </c>
      <c r="E42" s="114">
        <v>3855</v>
      </c>
      <c r="F42" s="114">
        <v>3882</v>
      </c>
      <c r="G42" s="114">
        <v>3918</v>
      </c>
      <c r="H42" s="140">
        <v>3963</v>
      </c>
      <c r="I42" s="115">
        <v>-171</v>
      </c>
      <c r="J42" s="116">
        <v>-4.3149129447388344</v>
      </c>
    </row>
    <row r="43" spans="1:10" s="110" customFormat="1" ht="13.5" customHeight="1" x14ac:dyDescent="0.2">
      <c r="A43" s="120"/>
      <c r="B43" s="121" t="s">
        <v>111</v>
      </c>
      <c r="C43" s="113">
        <v>24.323394495412845</v>
      </c>
      <c r="D43" s="115">
        <v>4242</v>
      </c>
      <c r="E43" s="114">
        <v>4344</v>
      </c>
      <c r="F43" s="114">
        <v>4339</v>
      </c>
      <c r="G43" s="114">
        <v>4251</v>
      </c>
      <c r="H43" s="140">
        <v>4182</v>
      </c>
      <c r="I43" s="115">
        <v>60</v>
      </c>
      <c r="J43" s="116">
        <v>1.4347202295552368</v>
      </c>
    </row>
    <row r="44" spans="1:10" s="110" customFormat="1" ht="13.5" customHeight="1" x14ac:dyDescent="0.2">
      <c r="A44" s="120"/>
      <c r="B44" s="121" t="s">
        <v>112</v>
      </c>
      <c r="C44" s="113">
        <v>2.4082568807339451</v>
      </c>
      <c r="D44" s="115">
        <v>420</v>
      </c>
      <c r="E44" s="114">
        <v>417</v>
      </c>
      <c r="F44" s="114">
        <v>433</v>
      </c>
      <c r="G44" s="114">
        <v>378</v>
      </c>
      <c r="H44" s="140">
        <v>371</v>
      </c>
      <c r="I44" s="115">
        <v>49</v>
      </c>
      <c r="J44" s="116">
        <v>13.20754716981132</v>
      </c>
    </row>
    <row r="45" spans="1:10" s="110" customFormat="1" ht="13.5" customHeight="1" x14ac:dyDescent="0.2">
      <c r="A45" s="118" t="s">
        <v>113</v>
      </c>
      <c r="B45" s="122" t="s">
        <v>116</v>
      </c>
      <c r="C45" s="113">
        <v>90.510321100917437</v>
      </c>
      <c r="D45" s="115">
        <v>15785</v>
      </c>
      <c r="E45" s="114">
        <v>16361</v>
      </c>
      <c r="F45" s="114">
        <v>16453</v>
      </c>
      <c r="G45" s="114">
        <v>16877</v>
      </c>
      <c r="H45" s="140">
        <v>16631</v>
      </c>
      <c r="I45" s="115">
        <v>-846</v>
      </c>
      <c r="J45" s="116">
        <v>-5.0868859359028322</v>
      </c>
    </row>
    <row r="46" spans="1:10" s="110" customFormat="1" ht="13.5" customHeight="1" x14ac:dyDescent="0.2">
      <c r="A46" s="118"/>
      <c r="B46" s="119" t="s">
        <v>117</v>
      </c>
      <c r="C46" s="113">
        <v>9.1743119266055047</v>
      </c>
      <c r="D46" s="115">
        <v>1600</v>
      </c>
      <c r="E46" s="114">
        <v>1694</v>
      </c>
      <c r="F46" s="114">
        <v>1655</v>
      </c>
      <c r="G46" s="114">
        <v>1669</v>
      </c>
      <c r="H46" s="140">
        <v>1657</v>
      </c>
      <c r="I46" s="115">
        <v>-57</v>
      </c>
      <c r="J46" s="116">
        <v>-3.43995171997586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10145</v>
      </c>
      <c r="E48" s="114">
        <v>10429</v>
      </c>
      <c r="F48" s="114">
        <v>10686</v>
      </c>
      <c r="G48" s="114">
        <v>10517</v>
      </c>
      <c r="H48" s="140">
        <v>10194</v>
      </c>
      <c r="I48" s="115">
        <v>-49</v>
      </c>
      <c r="J48" s="116">
        <v>-0.48067490680792624</v>
      </c>
    </row>
    <row r="49" spans="1:12" s="110" customFormat="1" ht="13.5" customHeight="1" x14ac:dyDescent="0.2">
      <c r="A49" s="118" t="s">
        <v>105</v>
      </c>
      <c r="B49" s="119" t="s">
        <v>106</v>
      </c>
      <c r="C49" s="113">
        <v>50.261212419911288</v>
      </c>
      <c r="D49" s="115">
        <v>5099</v>
      </c>
      <c r="E49" s="114">
        <v>5159</v>
      </c>
      <c r="F49" s="114">
        <v>5320</v>
      </c>
      <c r="G49" s="114">
        <v>5181</v>
      </c>
      <c r="H49" s="140">
        <v>5015</v>
      </c>
      <c r="I49" s="115">
        <v>84</v>
      </c>
      <c r="J49" s="116">
        <v>1.6749750747756731</v>
      </c>
    </row>
    <row r="50" spans="1:12" s="110" customFormat="1" ht="13.5" customHeight="1" x14ac:dyDescent="0.2">
      <c r="A50" s="120"/>
      <c r="B50" s="119" t="s">
        <v>107</v>
      </c>
      <c r="C50" s="113">
        <v>49.738787580088712</v>
      </c>
      <c r="D50" s="115">
        <v>5046</v>
      </c>
      <c r="E50" s="114">
        <v>5270</v>
      </c>
      <c r="F50" s="114">
        <v>5366</v>
      </c>
      <c r="G50" s="114">
        <v>5336</v>
      </c>
      <c r="H50" s="140">
        <v>5179</v>
      </c>
      <c r="I50" s="115">
        <v>-133</v>
      </c>
      <c r="J50" s="116">
        <v>-2.5680633326897087</v>
      </c>
    </row>
    <row r="51" spans="1:12" s="110" customFormat="1" ht="13.5" customHeight="1" x14ac:dyDescent="0.2">
      <c r="A51" s="118" t="s">
        <v>105</v>
      </c>
      <c r="B51" s="121" t="s">
        <v>108</v>
      </c>
      <c r="C51" s="113">
        <v>12.962050271069492</v>
      </c>
      <c r="D51" s="115">
        <v>1315</v>
      </c>
      <c r="E51" s="114">
        <v>1403</v>
      </c>
      <c r="F51" s="114">
        <v>1524</v>
      </c>
      <c r="G51" s="114">
        <v>1425</v>
      </c>
      <c r="H51" s="140">
        <v>1365</v>
      </c>
      <c r="I51" s="115">
        <v>-50</v>
      </c>
      <c r="J51" s="116">
        <v>-3.6630036630036629</v>
      </c>
    </row>
    <row r="52" spans="1:12" s="110" customFormat="1" ht="13.5" customHeight="1" x14ac:dyDescent="0.2">
      <c r="A52" s="118"/>
      <c r="B52" s="121" t="s">
        <v>109</v>
      </c>
      <c r="C52" s="113">
        <v>68.457368161655992</v>
      </c>
      <c r="D52" s="115">
        <v>6945</v>
      </c>
      <c r="E52" s="114">
        <v>7132</v>
      </c>
      <c r="F52" s="114">
        <v>7290</v>
      </c>
      <c r="G52" s="114">
        <v>7261</v>
      </c>
      <c r="H52" s="140">
        <v>7070</v>
      </c>
      <c r="I52" s="115">
        <v>-125</v>
      </c>
      <c r="J52" s="116">
        <v>-1.768033946251768</v>
      </c>
    </row>
    <row r="53" spans="1:12" s="110" customFormat="1" ht="13.5" customHeight="1" x14ac:dyDescent="0.2">
      <c r="A53" s="118"/>
      <c r="B53" s="121" t="s">
        <v>110</v>
      </c>
      <c r="C53" s="113">
        <v>17.535731887629375</v>
      </c>
      <c r="D53" s="115">
        <v>1779</v>
      </c>
      <c r="E53" s="114">
        <v>1786</v>
      </c>
      <c r="F53" s="114">
        <v>1765</v>
      </c>
      <c r="G53" s="114">
        <v>1732</v>
      </c>
      <c r="H53" s="140">
        <v>1657</v>
      </c>
      <c r="I53" s="115">
        <v>122</v>
      </c>
      <c r="J53" s="116">
        <v>7.3627036813518405</v>
      </c>
    </row>
    <row r="54" spans="1:12" s="110" customFormat="1" ht="13.5" customHeight="1" x14ac:dyDescent="0.2">
      <c r="A54" s="120"/>
      <c r="B54" s="121" t="s">
        <v>111</v>
      </c>
      <c r="C54" s="113">
        <v>1.0448496796451454</v>
      </c>
      <c r="D54" s="115">
        <v>106</v>
      </c>
      <c r="E54" s="114">
        <v>108</v>
      </c>
      <c r="F54" s="114">
        <v>107</v>
      </c>
      <c r="G54" s="114">
        <v>99</v>
      </c>
      <c r="H54" s="140">
        <v>102</v>
      </c>
      <c r="I54" s="115">
        <v>4</v>
      </c>
      <c r="J54" s="116">
        <v>3.9215686274509802</v>
      </c>
    </row>
    <row r="55" spans="1:12" s="110" customFormat="1" ht="13.5" customHeight="1" x14ac:dyDescent="0.2">
      <c r="A55" s="120"/>
      <c r="B55" s="121" t="s">
        <v>112</v>
      </c>
      <c r="C55" s="113">
        <v>0.17742730409068508</v>
      </c>
      <c r="D55" s="115">
        <v>18</v>
      </c>
      <c r="E55" s="114">
        <v>24</v>
      </c>
      <c r="F55" s="114">
        <v>24</v>
      </c>
      <c r="G55" s="114">
        <v>14</v>
      </c>
      <c r="H55" s="140">
        <v>18</v>
      </c>
      <c r="I55" s="115">
        <v>0</v>
      </c>
      <c r="J55" s="116">
        <v>0</v>
      </c>
    </row>
    <row r="56" spans="1:12" s="110" customFormat="1" ht="13.5" customHeight="1" x14ac:dyDescent="0.2">
      <c r="A56" s="118" t="s">
        <v>113</v>
      </c>
      <c r="B56" s="122" t="s">
        <v>116</v>
      </c>
      <c r="C56" s="113">
        <v>91.798915722030557</v>
      </c>
      <c r="D56" s="115">
        <v>9313</v>
      </c>
      <c r="E56" s="114">
        <v>9643</v>
      </c>
      <c r="F56" s="114">
        <v>9887</v>
      </c>
      <c r="G56" s="114">
        <v>9740</v>
      </c>
      <c r="H56" s="140">
        <v>9511</v>
      </c>
      <c r="I56" s="115">
        <v>-198</v>
      </c>
      <c r="J56" s="116">
        <v>-2.081800021028283</v>
      </c>
    </row>
    <row r="57" spans="1:12" s="110" customFormat="1" ht="13.5" customHeight="1" x14ac:dyDescent="0.2">
      <c r="A57" s="142"/>
      <c r="B57" s="124" t="s">
        <v>117</v>
      </c>
      <c r="C57" s="125">
        <v>8.1715130606209954</v>
      </c>
      <c r="D57" s="143">
        <v>829</v>
      </c>
      <c r="E57" s="144">
        <v>783</v>
      </c>
      <c r="F57" s="144">
        <v>796</v>
      </c>
      <c r="G57" s="144">
        <v>774</v>
      </c>
      <c r="H57" s="145">
        <v>681</v>
      </c>
      <c r="I57" s="143">
        <v>148</v>
      </c>
      <c r="J57" s="146">
        <v>21.73274596182085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94471</v>
      </c>
      <c r="E12" s="236">
        <v>94772</v>
      </c>
      <c r="F12" s="114">
        <v>95182</v>
      </c>
      <c r="G12" s="114">
        <v>93628</v>
      </c>
      <c r="H12" s="140">
        <v>93253</v>
      </c>
      <c r="I12" s="115">
        <v>1218</v>
      </c>
      <c r="J12" s="116">
        <v>1.3061241997576485</v>
      </c>
    </row>
    <row r="13" spans="1:15" s="110" customFormat="1" ht="12" customHeight="1" x14ac:dyDescent="0.2">
      <c r="A13" s="118" t="s">
        <v>105</v>
      </c>
      <c r="B13" s="119" t="s">
        <v>106</v>
      </c>
      <c r="C13" s="113">
        <v>57.134993807623502</v>
      </c>
      <c r="D13" s="115">
        <v>53976</v>
      </c>
      <c r="E13" s="114">
        <v>54085</v>
      </c>
      <c r="F13" s="114">
        <v>54674</v>
      </c>
      <c r="G13" s="114">
        <v>53765</v>
      </c>
      <c r="H13" s="140">
        <v>53535</v>
      </c>
      <c r="I13" s="115">
        <v>441</v>
      </c>
      <c r="J13" s="116">
        <v>0.82376015690669657</v>
      </c>
    </row>
    <row r="14" spans="1:15" s="110" customFormat="1" ht="12" customHeight="1" x14ac:dyDescent="0.2">
      <c r="A14" s="118"/>
      <c r="B14" s="119" t="s">
        <v>107</v>
      </c>
      <c r="C14" s="113">
        <v>42.865006192376498</v>
      </c>
      <c r="D14" s="115">
        <v>40495</v>
      </c>
      <c r="E14" s="114">
        <v>40687</v>
      </c>
      <c r="F14" s="114">
        <v>40508</v>
      </c>
      <c r="G14" s="114">
        <v>39863</v>
      </c>
      <c r="H14" s="140">
        <v>39718</v>
      </c>
      <c r="I14" s="115">
        <v>777</v>
      </c>
      <c r="J14" s="116">
        <v>1.9562918575960522</v>
      </c>
    </row>
    <row r="15" spans="1:15" s="110" customFormat="1" ht="12" customHeight="1" x14ac:dyDescent="0.2">
      <c r="A15" s="118" t="s">
        <v>105</v>
      </c>
      <c r="B15" s="121" t="s">
        <v>108</v>
      </c>
      <c r="C15" s="113">
        <v>11.091234347048301</v>
      </c>
      <c r="D15" s="115">
        <v>10478</v>
      </c>
      <c r="E15" s="114">
        <v>10853</v>
      </c>
      <c r="F15" s="114">
        <v>11212</v>
      </c>
      <c r="G15" s="114">
        <v>10056</v>
      </c>
      <c r="H15" s="140">
        <v>10395</v>
      </c>
      <c r="I15" s="115">
        <v>83</v>
      </c>
      <c r="J15" s="116">
        <v>0.79846079846079843</v>
      </c>
    </row>
    <row r="16" spans="1:15" s="110" customFormat="1" ht="12" customHeight="1" x14ac:dyDescent="0.2">
      <c r="A16" s="118"/>
      <c r="B16" s="121" t="s">
        <v>109</v>
      </c>
      <c r="C16" s="113">
        <v>66.076362058197759</v>
      </c>
      <c r="D16" s="115">
        <v>62423</v>
      </c>
      <c r="E16" s="114">
        <v>62605</v>
      </c>
      <c r="F16" s="114">
        <v>62872</v>
      </c>
      <c r="G16" s="114">
        <v>62838</v>
      </c>
      <c r="H16" s="140">
        <v>62472</v>
      </c>
      <c r="I16" s="115">
        <v>-49</v>
      </c>
      <c r="J16" s="116">
        <v>-7.843513894224613E-2</v>
      </c>
    </row>
    <row r="17" spans="1:10" s="110" customFormat="1" ht="12" customHeight="1" x14ac:dyDescent="0.2">
      <c r="A17" s="118"/>
      <c r="B17" s="121" t="s">
        <v>110</v>
      </c>
      <c r="C17" s="113">
        <v>21.581225984693717</v>
      </c>
      <c r="D17" s="115">
        <v>20388</v>
      </c>
      <c r="E17" s="114">
        <v>20151</v>
      </c>
      <c r="F17" s="114">
        <v>19965</v>
      </c>
      <c r="G17" s="114">
        <v>19634</v>
      </c>
      <c r="H17" s="140">
        <v>19295</v>
      </c>
      <c r="I17" s="115">
        <v>1093</v>
      </c>
      <c r="J17" s="116">
        <v>5.6646799689038607</v>
      </c>
    </row>
    <row r="18" spans="1:10" s="110" customFormat="1" ht="12" customHeight="1" x14ac:dyDescent="0.2">
      <c r="A18" s="120"/>
      <c r="B18" s="121" t="s">
        <v>111</v>
      </c>
      <c r="C18" s="113">
        <v>1.2511776100602301</v>
      </c>
      <c r="D18" s="115">
        <v>1182</v>
      </c>
      <c r="E18" s="114">
        <v>1163</v>
      </c>
      <c r="F18" s="114">
        <v>1133</v>
      </c>
      <c r="G18" s="114">
        <v>1100</v>
      </c>
      <c r="H18" s="140">
        <v>1091</v>
      </c>
      <c r="I18" s="115">
        <v>91</v>
      </c>
      <c r="J18" s="116">
        <v>8.3409715857011921</v>
      </c>
    </row>
    <row r="19" spans="1:10" s="110" customFormat="1" ht="12" customHeight="1" x14ac:dyDescent="0.2">
      <c r="A19" s="120"/>
      <c r="B19" s="121" t="s">
        <v>112</v>
      </c>
      <c r="C19" s="113">
        <v>0.33978681288437723</v>
      </c>
      <c r="D19" s="115">
        <v>321</v>
      </c>
      <c r="E19" s="114">
        <v>303</v>
      </c>
      <c r="F19" s="114">
        <v>307</v>
      </c>
      <c r="G19" s="114">
        <v>256</v>
      </c>
      <c r="H19" s="140">
        <v>272</v>
      </c>
      <c r="I19" s="115">
        <v>49</v>
      </c>
      <c r="J19" s="116">
        <v>18.014705882352942</v>
      </c>
    </row>
    <row r="20" spans="1:10" s="110" customFormat="1" ht="12" customHeight="1" x14ac:dyDescent="0.2">
      <c r="A20" s="118" t="s">
        <v>113</v>
      </c>
      <c r="B20" s="119" t="s">
        <v>181</v>
      </c>
      <c r="C20" s="113">
        <v>73.541086682685687</v>
      </c>
      <c r="D20" s="115">
        <v>69475</v>
      </c>
      <c r="E20" s="114">
        <v>69969</v>
      </c>
      <c r="F20" s="114">
        <v>70767</v>
      </c>
      <c r="G20" s="114">
        <v>69380</v>
      </c>
      <c r="H20" s="140">
        <v>69343</v>
      </c>
      <c r="I20" s="115">
        <v>132</v>
      </c>
      <c r="J20" s="116">
        <v>0.19035807507607114</v>
      </c>
    </row>
    <row r="21" spans="1:10" s="110" customFormat="1" ht="12" customHeight="1" x14ac:dyDescent="0.2">
      <c r="A21" s="118"/>
      <c r="B21" s="119" t="s">
        <v>182</v>
      </c>
      <c r="C21" s="113">
        <v>26.458913317314309</v>
      </c>
      <c r="D21" s="115">
        <v>24996</v>
      </c>
      <c r="E21" s="114">
        <v>24803</v>
      </c>
      <c r="F21" s="114">
        <v>24415</v>
      </c>
      <c r="G21" s="114">
        <v>24248</v>
      </c>
      <c r="H21" s="140">
        <v>23910</v>
      </c>
      <c r="I21" s="115">
        <v>1086</v>
      </c>
      <c r="J21" s="116">
        <v>4.5420326223337515</v>
      </c>
    </row>
    <row r="22" spans="1:10" s="110" customFormat="1" ht="12" customHeight="1" x14ac:dyDescent="0.2">
      <c r="A22" s="118" t="s">
        <v>113</v>
      </c>
      <c r="B22" s="119" t="s">
        <v>116</v>
      </c>
      <c r="C22" s="113">
        <v>90.677562426564762</v>
      </c>
      <c r="D22" s="115">
        <v>85664</v>
      </c>
      <c r="E22" s="114">
        <v>86285</v>
      </c>
      <c r="F22" s="114">
        <v>86689</v>
      </c>
      <c r="G22" s="114">
        <v>85428</v>
      </c>
      <c r="H22" s="140">
        <v>85512</v>
      </c>
      <c r="I22" s="115">
        <v>152</v>
      </c>
      <c r="J22" s="116">
        <v>0.17775283001216202</v>
      </c>
    </row>
    <row r="23" spans="1:10" s="110" customFormat="1" ht="12" customHeight="1" x14ac:dyDescent="0.2">
      <c r="A23" s="118"/>
      <c r="B23" s="119" t="s">
        <v>117</v>
      </c>
      <c r="C23" s="113">
        <v>9.2705698044902665</v>
      </c>
      <c r="D23" s="115">
        <v>8758</v>
      </c>
      <c r="E23" s="114">
        <v>8443</v>
      </c>
      <c r="F23" s="114">
        <v>8450</v>
      </c>
      <c r="G23" s="114">
        <v>8155</v>
      </c>
      <c r="H23" s="140">
        <v>7697</v>
      </c>
      <c r="I23" s="115">
        <v>1061</v>
      </c>
      <c r="J23" s="116">
        <v>13.784591399246459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116331</v>
      </c>
      <c r="E64" s="236">
        <v>116254</v>
      </c>
      <c r="F64" s="236">
        <v>116786</v>
      </c>
      <c r="G64" s="236">
        <v>114728</v>
      </c>
      <c r="H64" s="140">
        <v>114585</v>
      </c>
      <c r="I64" s="115">
        <v>1746</v>
      </c>
      <c r="J64" s="116">
        <v>1.5237596544050269</v>
      </c>
    </row>
    <row r="65" spans="1:12" s="110" customFormat="1" ht="12" customHeight="1" x14ac:dyDescent="0.2">
      <c r="A65" s="118" t="s">
        <v>105</v>
      </c>
      <c r="B65" s="119" t="s">
        <v>106</v>
      </c>
      <c r="C65" s="113">
        <v>55.573320954861558</v>
      </c>
      <c r="D65" s="235">
        <v>64649</v>
      </c>
      <c r="E65" s="236">
        <v>64568</v>
      </c>
      <c r="F65" s="236">
        <v>65178</v>
      </c>
      <c r="G65" s="236">
        <v>64166</v>
      </c>
      <c r="H65" s="140">
        <v>64022</v>
      </c>
      <c r="I65" s="115">
        <v>627</v>
      </c>
      <c r="J65" s="116">
        <v>0.97935084814594986</v>
      </c>
    </row>
    <row r="66" spans="1:12" s="110" customFormat="1" ht="12" customHeight="1" x14ac:dyDescent="0.2">
      <c r="A66" s="118"/>
      <c r="B66" s="119" t="s">
        <v>107</v>
      </c>
      <c r="C66" s="113">
        <v>44.426679045138442</v>
      </c>
      <c r="D66" s="235">
        <v>51682</v>
      </c>
      <c r="E66" s="236">
        <v>51686</v>
      </c>
      <c r="F66" s="236">
        <v>51608</v>
      </c>
      <c r="G66" s="236">
        <v>50562</v>
      </c>
      <c r="H66" s="140">
        <v>50563</v>
      </c>
      <c r="I66" s="115">
        <v>1119</v>
      </c>
      <c r="J66" s="116">
        <v>2.2130807111919784</v>
      </c>
    </row>
    <row r="67" spans="1:12" s="110" customFormat="1" ht="12" customHeight="1" x14ac:dyDescent="0.2">
      <c r="A67" s="118" t="s">
        <v>105</v>
      </c>
      <c r="B67" s="121" t="s">
        <v>108</v>
      </c>
      <c r="C67" s="113">
        <v>11.054662987509777</v>
      </c>
      <c r="D67" s="235">
        <v>12860</v>
      </c>
      <c r="E67" s="236">
        <v>13317</v>
      </c>
      <c r="F67" s="236">
        <v>13688</v>
      </c>
      <c r="G67" s="236">
        <v>12338</v>
      </c>
      <c r="H67" s="140">
        <v>12887</v>
      </c>
      <c r="I67" s="115">
        <v>-27</v>
      </c>
      <c r="J67" s="116">
        <v>-0.20951346317994879</v>
      </c>
    </row>
    <row r="68" spans="1:12" s="110" customFormat="1" ht="12" customHeight="1" x14ac:dyDescent="0.2">
      <c r="A68" s="118"/>
      <c r="B68" s="121" t="s">
        <v>109</v>
      </c>
      <c r="C68" s="113">
        <v>66.430272240417423</v>
      </c>
      <c r="D68" s="235">
        <v>77279</v>
      </c>
      <c r="E68" s="236">
        <v>77108</v>
      </c>
      <c r="F68" s="236">
        <v>77554</v>
      </c>
      <c r="G68" s="236">
        <v>77316</v>
      </c>
      <c r="H68" s="140">
        <v>77074</v>
      </c>
      <c r="I68" s="115">
        <v>205</v>
      </c>
      <c r="J68" s="116">
        <v>0.26597815086799698</v>
      </c>
    </row>
    <row r="69" spans="1:12" s="110" customFormat="1" ht="12" customHeight="1" x14ac:dyDescent="0.2">
      <c r="A69" s="118"/>
      <c r="B69" s="121" t="s">
        <v>110</v>
      </c>
      <c r="C69" s="113">
        <v>21.342548417876575</v>
      </c>
      <c r="D69" s="235">
        <v>24828</v>
      </c>
      <c r="E69" s="236">
        <v>24495</v>
      </c>
      <c r="F69" s="236">
        <v>24223</v>
      </c>
      <c r="G69" s="236">
        <v>23797</v>
      </c>
      <c r="H69" s="140">
        <v>23356</v>
      </c>
      <c r="I69" s="115">
        <v>1472</v>
      </c>
      <c r="J69" s="116">
        <v>6.3024490494947765</v>
      </c>
    </row>
    <row r="70" spans="1:12" s="110" customFormat="1" ht="12" customHeight="1" x14ac:dyDescent="0.2">
      <c r="A70" s="120"/>
      <c r="B70" s="121" t="s">
        <v>111</v>
      </c>
      <c r="C70" s="113">
        <v>1.172516354196216</v>
      </c>
      <c r="D70" s="235">
        <v>1364</v>
      </c>
      <c r="E70" s="236">
        <v>1334</v>
      </c>
      <c r="F70" s="236">
        <v>1321</v>
      </c>
      <c r="G70" s="236">
        <v>1277</v>
      </c>
      <c r="H70" s="140">
        <v>1268</v>
      </c>
      <c r="I70" s="115">
        <v>96</v>
      </c>
      <c r="J70" s="116">
        <v>7.5709779179810726</v>
      </c>
    </row>
    <row r="71" spans="1:12" s="110" customFormat="1" ht="12" customHeight="1" x14ac:dyDescent="0.2">
      <c r="A71" s="120"/>
      <c r="B71" s="121" t="s">
        <v>112</v>
      </c>
      <c r="C71" s="113">
        <v>0.32321565188986601</v>
      </c>
      <c r="D71" s="235">
        <v>376</v>
      </c>
      <c r="E71" s="236">
        <v>354</v>
      </c>
      <c r="F71" s="236">
        <v>372</v>
      </c>
      <c r="G71" s="236">
        <v>315</v>
      </c>
      <c r="H71" s="140">
        <v>332</v>
      </c>
      <c r="I71" s="115">
        <v>44</v>
      </c>
      <c r="J71" s="116">
        <v>13.253012048192771</v>
      </c>
    </row>
    <row r="72" spans="1:12" s="110" customFormat="1" ht="12" customHeight="1" x14ac:dyDescent="0.2">
      <c r="A72" s="118" t="s">
        <v>113</v>
      </c>
      <c r="B72" s="119" t="s">
        <v>181</v>
      </c>
      <c r="C72" s="113">
        <v>73.398320310149487</v>
      </c>
      <c r="D72" s="235">
        <v>85385</v>
      </c>
      <c r="E72" s="236">
        <v>85451</v>
      </c>
      <c r="F72" s="236">
        <v>86263</v>
      </c>
      <c r="G72" s="236">
        <v>84600</v>
      </c>
      <c r="H72" s="140">
        <v>84754</v>
      </c>
      <c r="I72" s="115">
        <v>631</v>
      </c>
      <c r="J72" s="116">
        <v>0.74450763385798902</v>
      </c>
    </row>
    <row r="73" spans="1:12" s="110" customFormat="1" ht="12" customHeight="1" x14ac:dyDescent="0.2">
      <c r="A73" s="118"/>
      <c r="B73" s="119" t="s">
        <v>182</v>
      </c>
      <c r="C73" s="113">
        <v>26.601679689850513</v>
      </c>
      <c r="D73" s="115">
        <v>30946</v>
      </c>
      <c r="E73" s="114">
        <v>30803</v>
      </c>
      <c r="F73" s="114">
        <v>30523</v>
      </c>
      <c r="G73" s="114">
        <v>30128</v>
      </c>
      <c r="H73" s="140">
        <v>29831</v>
      </c>
      <c r="I73" s="115">
        <v>1115</v>
      </c>
      <c r="J73" s="116">
        <v>3.7377225034360229</v>
      </c>
    </row>
    <row r="74" spans="1:12" s="110" customFormat="1" ht="12" customHeight="1" x14ac:dyDescent="0.2">
      <c r="A74" s="118" t="s">
        <v>113</v>
      </c>
      <c r="B74" s="119" t="s">
        <v>116</v>
      </c>
      <c r="C74" s="113">
        <v>89.923580129114342</v>
      </c>
      <c r="D74" s="115">
        <v>104609</v>
      </c>
      <c r="E74" s="114">
        <v>105049</v>
      </c>
      <c r="F74" s="114">
        <v>105435</v>
      </c>
      <c r="G74" s="114">
        <v>103752</v>
      </c>
      <c r="H74" s="140">
        <v>103931</v>
      </c>
      <c r="I74" s="115">
        <v>678</v>
      </c>
      <c r="J74" s="116">
        <v>0.6523558899654579</v>
      </c>
    </row>
    <row r="75" spans="1:12" s="110" customFormat="1" ht="12" customHeight="1" x14ac:dyDescent="0.2">
      <c r="A75" s="142"/>
      <c r="B75" s="124" t="s">
        <v>117</v>
      </c>
      <c r="C75" s="125">
        <v>10.032579450017622</v>
      </c>
      <c r="D75" s="143">
        <v>11671</v>
      </c>
      <c r="E75" s="144">
        <v>11153</v>
      </c>
      <c r="F75" s="144">
        <v>11301</v>
      </c>
      <c r="G75" s="144">
        <v>10926</v>
      </c>
      <c r="H75" s="145">
        <v>10603</v>
      </c>
      <c r="I75" s="143">
        <v>1068</v>
      </c>
      <c r="J75" s="146">
        <v>10.072620956333113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94471</v>
      </c>
      <c r="G11" s="114">
        <v>94772</v>
      </c>
      <c r="H11" s="114">
        <v>95182</v>
      </c>
      <c r="I11" s="114">
        <v>93628</v>
      </c>
      <c r="J11" s="140">
        <v>93253</v>
      </c>
      <c r="K11" s="114">
        <v>1218</v>
      </c>
      <c r="L11" s="116">
        <v>1.3061241997576485</v>
      </c>
    </row>
    <row r="12" spans="1:17" s="110" customFormat="1" ht="24.95" customHeight="1" x14ac:dyDescent="0.2">
      <c r="A12" s="604" t="s">
        <v>185</v>
      </c>
      <c r="B12" s="605"/>
      <c r="C12" s="605"/>
      <c r="D12" s="606"/>
      <c r="E12" s="113">
        <v>57.134993807623502</v>
      </c>
      <c r="F12" s="115">
        <v>53976</v>
      </c>
      <c r="G12" s="114">
        <v>54085</v>
      </c>
      <c r="H12" s="114">
        <v>54674</v>
      </c>
      <c r="I12" s="114">
        <v>53765</v>
      </c>
      <c r="J12" s="140">
        <v>53535</v>
      </c>
      <c r="K12" s="114">
        <v>441</v>
      </c>
      <c r="L12" s="116">
        <v>0.82376015690669657</v>
      </c>
    </row>
    <row r="13" spans="1:17" s="110" customFormat="1" ht="15" customHeight="1" x14ac:dyDescent="0.2">
      <c r="A13" s="120"/>
      <c r="B13" s="612" t="s">
        <v>107</v>
      </c>
      <c r="C13" s="612"/>
      <c r="E13" s="113">
        <v>42.865006192376498</v>
      </c>
      <c r="F13" s="115">
        <v>40495</v>
      </c>
      <c r="G13" s="114">
        <v>40687</v>
      </c>
      <c r="H13" s="114">
        <v>40508</v>
      </c>
      <c r="I13" s="114">
        <v>39863</v>
      </c>
      <c r="J13" s="140">
        <v>39718</v>
      </c>
      <c r="K13" s="114">
        <v>777</v>
      </c>
      <c r="L13" s="116">
        <v>1.9562918575960522</v>
      </c>
    </row>
    <row r="14" spans="1:17" s="110" customFormat="1" ht="24.95" customHeight="1" x14ac:dyDescent="0.2">
      <c r="A14" s="604" t="s">
        <v>186</v>
      </c>
      <c r="B14" s="605"/>
      <c r="C14" s="605"/>
      <c r="D14" s="606"/>
      <c r="E14" s="113">
        <v>11.091234347048301</v>
      </c>
      <c r="F14" s="115">
        <v>10478</v>
      </c>
      <c r="G14" s="114">
        <v>10853</v>
      </c>
      <c r="H14" s="114">
        <v>11212</v>
      </c>
      <c r="I14" s="114">
        <v>10056</v>
      </c>
      <c r="J14" s="140">
        <v>10395</v>
      </c>
      <c r="K14" s="114">
        <v>83</v>
      </c>
      <c r="L14" s="116">
        <v>0.79846079846079843</v>
      </c>
    </row>
    <row r="15" spans="1:17" s="110" customFormat="1" ht="15" customHeight="1" x14ac:dyDescent="0.2">
      <c r="A15" s="120"/>
      <c r="B15" s="119"/>
      <c r="C15" s="258" t="s">
        <v>106</v>
      </c>
      <c r="E15" s="113">
        <v>61.567092956671118</v>
      </c>
      <c r="F15" s="115">
        <v>6451</v>
      </c>
      <c r="G15" s="114">
        <v>6688</v>
      </c>
      <c r="H15" s="114">
        <v>6974</v>
      </c>
      <c r="I15" s="114">
        <v>6244</v>
      </c>
      <c r="J15" s="140">
        <v>6422</v>
      </c>
      <c r="K15" s="114">
        <v>29</v>
      </c>
      <c r="L15" s="116">
        <v>0.45157271877919652</v>
      </c>
    </row>
    <row r="16" spans="1:17" s="110" customFormat="1" ht="15" customHeight="1" x14ac:dyDescent="0.2">
      <c r="A16" s="120"/>
      <c r="B16" s="119"/>
      <c r="C16" s="258" t="s">
        <v>107</v>
      </c>
      <c r="E16" s="113">
        <v>38.432907043328882</v>
      </c>
      <c r="F16" s="115">
        <v>4027</v>
      </c>
      <c r="G16" s="114">
        <v>4165</v>
      </c>
      <c r="H16" s="114">
        <v>4238</v>
      </c>
      <c r="I16" s="114">
        <v>3812</v>
      </c>
      <c r="J16" s="140">
        <v>3973</v>
      </c>
      <c r="K16" s="114">
        <v>54</v>
      </c>
      <c r="L16" s="116">
        <v>1.3591744273848476</v>
      </c>
    </row>
    <row r="17" spans="1:12" s="110" customFormat="1" ht="15" customHeight="1" x14ac:dyDescent="0.2">
      <c r="A17" s="120"/>
      <c r="B17" s="121" t="s">
        <v>109</v>
      </c>
      <c r="C17" s="258"/>
      <c r="E17" s="113">
        <v>66.076362058197759</v>
      </c>
      <c r="F17" s="115">
        <v>62423</v>
      </c>
      <c r="G17" s="114">
        <v>62605</v>
      </c>
      <c r="H17" s="114">
        <v>62872</v>
      </c>
      <c r="I17" s="114">
        <v>62838</v>
      </c>
      <c r="J17" s="140">
        <v>62472</v>
      </c>
      <c r="K17" s="114">
        <v>-49</v>
      </c>
      <c r="L17" s="116">
        <v>-7.843513894224613E-2</v>
      </c>
    </row>
    <row r="18" spans="1:12" s="110" customFormat="1" ht="15" customHeight="1" x14ac:dyDescent="0.2">
      <c r="A18" s="120"/>
      <c r="B18" s="119"/>
      <c r="C18" s="258" t="s">
        <v>106</v>
      </c>
      <c r="E18" s="113">
        <v>56.709866555596491</v>
      </c>
      <c r="F18" s="115">
        <v>35400</v>
      </c>
      <c r="G18" s="114">
        <v>35427</v>
      </c>
      <c r="H18" s="114">
        <v>35791</v>
      </c>
      <c r="I18" s="114">
        <v>35808</v>
      </c>
      <c r="J18" s="140">
        <v>35567</v>
      </c>
      <c r="K18" s="114">
        <v>-167</v>
      </c>
      <c r="L18" s="116">
        <v>-0.46953636798155596</v>
      </c>
    </row>
    <row r="19" spans="1:12" s="110" customFormat="1" ht="15" customHeight="1" x14ac:dyDescent="0.2">
      <c r="A19" s="120"/>
      <c r="B19" s="119"/>
      <c r="C19" s="258" t="s">
        <v>107</v>
      </c>
      <c r="E19" s="113">
        <v>43.290133444403509</v>
      </c>
      <c r="F19" s="115">
        <v>27023</v>
      </c>
      <c r="G19" s="114">
        <v>27178</v>
      </c>
      <c r="H19" s="114">
        <v>27081</v>
      </c>
      <c r="I19" s="114">
        <v>27030</v>
      </c>
      <c r="J19" s="140">
        <v>26905</v>
      </c>
      <c r="K19" s="114">
        <v>118</v>
      </c>
      <c r="L19" s="116">
        <v>0.43858018955584466</v>
      </c>
    </row>
    <row r="20" spans="1:12" s="110" customFormat="1" ht="15" customHeight="1" x14ac:dyDescent="0.2">
      <c r="A20" s="120"/>
      <c r="B20" s="121" t="s">
        <v>110</v>
      </c>
      <c r="C20" s="258"/>
      <c r="E20" s="113">
        <v>21.581225984693717</v>
      </c>
      <c r="F20" s="115">
        <v>20388</v>
      </c>
      <c r="G20" s="114">
        <v>20151</v>
      </c>
      <c r="H20" s="114">
        <v>19965</v>
      </c>
      <c r="I20" s="114">
        <v>19634</v>
      </c>
      <c r="J20" s="140">
        <v>19295</v>
      </c>
      <c r="K20" s="114">
        <v>1093</v>
      </c>
      <c r="L20" s="116">
        <v>5.6646799689038607</v>
      </c>
    </row>
    <row r="21" spans="1:12" s="110" customFormat="1" ht="15" customHeight="1" x14ac:dyDescent="0.2">
      <c r="A21" s="120"/>
      <c r="B21" s="119"/>
      <c r="C21" s="258" t="s">
        <v>106</v>
      </c>
      <c r="E21" s="113">
        <v>55.459093584461449</v>
      </c>
      <c r="F21" s="115">
        <v>11307</v>
      </c>
      <c r="G21" s="114">
        <v>11175</v>
      </c>
      <c r="H21" s="114">
        <v>11128</v>
      </c>
      <c r="I21" s="114">
        <v>10961</v>
      </c>
      <c r="J21" s="140">
        <v>10799</v>
      </c>
      <c r="K21" s="114">
        <v>508</v>
      </c>
      <c r="L21" s="116">
        <v>4.704139272154829</v>
      </c>
    </row>
    <row r="22" spans="1:12" s="110" customFormat="1" ht="15" customHeight="1" x14ac:dyDescent="0.2">
      <c r="A22" s="120"/>
      <c r="B22" s="119"/>
      <c r="C22" s="258" t="s">
        <v>107</v>
      </c>
      <c r="E22" s="113">
        <v>44.540906415538551</v>
      </c>
      <c r="F22" s="115">
        <v>9081</v>
      </c>
      <c r="G22" s="114">
        <v>8976</v>
      </c>
      <c r="H22" s="114">
        <v>8837</v>
      </c>
      <c r="I22" s="114">
        <v>8673</v>
      </c>
      <c r="J22" s="140">
        <v>8496</v>
      </c>
      <c r="K22" s="114">
        <v>585</v>
      </c>
      <c r="L22" s="116">
        <v>6.8855932203389827</v>
      </c>
    </row>
    <row r="23" spans="1:12" s="110" customFormat="1" ht="15" customHeight="1" x14ac:dyDescent="0.2">
      <c r="A23" s="120"/>
      <c r="B23" s="121" t="s">
        <v>111</v>
      </c>
      <c r="C23" s="258"/>
      <c r="E23" s="113">
        <v>1.2511776100602301</v>
      </c>
      <c r="F23" s="115">
        <v>1182</v>
      </c>
      <c r="G23" s="114">
        <v>1163</v>
      </c>
      <c r="H23" s="114">
        <v>1133</v>
      </c>
      <c r="I23" s="114">
        <v>1100</v>
      </c>
      <c r="J23" s="140">
        <v>1091</v>
      </c>
      <c r="K23" s="114">
        <v>91</v>
      </c>
      <c r="L23" s="116">
        <v>8.3409715857011921</v>
      </c>
    </row>
    <row r="24" spans="1:12" s="110" customFormat="1" ht="15" customHeight="1" x14ac:dyDescent="0.2">
      <c r="A24" s="120"/>
      <c r="B24" s="119"/>
      <c r="C24" s="258" t="s">
        <v>106</v>
      </c>
      <c r="E24" s="113">
        <v>69.204737732656511</v>
      </c>
      <c r="F24" s="115">
        <v>818</v>
      </c>
      <c r="G24" s="114">
        <v>795</v>
      </c>
      <c r="H24" s="114">
        <v>781</v>
      </c>
      <c r="I24" s="114">
        <v>752</v>
      </c>
      <c r="J24" s="140">
        <v>747</v>
      </c>
      <c r="K24" s="114">
        <v>71</v>
      </c>
      <c r="L24" s="116">
        <v>9.5046854082998653</v>
      </c>
    </row>
    <row r="25" spans="1:12" s="110" customFormat="1" ht="15" customHeight="1" x14ac:dyDescent="0.2">
      <c r="A25" s="120"/>
      <c r="B25" s="119"/>
      <c r="C25" s="258" t="s">
        <v>107</v>
      </c>
      <c r="E25" s="113">
        <v>30.795262267343485</v>
      </c>
      <c r="F25" s="115">
        <v>364</v>
      </c>
      <c r="G25" s="114">
        <v>368</v>
      </c>
      <c r="H25" s="114">
        <v>352</v>
      </c>
      <c r="I25" s="114">
        <v>348</v>
      </c>
      <c r="J25" s="140">
        <v>344</v>
      </c>
      <c r="K25" s="114">
        <v>20</v>
      </c>
      <c r="L25" s="116">
        <v>5.8139534883720927</v>
      </c>
    </row>
    <row r="26" spans="1:12" s="110" customFormat="1" ht="15" customHeight="1" x14ac:dyDescent="0.2">
      <c r="A26" s="120"/>
      <c r="C26" s="121" t="s">
        <v>187</v>
      </c>
      <c r="D26" s="110" t="s">
        <v>188</v>
      </c>
      <c r="E26" s="113">
        <v>0.33978681288437723</v>
      </c>
      <c r="F26" s="115">
        <v>321</v>
      </c>
      <c r="G26" s="114">
        <v>303</v>
      </c>
      <c r="H26" s="114">
        <v>307</v>
      </c>
      <c r="I26" s="114">
        <v>256</v>
      </c>
      <c r="J26" s="140">
        <v>272</v>
      </c>
      <c r="K26" s="114">
        <v>49</v>
      </c>
      <c r="L26" s="116">
        <v>18.014705882352942</v>
      </c>
    </row>
    <row r="27" spans="1:12" s="110" customFormat="1" ht="15" customHeight="1" x14ac:dyDescent="0.2">
      <c r="A27" s="120"/>
      <c r="B27" s="119"/>
      <c r="D27" s="259" t="s">
        <v>106</v>
      </c>
      <c r="E27" s="113">
        <v>62.305295950155767</v>
      </c>
      <c r="F27" s="115">
        <v>200</v>
      </c>
      <c r="G27" s="114">
        <v>179</v>
      </c>
      <c r="H27" s="114">
        <v>179</v>
      </c>
      <c r="I27" s="114">
        <v>140</v>
      </c>
      <c r="J27" s="140">
        <v>148</v>
      </c>
      <c r="K27" s="114">
        <v>52</v>
      </c>
      <c r="L27" s="116">
        <v>35.135135135135137</v>
      </c>
    </row>
    <row r="28" spans="1:12" s="110" customFormat="1" ht="15" customHeight="1" x14ac:dyDescent="0.2">
      <c r="A28" s="120"/>
      <c r="B28" s="119"/>
      <c r="D28" s="259" t="s">
        <v>107</v>
      </c>
      <c r="E28" s="113">
        <v>37.694704049844233</v>
      </c>
      <c r="F28" s="115">
        <v>121</v>
      </c>
      <c r="G28" s="114">
        <v>124</v>
      </c>
      <c r="H28" s="114">
        <v>128</v>
      </c>
      <c r="I28" s="114">
        <v>116</v>
      </c>
      <c r="J28" s="140">
        <v>124</v>
      </c>
      <c r="K28" s="114">
        <v>-3</v>
      </c>
      <c r="L28" s="116">
        <v>-2.4193548387096775</v>
      </c>
    </row>
    <row r="29" spans="1:12" s="110" customFormat="1" ht="24.95" customHeight="1" x14ac:dyDescent="0.2">
      <c r="A29" s="604" t="s">
        <v>189</v>
      </c>
      <c r="B29" s="605"/>
      <c r="C29" s="605"/>
      <c r="D29" s="606"/>
      <c r="E29" s="113">
        <v>90.677562426564762</v>
      </c>
      <c r="F29" s="115">
        <v>85664</v>
      </c>
      <c r="G29" s="114">
        <v>86285</v>
      </c>
      <c r="H29" s="114">
        <v>86689</v>
      </c>
      <c r="I29" s="114">
        <v>85428</v>
      </c>
      <c r="J29" s="140">
        <v>85512</v>
      </c>
      <c r="K29" s="114">
        <v>152</v>
      </c>
      <c r="L29" s="116">
        <v>0.17775283001216202</v>
      </c>
    </row>
    <row r="30" spans="1:12" s="110" customFormat="1" ht="15" customHeight="1" x14ac:dyDescent="0.2">
      <c r="A30" s="120"/>
      <c r="B30" s="119"/>
      <c r="C30" s="258" t="s">
        <v>106</v>
      </c>
      <c r="E30" s="113">
        <v>55.892790437056405</v>
      </c>
      <c r="F30" s="115">
        <v>47880</v>
      </c>
      <c r="G30" s="114">
        <v>48226</v>
      </c>
      <c r="H30" s="114">
        <v>48765</v>
      </c>
      <c r="I30" s="114">
        <v>48005</v>
      </c>
      <c r="J30" s="140">
        <v>48103</v>
      </c>
      <c r="K30" s="114">
        <v>-223</v>
      </c>
      <c r="L30" s="116">
        <v>-0.46358854957071283</v>
      </c>
    </row>
    <row r="31" spans="1:12" s="110" customFormat="1" ht="15" customHeight="1" x14ac:dyDescent="0.2">
      <c r="A31" s="120"/>
      <c r="B31" s="119"/>
      <c r="C31" s="258" t="s">
        <v>107</v>
      </c>
      <c r="E31" s="113">
        <v>44.107209562943595</v>
      </c>
      <c r="F31" s="115">
        <v>37784</v>
      </c>
      <c r="G31" s="114">
        <v>38059</v>
      </c>
      <c r="H31" s="114">
        <v>37924</v>
      </c>
      <c r="I31" s="114">
        <v>37423</v>
      </c>
      <c r="J31" s="140">
        <v>37409</v>
      </c>
      <c r="K31" s="114">
        <v>375</v>
      </c>
      <c r="L31" s="116">
        <v>1.0024325697024781</v>
      </c>
    </row>
    <row r="32" spans="1:12" s="110" customFormat="1" ht="15" customHeight="1" x14ac:dyDescent="0.2">
      <c r="A32" s="120"/>
      <c r="B32" s="119" t="s">
        <v>117</v>
      </c>
      <c r="C32" s="258"/>
      <c r="E32" s="113">
        <v>9.2705698044902665</v>
      </c>
      <c r="F32" s="115">
        <v>8758</v>
      </c>
      <c r="G32" s="114">
        <v>8443</v>
      </c>
      <c r="H32" s="114">
        <v>8450</v>
      </c>
      <c r="I32" s="114">
        <v>8155</v>
      </c>
      <c r="J32" s="140">
        <v>7697</v>
      </c>
      <c r="K32" s="114">
        <v>1061</v>
      </c>
      <c r="L32" s="116">
        <v>13.784591399246459</v>
      </c>
    </row>
    <row r="33" spans="1:12" s="110" customFormat="1" ht="15" customHeight="1" x14ac:dyDescent="0.2">
      <c r="A33" s="120"/>
      <c r="B33" s="119"/>
      <c r="C33" s="258" t="s">
        <v>106</v>
      </c>
      <c r="E33" s="113">
        <v>69.273806805206675</v>
      </c>
      <c r="F33" s="115">
        <v>6067</v>
      </c>
      <c r="G33" s="114">
        <v>5833</v>
      </c>
      <c r="H33" s="114">
        <v>5882</v>
      </c>
      <c r="I33" s="114">
        <v>5731</v>
      </c>
      <c r="J33" s="140">
        <v>5404</v>
      </c>
      <c r="K33" s="114">
        <v>663</v>
      </c>
      <c r="L33" s="116">
        <v>12.268689859363434</v>
      </c>
    </row>
    <row r="34" spans="1:12" s="110" customFormat="1" ht="15" customHeight="1" x14ac:dyDescent="0.2">
      <c r="A34" s="120"/>
      <c r="B34" s="119"/>
      <c r="C34" s="258" t="s">
        <v>107</v>
      </c>
      <c r="E34" s="113">
        <v>30.726193194793332</v>
      </c>
      <c r="F34" s="115">
        <v>2691</v>
      </c>
      <c r="G34" s="114">
        <v>2610</v>
      </c>
      <c r="H34" s="114">
        <v>2568</v>
      </c>
      <c r="I34" s="114">
        <v>2424</v>
      </c>
      <c r="J34" s="140">
        <v>2293</v>
      </c>
      <c r="K34" s="114">
        <v>398</v>
      </c>
      <c r="L34" s="116">
        <v>17.357174007849977</v>
      </c>
    </row>
    <row r="35" spans="1:12" s="110" customFormat="1" ht="24.95" customHeight="1" x14ac:dyDescent="0.2">
      <c r="A35" s="604" t="s">
        <v>190</v>
      </c>
      <c r="B35" s="605"/>
      <c r="C35" s="605"/>
      <c r="D35" s="606"/>
      <c r="E35" s="113">
        <v>73.541086682685687</v>
      </c>
      <c r="F35" s="115">
        <v>69475</v>
      </c>
      <c r="G35" s="114">
        <v>69969</v>
      </c>
      <c r="H35" s="114">
        <v>70767</v>
      </c>
      <c r="I35" s="114">
        <v>69380</v>
      </c>
      <c r="J35" s="140">
        <v>69343</v>
      </c>
      <c r="K35" s="114">
        <v>132</v>
      </c>
      <c r="L35" s="116">
        <v>0.19035807507607114</v>
      </c>
    </row>
    <row r="36" spans="1:12" s="110" customFormat="1" ht="15" customHeight="1" x14ac:dyDescent="0.2">
      <c r="A36" s="120"/>
      <c r="B36" s="119"/>
      <c r="C36" s="258" t="s">
        <v>106</v>
      </c>
      <c r="E36" s="113">
        <v>71.620007196833399</v>
      </c>
      <c r="F36" s="115">
        <v>49758</v>
      </c>
      <c r="G36" s="114">
        <v>50001</v>
      </c>
      <c r="H36" s="114">
        <v>50649</v>
      </c>
      <c r="I36" s="114">
        <v>49795</v>
      </c>
      <c r="J36" s="140">
        <v>49702</v>
      </c>
      <c r="K36" s="114">
        <v>56</v>
      </c>
      <c r="L36" s="116">
        <v>0.11267152227274556</v>
      </c>
    </row>
    <row r="37" spans="1:12" s="110" customFormat="1" ht="15" customHeight="1" x14ac:dyDescent="0.2">
      <c r="A37" s="120"/>
      <c r="B37" s="119"/>
      <c r="C37" s="258" t="s">
        <v>107</v>
      </c>
      <c r="E37" s="113">
        <v>28.379992803166608</v>
      </c>
      <c r="F37" s="115">
        <v>19717</v>
      </c>
      <c r="G37" s="114">
        <v>19968</v>
      </c>
      <c r="H37" s="114">
        <v>20118</v>
      </c>
      <c r="I37" s="114">
        <v>19585</v>
      </c>
      <c r="J37" s="140">
        <v>19641</v>
      </c>
      <c r="K37" s="114">
        <v>76</v>
      </c>
      <c r="L37" s="116">
        <v>0.38694567486380532</v>
      </c>
    </row>
    <row r="38" spans="1:12" s="110" customFormat="1" ht="15" customHeight="1" x14ac:dyDescent="0.2">
      <c r="A38" s="120"/>
      <c r="B38" s="119" t="s">
        <v>182</v>
      </c>
      <c r="C38" s="258"/>
      <c r="E38" s="113">
        <v>26.458913317314309</v>
      </c>
      <c r="F38" s="115">
        <v>24996</v>
      </c>
      <c r="G38" s="114">
        <v>24803</v>
      </c>
      <c r="H38" s="114">
        <v>24415</v>
      </c>
      <c r="I38" s="114">
        <v>24248</v>
      </c>
      <c r="J38" s="140">
        <v>23910</v>
      </c>
      <c r="K38" s="114">
        <v>1086</v>
      </c>
      <c r="L38" s="116">
        <v>4.5420326223337515</v>
      </c>
    </row>
    <row r="39" spans="1:12" s="110" customFormat="1" ht="15" customHeight="1" x14ac:dyDescent="0.2">
      <c r="A39" s="120"/>
      <c r="B39" s="119"/>
      <c r="C39" s="258" t="s">
        <v>106</v>
      </c>
      <c r="E39" s="113">
        <v>16.874699951992319</v>
      </c>
      <c r="F39" s="115">
        <v>4218</v>
      </c>
      <c r="G39" s="114">
        <v>4084</v>
      </c>
      <c r="H39" s="114">
        <v>4025</v>
      </c>
      <c r="I39" s="114">
        <v>3970</v>
      </c>
      <c r="J39" s="140">
        <v>3833</v>
      </c>
      <c r="K39" s="114">
        <v>385</v>
      </c>
      <c r="L39" s="116">
        <v>10.044351682755023</v>
      </c>
    </row>
    <row r="40" spans="1:12" s="110" customFormat="1" ht="15" customHeight="1" x14ac:dyDescent="0.2">
      <c r="A40" s="120"/>
      <c r="B40" s="119"/>
      <c r="C40" s="258" t="s">
        <v>107</v>
      </c>
      <c r="E40" s="113">
        <v>83.125300048007688</v>
      </c>
      <c r="F40" s="115">
        <v>20778</v>
      </c>
      <c r="G40" s="114">
        <v>20719</v>
      </c>
      <c r="H40" s="114">
        <v>20390</v>
      </c>
      <c r="I40" s="114">
        <v>20278</v>
      </c>
      <c r="J40" s="140">
        <v>20077</v>
      </c>
      <c r="K40" s="114">
        <v>701</v>
      </c>
      <c r="L40" s="116">
        <v>3.4915575036110971</v>
      </c>
    </row>
    <row r="41" spans="1:12" s="110" customFormat="1" ht="24.75" customHeight="1" x14ac:dyDescent="0.2">
      <c r="A41" s="604" t="s">
        <v>517</v>
      </c>
      <c r="B41" s="605"/>
      <c r="C41" s="605"/>
      <c r="D41" s="606"/>
      <c r="E41" s="113">
        <v>5.5953678906754449</v>
      </c>
      <c r="F41" s="115">
        <v>5286</v>
      </c>
      <c r="G41" s="114">
        <v>5896</v>
      </c>
      <c r="H41" s="114">
        <v>5975</v>
      </c>
      <c r="I41" s="114">
        <v>4771</v>
      </c>
      <c r="J41" s="140">
        <v>5245</v>
      </c>
      <c r="K41" s="114">
        <v>41</v>
      </c>
      <c r="L41" s="116">
        <v>0.78169685414680645</v>
      </c>
    </row>
    <row r="42" spans="1:12" s="110" customFormat="1" ht="15" customHeight="1" x14ac:dyDescent="0.2">
      <c r="A42" s="120"/>
      <c r="B42" s="119"/>
      <c r="C42" s="258" t="s">
        <v>106</v>
      </c>
      <c r="E42" s="113">
        <v>63.072266363980326</v>
      </c>
      <c r="F42" s="115">
        <v>3334</v>
      </c>
      <c r="G42" s="114">
        <v>3783</v>
      </c>
      <c r="H42" s="114">
        <v>3842</v>
      </c>
      <c r="I42" s="114">
        <v>3061</v>
      </c>
      <c r="J42" s="140">
        <v>3326</v>
      </c>
      <c r="K42" s="114">
        <v>8</v>
      </c>
      <c r="L42" s="116">
        <v>0.24052916416115455</v>
      </c>
    </row>
    <row r="43" spans="1:12" s="110" customFormat="1" ht="15" customHeight="1" x14ac:dyDescent="0.2">
      <c r="A43" s="123"/>
      <c r="B43" s="124"/>
      <c r="C43" s="260" t="s">
        <v>107</v>
      </c>
      <c r="D43" s="261"/>
      <c r="E43" s="125">
        <v>36.927733636019674</v>
      </c>
      <c r="F43" s="143">
        <v>1952</v>
      </c>
      <c r="G43" s="144">
        <v>2113</v>
      </c>
      <c r="H43" s="144">
        <v>2133</v>
      </c>
      <c r="I43" s="144">
        <v>1710</v>
      </c>
      <c r="J43" s="145">
        <v>1919</v>
      </c>
      <c r="K43" s="144">
        <v>33</v>
      </c>
      <c r="L43" s="146">
        <v>1.7196456487754039</v>
      </c>
    </row>
    <row r="44" spans="1:12" s="110" customFormat="1" ht="45.75" customHeight="1" x14ac:dyDescent="0.2">
      <c r="A44" s="604" t="s">
        <v>191</v>
      </c>
      <c r="B44" s="605"/>
      <c r="C44" s="605"/>
      <c r="D44" s="606"/>
      <c r="E44" s="113">
        <v>1.7423336261921647</v>
      </c>
      <c r="F44" s="115">
        <v>1646</v>
      </c>
      <c r="G44" s="114">
        <v>1650</v>
      </c>
      <c r="H44" s="114">
        <v>1652</v>
      </c>
      <c r="I44" s="114">
        <v>1610</v>
      </c>
      <c r="J44" s="140">
        <v>1636</v>
      </c>
      <c r="K44" s="114">
        <v>10</v>
      </c>
      <c r="L44" s="116">
        <v>0.61124694376528121</v>
      </c>
    </row>
    <row r="45" spans="1:12" s="110" customFormat="1" ht="15" customHeight="1" x14ac:dyDescent="0.2">
      <c r="A45" s="120"/>
      <c r="B45" s="119"/>
      <c r="C45" s="258" t="s">
        <v>106</v>
      </c>
      <c r="E45" s="113">
        <v>59.477521263669502</v>
      </c>
      <c r="F45" s="115">
        <v>979</v>
      </c>
      <c r="G45" s="114">
        <v>981</v>
      </c>
      <c r="H45" s="114">
        <v>987</v>
      </c>
      <c r="I45" s="114">
        <v>960</v>
      </c>
      <c r="J45" s="140">
        <v>980</v>
      </c>
      <c r="K45" s="114">
        <v>-1</v>
      </c>
      <c r="L45" s="116">
        <v>-0.10204081632653061</v>
      </c>
    </row>
    <row r="46" spans="1:12" s="110" customFormat="1" ht="15" customHeight="1" x14ac:dyDescent="0.2">
      <c r="A46" s="123"/>
      <c r="B46" s="124"/>
      <c r="C46" s="260" t="s">
        <v>107</v>
      </c>
      <c r="D46" s="261"/>
      <c r="E46" s="125">
        <v>40.522478736330498</v>
      </c>
      <c r="F46" s="143">
        <v>667</v>
      </c>
      <c r="G46" s="144">
        <v>669</v>
      </c>
      <c r="H46" s="144">
        <v>665</v>
      </c>
      <c r="I46" s="144">
        <v>650</v>
      </c>
      <c r="J46" s="145">
        <v>656</v>
      </c>
      <c r="K46" s="144">
        <v>11</v>
      </c>
      <c r="L46" s="146">
        <v>1.6768292682926829</v>
      </c>
    </row>
    <row r="47" spans="1:12" s="110" customFormat="1" ht="39" customHeight="1" x14ac:dyDescent="0.2">
      <c r="A47" s="604" t="s">
        <v>518</v>
      </c>
      <c r="B47" s="607"/>
      <c r="C47" s="607"/>
      <c r="D47" s="608"/>
      <c r="E47" s="113">
        <v>0.27415820728054113</v>
      </c>
      <c r="F47" s="115">
        <v>259</v>
      </c>
      <c r="G47" s="114">
        <v>279</v>
      </c>
      <c r="H47" s="114">
        <v>256</v>
      </c>
      <c r="I47" s="114">
        <v>242</v>
      </c>
      <c r="J47" s="140">
        <v>256</v>
      </c>
      <c r="K47" s="114">
        <v>3</v>
      </c>
      <c r="L47" s="116">
        <v>1.171875</v>
      </c>
    </row>
    <row r="48" spans="1:12" s="110" customFormat="1" ht="15" customHeight="1" x14ac:dyDescent="0.2">
      <c r="A48" s="120"/>
      <c r="B48" s="119"/>
      <c r="C48" s="258" t="s">
        <v>106</v>
      </c>
      <c r="E48" s="113">
        <v>34.749034749034749</v>
      </c>
      <c r="F48" s="115">
        <v>90</v>
      </c>
      <c r="G48" s="114">
        <v>96</v>
      </c>
      <c r="H48" s="114">
        <v>88</v>
      </c>
      <c r="I48" s="114">
        <v>83</v>
      </c>
      <c r="J48" s="140">
        <v>90</v>
      </c>
      <c r="K48" s="114">
        <v>0</v>
      </c>
      <c r="L48" s="116">
        <v>0</v>
      </c>
    </row>
    <row r="49" spans="1:12" s="110" customFormat="1" ht="15" customHeight="1" x14ac:dyDescent="0.2">
      <c r="A49" s="123"/>
      <c r="B49" s="124"/>
      <c r="C49" s="260" t="s">
        <v>107</v>
      </c>
      <c r="D49" s="261"/>
      <c r="E49" s="125">
        <v>65.250965250965251</v>
      </c>
      <c r="F49" s="143">
        <v>169</v>
      </c>
      <c r="G49" s="144">
        <v>183</v>
      </c>
      <c r="H49" s="144">
        <v>168</v>
      </c>
      <c r="I49" s="144">
        <v>159</v>
      </c>
      <c r="J49" s="145">
        <v>166</v>
      </c>
      <c r="K49" s="144">
        <v>3</v>
      </c>
      <c r="L49" s="146">
        <v>1.8072289156626506</v>
      </c>
    </row>
    <row r="50" spans="1:12" s="110" customFormat="1" ht="24.95" customHeight="1" x14ac:dyDescent="0.2">
      <c r="A50" s="609" t="s">
        <v>192</v>
      </c>
      <c r="B50" s="610"/>
      <c r="C50" s="610"/>
      <c r="D50" s="611"/>
      <c r="E50" s="262">
        <v>13.94607869081517</v>
      </c>
      <c r="F50" s="263">
        <v>13175</v>
      </c>
      <c r="G50" s="264">
        <v>13631</v>
      </c>
      <c r="H50" s="264">
        <v>13917</v>
      </c>
      <c r="I50" s="264">
        <v>12799</v>
      </c>
      <c r="J50" s="265">
        <v>12709</v>
      </c>
      <c r="K50" s="263">
        <v>466</v>
      </c>
      <c r="L50" s="266">
        <v>3.6666928947989614</v>
      </c>
    </row>
    <row r="51" spans="1:12" s="110" customFormat="1" ht="15" customHeight="1" x14ac:dyDescent="0.2">
      <c r="A51" s="120"/>
      <c r="B51" s="119"/>
      <c r="C51" s="258" t="s">
        <v>106</v>
      </c>
      <c r="E51" s="113">
        <v>60.197343453510435</v>
      </c>
      <c r="F51" s="115">
        <v>7931</v>
      </c>
      <c r="G51" s="114">
        <v>8188</v>
      </c>
      <c r="H51" s="114">
        <v>8468</v>
      </c>
      <c r="I51" s="114">
        <v>7791</v>
      </c>
      <c r="J51" s="140">
        <v>7699</v>
      </c>
      <c r="K51" s="114">
        <v>232</v>
      </c>
      <c r="L51" s="116">
        <v>3.0133783608260813</v>
      </c>
    </row>
    <row r="52" spans="1:12" s="110" customFormat="1" ht="15" customHeight="1" x14ac:dyDescent="0.2">
      <c r="A52" s="120"/>
      <c r="B52" s="119"/>
      <c r="C52" s="258" t="s">
        <v>107</v>
      </c>
      <c r="E52" s="113">
        <v>39.802656546489565</v>
      </c>
      <c r="F52" s="115">
        <v>5244</v>
      </c>
      <c r="G52" s="114">
        <v>5443</v>
      </c>
      <c r="H52" s="114">
        <v>5449</v>
      </c>
      <c r="I52" s="114">
        <v>5008</v>
      </c>
      <c r="J52" s="140">
        <v>5010</v>
      </c>
      <c r="K52" s="114">
        <v>234</v>
      </c>
      <c r="L52" s="116">
        <v>4.6706586826347305</v>
      </c>
    </row>
    <row r="53" spans="1:12" s="110" customFormat="1" ht="15" customHeight="1" x14ac:dyDescent="0.2">
      <c r="A53" s="120"/>
      <c r="B53" s="119"/>
      <c r="C53" s="258" t="s">
        <v>187</v>
      </c>
      <c r="D53" s="110" t="s">
        <v>193</v>
      </c>
      <c r="E53" s="113">
        <v>27.901328273244783</v>
      </c>
      <c r="F53" s="115">
        <v>3676</v>
      </c>
      <c r="G53" s="114">
        <v>4338</v>
      </c>
      <c r="H53" s="114">
        <v>4459</v>
      </c>
      <c r="I53" s="114">
        <v>3415</v>
      </c>
      <c r="J53" s="140">
        <v>3685</v>
      </c>
      <c r="K53" s="114">
        <v>-9</v>
      </c>
      <c r="L53" s="116">
        <v>-0.24423337856173677</v>
      </c>
    </row>
    <row r="54" spans="1:12" s="110" customFormat="1" ht="15" customHeight="1" x14ac:dyDescent="0.2">
      <c r="A54" s="120"/>
      <c r="B54" s="119"/>
      <c r="D54" s="267" t="s">
        <v>194</v>
      </c>
      <c r="E54" s="113">
        <v>65.179542981501626</v>
      </c>
      <c r="F54" s="115">
        <v>2396</v>
      </c>
      <c r="G54" s="114">
        <v>2819</v>
      </c>
      <c r="H54" s="114">
        <v>2918</v>
      </c>
      <c r="I54" s="114">
        <v>2278</v>
      </c>
      <c r="J54" s="140">
        <v>2442</v>
      </c>
      <c r="K54" s="114">
        <v>-46</v>
      </c>
      <c r="L54" s="116">
        <v>-1.8837018837018837</v>
      </c>
    </row>
    <row r="55" spans="1:12" s="110" customFormat="1" ht="15" customHeight="1" x14ac:dyDescent="0.2">
      <c r="A55" s="120"/>
      <c r="B55" s="119"/>
      <c r="D55" s="267" t="s">
        <v>195</v>
      </c>
      <c r="E55" s="113">
        <v>34.820457018498367</v>
      </c>
      <c r="F55" s="115">
        <v>1280</v>
      </c>
      <c r="G55" s="114">
        <v>1519</v>
      </c>
      <c r="H55" s="114">
        <v>1541</v>
      </c>
      <c r="I55" s="114">
        <v>1137</v>
      </c>
      <c r="J55" s="140">
        <v>1243</v>
      </c>
      <c r="K55" s="114">
        <v>37</v>
      </c>
      <c r="L55" s="116">
        <v>2.9766693483507645</v>
      </c>
    </row>
    <row r="56" spans="1:12" s="110" customFormat="1" ht="15" customHeight="1" x14ac:dyDescent="0.2">
      <c r="A56" s="120"/>
      <c r="B56" s="119" t="s">
        <v>196</v>
      </c>
      <c r="C56" s="258"/>
      <c r="E56" s="113">
        <v>66.361105524446657</v>
      </c>
      <c r="F56" s="115">
        <v>62692</v>
      </c>
      <c r="G56" s="114">
        <v>62504</v>
      </c>
      <c r="H56" s="114">
        <v>62687</v>
      </c>
      <c r="I56" s="114">
        <v>62431</v>
      </c>
      <c r="J56" s="140">
        <v>62339</v>
      </c>
      <c r="K56" s="114">
        <v>353</v>
      </c>
      <c r="L56" s="116">
        <v>0.56625868236577426</v>
      </c>
    </row>
    <row r="57" spans="1:12" s="110" customFormat="1" ht="15" customHeight="1" x14ac:dyDescent="0.2">
      <c r="A57" s="120"/>
      <c r="B57" s="119"/>
      <c r="C57" s="258" t="s">
        <v>106</v>
      </c>
      <c r="E57" s="113">
        <v>56.082115740445353</v>
      </c>
      <c r="F57" s="115">
        <v>35159</v>
      </c>
      <c r="G57" s="114">
        <v>35068</v>
      </c>
      <c r="H57" s="114">
        <v>35330</v>
      </c>
      <c r="I57" s="114">
        <v>35240</v>
      </c>
      <c r="J57" s="140">
        <v>35208</v>
      </c>
      <c r="K57" s="114">
        <v>-49</v>
      </c>
      <c r="L57" s="116">
        <v>-0.13917291524653488</v>
      </c>
    </row>
    <row r="58" spans="1:12" s="110" customFormat="1" ht="15" customHeight="1" x14ac:dyDescent="0.2">
      <c r="A58" s="120"/>
      <c r="B58" s="119"/>
      <c r="C58" s="258" t="s">
        <v>107</v>
      </c>
      <c r="E58" s="113">
        <v>43.917884259554647</v>
      </c>
      <c r="F58" s="115">
        <v>27533</v>
      </c>
      <c r="G58" s="114">
        <v>27436</v>
      </c>
      <c r="H58" s="114">
        <v>27357</v>
      </c>
      <c r="I58" s="114">
        <v>27191</v>
      </c>
      <c r="J58" s="140">
        <v>27131</v>
      </c>
      <c r="K58" s="114">
        <v>402</v>
      </c>
      <c r="L58" s="116">
        <v>1.4816999004828426</v>
      </c>
    </row>
    <row r="59" spans="1:12" s="110" customFormat="1" ht="15" customHeight="1" x14ac:dyDescent="0.2">
      <c r="A59" s="120"/>
      <c r="B59" s="119"/>
      <c r="C59" s="258" t="s">
        <v>105</v>
      </c>
      <c r="D59" s="110" t="s">
        <v>197</v>
      </c>
      <c r="E59" s="113">
        <v>91.603394372487713</v>
      </c>
      <c r="F59" s="115">
        <v>57428</v>
      </c>
      <c r="G59" s="114">
        <v>57236</v>
      </c>
      <c r="H59" s="114">
        <v>57431</v>
      </c>
      <c r="I59" s="114">
        <v>57274</v>
      </c>
      <c r="J59" s="140">
        <v>57227</v>
      </c>
      <c r="K59" s="114">
        <v>201</v>
      </c>
      <c r="L59" s="116">
        <v>0.35123280968773479</v>
      </c>
    </row>
    <row r="60" spans="1:12" s="110" customFormat="1" ht="15" customHeight="1" x14ac:dyDescent="0.2">
      <c r="A60" s="120"/>
      <c r="B60" s="119"/>
      <c r="C60" s="258"/>
      <c r="D60" s="267" t="s">
        <v>198</v>
      </c>
      <c r="E60" s="113">
        <v>54.114717559378697</v>
      </c>
      <c r="F60" s="115">
        <v>31077</v>
      </c>
      <c r="G60" s="114">
        <v>30982</v>
      </c>
      <c r="H60" s="114">
        <v>31247</v>
      </c>
      <c r="I60" s="114">
        <v>31232</v>
      </c>
      <c r="J60" s="140">
        <v>31217</v>
      </c>
      <c r="K60" s="114">
        <v>-140</v>
      </c>
      <c r="L60" s="116">
        <v>-0.44847358810904314</v>
      </c>
    </row>
    <row r="61" spans="1:12" s="110" customFormat="1" ht="15" customHeight="1" x14ac:dyDescent="0.2">
      <c r="A61" s="120"/>
      <c r="B61" s="119"/>
      <c r="C61" s="258"/>
      <c r="D61" s="267" t="s">
        <v>199</v>
      </c>
      <c r="E61" s="113">
        <v>45.885282440621303</v>
      </c>
      <c r="F61" s="115">
        <v>26351</v>
      </c>
      <c r="G61" s="114">
        <v>26254</v>
      </c>
      <c r="H61" s="114">
        <v>26184</v>
      </c>
      <c r="I61" s="114">
        <v>26042</v>
      </c>
      <c r="J61" s="140">
        <v>26010</v>
      </c>
      <c r="K61" s="114">
        <v>341</v>
      </c>
      <c r="L61" s="116">
        <v>1.3110342176086121</v>
      </c>
    </row>
    <row r="62" spans="1:12" s="110" customFormat="1" ht="15" customHeight="1" x14ac:dyDescent="0.2">
      <c r="A62" s="120"/>
      <c r="B62" s="119"/>
      <c r="C62" s="258"/>
      <c r="D62" s="258" t="s">
        <v>200</v>
      </c>
      <c r="E62" s="113">
        <v>8.3966056275122831</v>
      </c>
      <c r="F62" s="115">
        <v>5264</v>
      </c>
      <c r="G62" s="114">
        <v>5268</v>
      </c>
      <c r="H62" s="114">
        <v>5256</v>
      </c>
      <c r="I62" s="114">
        <v>5157</v>
      </c>
      <c r="J62" s="140">
        <v>5112</v>
      </c>
      <c r="K62" s="114">
        <v>152</v>
      </c>
      <c r="L62" s="116">
        <v>2.9733959311424099</v>
      </c>
    </row>
    <row r="63" spans="1:12" s="110" customFormat="1" ht="15" customHeight="1" x14ac:dyDescent="0.2">
      <c r="A63" s="120"/>
      <c r="B63" s="119"/>
      <c r="C63" s="258"/>
      <c r="D63" s="267" t="s">
        <v>198</v>
      </c>
      <c r="E63" s="113">
        <v>77.545592705167167</v>
      </c>
      <c r="F63" s="115">
        <v>4082</v>
      </c>
      <c r="G63" s="114">
        <v>4086</v>
      </c>
      <c r="H63" s="114">
        <v>4083</v>
      </c>
      <c r="I63" s="114">
        <v>4008</v>
      </c>
      <c r="J63" s="140">
        <v>3991</v>
      </c>
      <c r="K63" s="114">
        <v>91</v>
      </c>
      <c r="L63" s="116">
        <v>2.2801302931596092</v>
      </c>
    </row>
    <row r="64" spans="1:12" s="110" customFormat="1" ht="15" customHeight="1" x14ac:dyDescent="0.2">
      <c r="A64" s="120"/>
      <c r="B64" s="119"/>
      <c r="C64" s="258"/>
      <c r="D64" s="267" t="s">
        <v>199</v>
      </c>
      <c r="E64" s="113">
        <v>22.454407294832826</v>
      </c>
      <c r="F64" s="115">
        <v>1182</v>
      </c>
      <c r="G64" s="114">
        <v>1182</v>
      </c>
      <c r="H64" s="114">
        <v>1173</v>
      </c>
      <c r="I64" s="114">
        <v>1149</v>
      </c>
      <c r="J64" s="140">
        <v>1121</v>
      </c>
      <c r="K64" s="114">
        <v>61</v>
      </c>
      <c r="L64" s="116">
        <v>5.4415700267618199</v>
      </c>
    </row>
    <row r="65" spans="1:12" s="110" customFormat="1" ht="15" customHeight="1" x14ac:dyDescent="0.2">
      <c r="A65" s="120"/>
      <c r="B65" s="119" t="s">
        <v>201</v>
      </c>
      <c r="C65" s="258"/>
      <c r="E65" s="113">
        <v>11.137809486509088</v>
      </c>
      <c r="F65" s="115">
        <v>10522</v>
      </c>
      <c r="G65" s="114">
        <v>10489</v>
      </c>
      <c r="H65" s="114">
        <v>10356</v>
      </c>
      <c r="I65" s="114">
        <v>10295</v>
      </c>
      <c r="J65" s="140">
        <v>10179</v>
      </c>
      <c r="K65" s="114">
        <v>343</v>
      </c>
      <c r="L65" s="116">
        <v>3.3696826800275077</v>
      </c>
    </row>
    <row r="66" spans="1:12" s="110" customFormat="1" ht="15" customHeight="1" x14ac:dyDescent="0.2">
      <c r="A66" s="120"/>
      <c r="B66" s="119"/>
      <c r="C66" s="258" t="s">
        <v>106</v>
      </c>
      <c r="E66" s="113">
        <v>55.683330165367799</v>
      </c>
      <c r="F66" s="115">
        <v>5859</v>
      </c>
      <c r="G66" s="114">
        <v>5807</v>
      </c>
      <c r="H66" s="114">
        <v>5774</v>
      </c>
      <c r="I66" s="114">
        <v>5751</v>
      </c>
      <c r="J66" s="140">
        <v>5707</v>
      </c>
      <c r="K66" s="114">
        <v>152</v>
      </c>
      <c r="L66" s="116">
        <v>2.6633958296828455</v>
      </c>
    </row>
    <row r="67" spans="1:12" s="110" customFormat="1" ht="15" customHeight="1" x14ac:dyDescent="0.2">
      <c r="A67" s="120"/>
      <c r="B67" s="119"/>
      <c r="C67" s="258" t="s">
        <v>107</v>
      </c>
      <c r="E67" s="113">
        <v>44.316669834632201</v>
      </c>
      <c r="F67" s="115">
        <v>4663</v>
      </c>
      <c r="G67" s="114">
        <v>4682</v>
      </c>
      <c r="H67" s="114">
        <v>4582</v>
      </c>
      <c r="I67" s="114">
        <v>4544</v>
      </c>
      <c r="J67" s="140">
        <v>4472</v>
      </c>
      <c r="K67" s="114">
        <v>191</v>
      </c>
      <c r="L67" s="116">
        <v>4.2710196779964225</v>
      </c>
    </row>
    <row r="68" spans="1:12" s="110" customFormat="1" ht="15" customHeight="1" x14ac:dyDescent="0.2">
      <c r="A68" s="120"/>
      <c r="B68" s="119"/>
      <c r="C68" s="258" t="s">
        <v>105</v>
      </c>
      <c r="D68" s="110" t="s">
        <v>202</v>
      </c>
      <c r="E68" s="113">
        <v>21.26972058544003</v>
      </c>
      <c r="F68" s="115">
        <v>2238</v>
      </c>
      <c r="G68" s="114">
        <v>2195</v>
      </c>
      <c r="H68" s="114">
        <v>2118</v>
      </c>
      <c r="I68" s="114">
        <v>2060</v>
      </c>
      <c r="J68" s="140">
        <v>2006</v>
      </c>
      <c r="K68" s="114">
        <v>232</v>
      </c>
      <c r="L68" s="116">
        <v>11.56530408773679</v>
      </c>
    </row>
    <row r="69" spans="1:12" s="110" customFormat="1" ht="15" customHeight="1" x14ac:dyDescent="0.2">
      <c r="A69" s="120"/>
      <c r="B69" s="119"/>
      <c r="C69" s="258"/>
      <c r="D69" s="267" t="s">
        <v>198</v>
      </c>
      <c r="E69" s="113">
        <v>53.753351206434317</v>
      </c>
      <c r="F69" s="115">
        <v>1203</v>
      </c>
      <c r="G69" s="114">
        <v>1158</v>
      </c>
      <c r="H69" s="114">
        <v>1132</v>
      </c>
      <c r="I69" s="114">
        <v>1104</v>
      </c>
      <c r="J69" s="140">
        <v>1084</v>
      </c>
      <c r="K69" s="114">
        <v>119</v>
      </c>
      <c r="L69" s="116">
        <v>10.977859778597786</v>
      </c>
    </row>
    <row r="70" spans="1:12" s="110" customFormat="1" ht="15" customHeight="1" x14ac:dyDescent="0.2">
      <c r="A70" s="120"/>
      <c r="B70" s="119"/>
      <c r="C70" s="258"/>
      <c r="D70" s="267" t="s">
        <v>199</v>
      </c>
      <c r="E70" s="113">
        <v>46.246648793565683</v>
      </c>
      <c r="F70" s="115">
        <v>1035</v>
      </c>
      <c r="G70" s="114">
        <v>1037</v>
      </c>
      <c r="H70" s="114">
        <v>986</v>
      </c>
      <c r="I70" s="114">
        <v>956</v>
      </c>
      <c r="J70" s="140">
        <v>922</v>
      </c>
      <c r="K70" s="114">
        <v>113</v>
      </c>
      <c r="L70" s="116">
        <v>12.255965292841649</v>
      </c>
    </row>
    <row r="71" spans="1:12" s="110" customFormat="1" ht="15" customHeight="1" x14ac:dyDescent="0.2">
      <c r="A71" s="120"/>
      <c r="B71" s="119"/>
      <c r="C71" s="258"/>
      <c r="D71" s="110" t="s">
        <v>203</v>
      </c>
      <c r="E71" s="113">
        <v>72.609770005702345</v>
      </c>
      <c r="F71" s="115">
        <v>7640</v>
      </c>
      <c r="G71" s="114">
        <v>7661</v>
      </c>
      <c r="H71" s="114">
        <v>7620</v>
      </c>
      <c r="I71" s="114">
        <v>7637</v>
      </c>
      <c r="J71" s="140">
        <v>7591</v>
      </c>
      <c r="K71" s="114">
        <v>49</v>
      </c>
      <c r="L71" s="116">
        <v>0.6455012514820182</v>
      </c>
    </row>
    <row r="72" spans="1:12" s="110" customFormat="1" ht="15" customHeight="1" x14ac:dyDescent="0.2">
      <c r="A72" s="120"/>
      <c r="B72" s="119"/>
      <c r="C72" s="258"/>
      <c r="D72" s="267" t="s">
        <v>198</v>
      </c>
      <c r="E72" s="113">
        <v>56.16492146596859</v>
      </c>
      <c r="F72" s="115">
        <v>4291</v>
      </c>
      <c r="G72" s="114">
        <v>4291</v>
      </c>
      <c r="H72" s="114">
        <v>4287</v>
      </c>
      <c r="I72" s="114">
        <v>4304</v>
      </c>
      <c r="J72" s="140">
        <v>4287</v>
      </c>
      <c r="K72" s="114">
        <v>4</v>
      </c>
      <c r="L72" s="116">
        <v>9.330534173081409E-2</v>
      </c>
    </row>
    <row r="73" spans="1:12" s="110" customFormat="1" ht="15" customHeight="1" x14ac:dyDescent="0.2">
      <c r="A73" s="120"/>
      <c r="B73" s="119"/>
      <c r="C73" s="258"/>
      <c r="D73" s="267" t="s">
        <v>199</v>
      </c>
      <c r="E73" s="113">
        <v>43.83507853403141</v>
      </c>
      <c r="F73" s="115">
        <v>3349</v>
      </c>
      <c r="G73" s="114">
        <v>3370</v>
      </c>
      <c r="H73" s="114">
        <v>3333</v>
      </c>
      <c r="I73" s="114">
        <v>3333</v>
      </c>
      <c r="J73" s="140">
        <v>3304</v>
      </c>
      <c r="K73" s="114">
        <v>45</v>
      </c>
      <c r="L73" s="116">
        <v>1.3619854721549636</v>
      </c>
    </row>
    <row r="74" spans="1:12" s="110" customFormat="1" ht="15" customHeight="1" x14ac:dyDescent="0.2">
      <c r="A74" s="120"/>
      <c r="B74" s="119"/>
      <c r="C74" s="258"/>
      <c r="D74" s="110" t="s">
        <v>204</v>
      </c>
      <c r="E74" s="113">
        <v>6.1205094088576315</v>
      </c>
      <c r="F74" s="115">
        <v>644</v>
      </c>
      <c r="G74" s="114">
        <v>633</v>
      </c>
      <c r="H74" s="114">
        <v>618</v>
      </c>
      <c r="I74" s="114">
        <v>598</v>
      </c>
      <c r="J74" s="140">
        <v>582</v>
      </c>
      <c r="K74" s="114">
        <v>62</v>
      </c>
      <c r="L74" s="116">
        <v>10.652920962199312</v>
      </c>
    </row>
    <row r="75" spans="1:12" s="110" customFormat="1" ht="15" customHeight="1" x14ac:dyDescent="0.2">
      <c r="A75" s="120"/>
      <c r="B75" s="119"/>
      <c r="C75" s="258"/>
      <c r="D75" s="267" t="s">
        <v>198</v>
      </c>
      <c r="E75" s="113">
        <v>56.677018633540371</v>
      </c>
      <c r="F75" s="115">
        <v>365</v>
      </c>
      <c r="G75" s="114">
        <v>358</v>
      </c>
      <c r="H75" s="114">
        <v>355</v>
      </c>
      <c r="I75" s="114">
        <v>343</v>
      </c>
      <c r="J75" s="140">
        <v>336</v>
      </c>
      <c r="K75" s="114">
        <v>29</v>
      </c>
      <c r="L75" s="116">
        <v>8.6309523809523814</v>
      </c>
    </row>
    <row r="76" spans="1:12" s="110" customFormat="1" ht="15" customHeight="1" x14ac:dyDescent="0.2">
      <c r="A76" s="120"/>
      <c r="B76" s="119"/>
      <c r="C76" s="258"/>
      <c r="D76" s="267" t="s">
        <v>199</v>
      </c>
      <c r="E76" s="113">
        <v>43.322981366459629</v>
      </c>
      <c r="F76" s="115">
        <v>279</v>
      </c>
      <c r="G76" s="114">
        <v>275</v>
      </c>
      <c r="H76" s="114">
        <v>263</v>
      </c>
      <c r="I76" s="114">
        <v>255</v>
      </c>
      <c r="J76" s="140">
        <v>246</v>
      </c>
      <c r="K76" s="114">
        <v>33</v>
      </c>
      <c r="L76" s="116">
        <v>13.414634146341463</v>
      </c>
    </row>
    <row r="77" spans="1:12" s="110" customFormat="1" ht="15" customHeight="1" x14ac:dyDescent="0.2">
      <c r="A77" s="534"/>
      <c r="B77" s="119" t="s">
        <v>205</v>
      </c>
      <c r="C77" s="268"/>
      <c r="D77" s="182"/>
      <c r="E77" s="113">
        <v>8.5550062982290864</v>
      </c>
      <c r="F77" s="115">
        <v>8082</v>
      </c>
      <c r="G77" s="114">
        <v>8148</v>
      </c>
      <c r="H77" s="114">
        <v>8222</v>
      </c>
      <c r="I77" s="114">
        <v>8103</v>
      </c>
      <c r="J77" s="140">
        <v>8026</v>
      </c>
      <c r="K77" s="114">
        <v>56</v>
      </c>
      <c r="L77" s="116">
        <v>0.697732369798156</v>
      </c>
    </row>
    <row r="78" spans="1:12" s="110" customFormat="1" ht="15" customHeight="1" x14ac:dyDescent="0.2">
      <c r="A78" s="120"/>
      <c r="B78" s="119"/>
      <c r="C78" s="268" t="s">
        <v>106</v>
      </c>
      <c r="D78" s="182"/>
      <c r="E78" s="113">
        <v>62.199950507300173</v>
      </c>
      <c r="F78" s="115">
        <v>5027</v>
      </c>
      <c r="G78" s="114">
        <v>5022</v>
      </c>
      <c r="H78" s="114">
        <v>5102</v>
      </c>
      <c r="I78" s="114">
        <v>4983</v>
      </c>
      <c r="J78" s="140">
        <v>4921</v>
      </c>
      <c r="K78" s="114">
        <v>106</v>
      </c>
      <c r="L78" s="116">
        <v>2.1540337329811012</v>
      </c>
    </row>
    <row r="79" spans="1:12" s="110" customFormat="1" ht="15" customHeight="1" x14ac:dyDescent="0.2">
      <c r="A79" s="123"/>
      <c r="B79" s="124"/>
      <c r="C79" s="260" t="s">
        <v>107</v>
      </c>
      <c r="D79" s="261"/>
      <c r="E79" s="125">
        <v>37.800049492699827</v>
      </c>
      <c r="F79" s="143">
        <v>3055</v>
      </c>
      <c r="G79" s="144">
        <v>3126</v>
      </c>
      <c r="H79" s="144">
        <v>3120</v>
      </c>
      <c r="I79" s="144">
        <v>3120</v>
      </c>
      <c r="J79" s="145">
        <v>3105</v>
      </c>
      <c r="K79" s="144">
        <v>-50</v>
      </c>
      <c r="L79" s="146">
        <v>-1.6103059581320451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94471</v>
      </c>
      <c r="E11" s="114">
        <v>94772</v>
      </c>
      <c r="F11" s="114">
        <v>95182</v>
      </c>
      <c r="G11" s="114">
        <v>93628</v>
      </c>
      <c r="H11" s="140">
        <v>93253</v>
      </c>
      <c r="I11" s="115">
        <v>1218</v>
      </c>
      <c r="J11" s="116">
        <v>1.3061241997576485</v>
      </c>
    </row>
    <row r="12" spans="1:15" s="110" customFormat="1" ht="24.95" customHeight="1" x14ac:dyDescent="0.2">
      <c r="A12" s="193" t="s">
        <v>132</v>
      </c>
      <c r="B12" s="194" t="s">
        <v>133</v>
      </c>
      <c r="C12" s="113">
        <v>1.4131320722761482</v>
      </c>
      <c r="D12" s="115">
        <v>1335</v>
      </c>
      <c r="E12" s="114">
        <v>1304</v>
      </c>
      <c r="F12" s="114">
        <v>1322</v>
      </c>
      <c r="G12" s="114">
        <v>1332</v>
      </c>
      <c r="H12" s="140">
        <v>1244</v>
      </c>
      <c r="I12" s="115">
        <v>91</v>
      </c>
      <c r="J12" s="116">
        <v>7.315112540192926</v>
      </c>
    </row>
    <row r="13" spans="1:15" s="110" customFormat="1" ht="24.95" customHeight="1" x14ac:dyDescent="0.2">
      <c r="A13" s="193" t="s">
        <v>134</v>
      </c>
      <c r="B13" s="199" t="s">
        <v>214</v>
      </c>
      <c r="C13" s="113">
        <v>0.80024557800806595</v>
      </c>
      <c r="D13" s="115">
        <v>756</v>
      </c>
      <c r="E13" s="114">
        <v>750</v>
      </c>
      <c r="F13" s="114">
        <v>757</v>
      </c>
      <c r="G13" s="114">
        <v>752</v>
      </c>
      <c r="H13" s="140">
        <v>743</v>
      </c>
      <c r="I13" s="115">
        <v>13</v>
      </c>
      <c r="J13" s="116">
        <v>1.7496635262449529</v>
      </c>
    </row>
    <row r="14" spans="1:15" s="287" customFormat="1" ht="24" customHeight="1" x14ac:dyDescent="0.2">
      <c r="A14" s="193" t="s">
        <v>215</v>
      </c>
      <c r="B14" s="199" t="s">
        <v>137</v>
      </c>
      <c r="C14" s="113">
        <v>33.382731208519019</v>
      </c>
      <c r="D14" s="115">
        <v>31537</v>
      </c>
      <c r="E14" s="114">
        <v>31893</v>
      </c>
      <c r="F14" s="114">
        <v>32066</v>
      </c>
      <c r="G14" s="114">
        <v>31599</v>
      </c>
      <c r="H14" s="140">
        <v>31651</v>
      </c>
      <c r="I14" s="115">
        <v>-114</v>
      </c>
      <c r="J14" s="116">
        <v>-0.3601781934220088</v>
      </c>
      <c r="K14" s="110"/>
      <c r="L14" s="110"/>
      <c r="M14" s="110"/>
      <c r="N14" s="110"/>
      <c r="O14" s="110"/>
    </row>
    <row r="15" spans="1:15" s="110" customFormat="1" ht="24.75" customHeight="1" x14ac:dyDescent="0.2">
      <c r="A15" s="193" t="s">
        <v>216</v>
      </c>
      <c r="B15" s="199" t="s">
        <v>217</v>
      </c>
      <c r="C15" s="113">
        <v>6.4241936678980851</v>
      </c>
      <c r="D15" s="115">
        <v>6069</v>
      </c>
      <c r="E15" s="114">
        <v>6049</v>
      </c>
      <c r="F15" s="114">
        <v>6124</v>
      </c>
      <c r="G15" s="114">
        <v>6064</v>
      </c>
      <c r="H15" s="140">
        <v>6022</v>
      </c>
      <c r="I15" s="115">
        <v>47</v>
      </c>
      <c r="J15" s="116">
        <v>0.78047160411823313</v>
      </c>
    </row>
    <row r="16" spans="1:15" s="287" customFormat="1" ht="24.95" customHeight="1" x14ac:dyDescent="0.2">
      <c r="A16" s="193" t="s">
        <v>218</v>
      </c>
      <c r="B16" s="199" t="s">
        <v>141</v>
      </c>
      <c r="C16" s="113">
        <v>21.413978892993619</v>
      </c>
      <c r="D16" s="115">
        <v>20230</v>
      </c>
      <c r="E16" s="114">
        <v>20502</v>
      </c>
      <c r="F16" s="114">
        <v>20601</v>
      </c>
      <c r="G16" s="114">
        <v>20277</v>
      </c>
      <c r="H16" s="140">
        <v>20344</v>
      </c>
      <c r="I16" s="115">
        <v>-114</v>
      </c>
      <c r="J16" s="116">
        <v>-0.56036177742823434</v>
      </c>
      <c r="K16" s="110"/>
      <c r="L16" s="110"/>
      <c r="M16" s="110"/>
      <c r="N16" s="110"/>
      <c r="O16" s="110"/>
    </row>
    <row r="17" spans="1:15" s="110" customFormat="1" ht="24.95" customHeight="1" x14ac:dyDescent="0.2">
      <c r="A17" s="193" t="s">
        <v>219</v>
      </c>
      <c r="B17" s="199" t="s">
        <v>220</v>
      </c>
      <c r="C17" s="113">
        <v>5.5445586476273139</v>
      </c>
      <c r="D17" s="115">
        <v>5238</v>
      </c>
      <c r="E17" s="114">
        <v>5342</v>
      </c>
      <c r="F17" s="114">
        <v>5341</v>
      </c>
      <c r="G17" s="114">
        <v>5258</v>
      </c>
      <c r="H17" s="140">
        <v>5285</v>
      </c>
      <c r="I17" s="115">
        <v>-47</v>
      </c>
      <c r="J17" s="116">
        <v>-0.88930936613055822</v>
      </c>
    </row>
    <row r="18" spans="1:15" s="287" customFormat="1" ht="24.95" customHeight="1" x14ac:dyDescent="0.2">
      <c r="A18" s="201" t="s">
        <v>144</v>
      </c>
      <c r="B18" s="202" t="s">
        <v>145</v>
      </c>
      <c r="C18" s="113">
        <v>5.6440600819299043</v>
      </c>
      <c r="D18" s="115">
        <v>5332</v>
      </c>
      <c r="E18" s="114">
        <v>5227</v>
      </c>
      <c r="F18" s="114">
        <v>5310</v>
      </c>
      <c r="G18" s="114">
        <v>5199</v>
      </c>
      <c r="H18" s="140">
        <v>5155</v>
      </c>
      <c r="I18" s="115">
        <v>177</v>
      </c>
      <c r="J18" s="116">
        <v>3.4335596508244421</v>
      </c>
      <c r="K18" s="110"/>
      <c r="L18" s="110"/>
      <c r="M18" s="110"/>
      <c r="N18" s="110"/>
      <c r="O18" s="110"/>
    </row>
    <row r="19" spans="1:15" s="110" customFormat="1" ht="24.95" customHeight="1" x14ac:dyDescent="0.2">
      <c r="A19" s="193" t="s">
        <v>146</v>
      </c>
      <c r="B19" s="199" t="s">
        <v>147</v>
      </c>
      <c r="C19" s="113">
        <v>13.866689248552467</v>
      </c>
      <c r="D19" s="115">
        <v>13100</v>
      </c>
      <c r="E19" s="114">
        <v>13334</v>
      </c>
      <c r="F19" s="114">
        <v>13413</v>
      </c>
      <c r="G19" s="114">
        <v>13106</v>
      </c>
      <c r="H19" s="140">
        <v>13723</v>
      </c>
      <c r="I19" s="115">
        <v>-623</v>
      </c>
      <c r="J19" s="116">
        <v>-4.539823653720032</v>
      </c>
    </row>
    <row r="20" spans="1:15" s="287" customFormat="1" ht="24.95" customHeight="1" x14ac:dyDescent="0.2">
      <c r="A20" s="193" t="s">
        <v>148</v>
      </c>
      <c r="B20" s="199" t="s">
        <v>149</v>
      </c>
      <c r="C20" s="113">
        <v>3.9250140254681329</v>
      </c>
      <c r="D20" s="115">
        <v>3708</v>
      </c>
      <c r="E20" s="114">
        <v>3698</v>
      </c>
      <c r="F20" s="114">
        <v>3662</v>
      </c>
      <c r="G20" s="114">
        <v>3636</v>
      </c>
      <c r="H20" s="140">
        <v>3624</v>
      </c>
      <c r="I20" s="115">
        <v>84</v>
      </c>
      <c r="J20" s="116">
        <v>2.3178807947019866</v>
      </c>
      <c r="K20" s="110"/>
      <c r="L20" s="110"/>
      <c r="M20" s="110"/>
      <c r="N20" s="110"/>
      <c r="O20" s="110"/>
    </row>
    <row r="21" spans="1:15" s="110" customFormat="1" ht="24.95" customHeight="1" x14ac:dyDescent="0.2">
      <c r="A21" s="201" t="s">
        <v>150</v>
      </c>
      <c r="B21" s="202" t="s">
        <v>151</v>
      </c>
      <c r="C21" s="113">
        <v>1.5454478093806565</v>
      </c>
      <c r="D21" s="115">
        <v>1460</v>
      </c>
      <c r="E21" s="114">
        <v>1485</v>
      </c>
      <c r="F21" s="114">
        <v>1489</v>
      </c>
      <c r="G21" s="114">
        <v>1504</v>
      </c>
      <c r="H21" s="140">
        <v>1460</v>
      </c>
      <c r="I21" s="115">
        <v>0</v>
      </c>
      <c r="J21" s="116">
        <v>0</v>
      </c>
    </row>
    <row r="22" spans="1:15" s="110" customFormat="1" ht="24.95" customHeight="1" x14ac:dyDescent="0.2">
      <c r="A22" s="201" t="s">
        <v>152</v>
      </c>
      <c r="B22" s="199" t="s">
        <v>153</v>
      </c>
      <c r="C22" s="113">
        <v>0.83623545850049219</v>
      </c>
      <c r="D22" s="115">
        <v>790</v>
      </c>
      <c r="E22" s="114">
        <v>783</v>
      </c>
      <c r="F22" s="114">
        <v>795</v>
      </c>
      <c r="G22" s="114">
        <v>789</v>
      </c>
      <c r="H22" s="140">
        <v>791</v>
      </c>
      <c r="I22" s="115">
        <v>-1</v>
      </c>
      <c r="J22" s="116">
        <v>-0.12642225031605561</v>
      </c>
    </row>
    <row r="23" spans="1:15" s="110" customFormat="1" ht="24.95" customHeight="1" x14ac:dyDescent="0.2">
      <c r="A23" s="193" t="s">
        <v>154</v>
      </c>
      <c r="B23" s="199" t="s">
        <v>155</v>
      </c>
      <c r="C23" s="113">
        <v>1.7878502397561156</v>
      </c>
      <c r="D23" s="115">
        <v>1689</v>
      </c>
      <c r="E23" s="114">
        <v>1704</v>
      </c>
      <c r="F23" s="114">
        <v>1697</v>
      </c>
      <c r="G23" s="114">
        <v>1694</v>
      </c>
      <c r="H23" s="140">
        <v>1696</v>
      </c>
      <c r="I23" s="115">
        <v>-7</v>
      </c>
      <c r="J23" s="116">
        <v>-0.41273584905660377</v>
      </c>
    </row>
    <row r="24" spans="1:15" s="110" customFormat="1" ht="24.95" customHeight="1" x14ac:dyDescent="0.2">
      <c r="A24" s="193" t="s">
        <v>156</v>
      </c>
      <c r="B24" s="199" t="s">
        <v>221</v>
      </c>
      <c r="C24" s="113">
        <v>4.227752431963248</v>
      </c>
      <c r="D24" s="115">
        <v>3994</v>
      </c>
      <c r="E24" s="114">
        <v>3826</v>
      </c>
      <c r="F24" s="114">
        <v>3846</v>
      </c>
      <c r="G24" s="114">
        <v>3755</v>
      </c>
      <c r="H24" s="140">
        <v>3266</v>
      </c>
      <c r="I24" s="115">
        <v>728</v>
      </c>
      <c r="J24" s="116">
        <v>22.290263319044701</v>
      </c>
    </row>
    <row r="25" spans="1:15" s="110" customFormat="1" ht="24.95" customHeight="1" x14ac:dyDescent="0.2">
      <c r="A25" s="193" t="s">
        <v>222</v>
      </c>
      <c r="B25" s="204" t="s">
        <v>159</v>
      </c>
      <c r="C25" s="113">
        <v>3.7408305194186577</v>
      </c>
      <c r="D25" s="115">
        <v>3534</v>
      </c>
      <c r="E25" s="114">
        <v>3502</v>
      </c>
      <c r="F25" s="114">
        <v>3474</v>
      </c>
      <c r="G25" s="114">
        <v>3427</v>
      </c>
      <c r="H25" s="140">
        <v>3351</v>
      </c>
      <c r="I25" s="115">
        <v>183</v>
      </c>
      <c r="J25" s="116">
        <v>5.4610564010743063</v>
      </c>
    </row>
    <row r="26" spans="1:15" s="110" customFormat="1" ht="24.95" customHeight="1" x14ac:dyDescent="0.2">
      <c r="A26" s="201">
        <v>782.78300000000002</v>
      </c>
      <c r="B26" s="203" t="s">
        <v>160</v>
      </c>
      <c r="C26" s="113">
        <v>2.9596384075536406</v>
      </c>
      <c r="D26" s="115">
        <v>2796</v>
      </c>
      <c r="E26" s="114">
        <v>2830</v>
      </c>
      <c r="F26" s="114">
        <v>3138</v>
      </c>
      <c r="G26" s="114">
        <v>3045</v>
      </c>
      <c r="H26" s="140">
        <v>2833</v>
      </c>
      <c r="I26" s="115">
        <v>-37</v>
      </c>
      <c r="J26" s="116">
        <v>-1.3060360042357924</v>
      </c>
    </row>
    <row r="27" spans="1:15" s="110" customFormat="1" ht="24.95" customHeight="1" x14ac:dyDescent="0.2">
      <c r="A27" s="193" t="s">
        <v>161</v>
      </c>
      <c r="B27" s="199" t="s">
        <v>223</v>
      </c>
      <c r="C27" s="113">
        <v>3.9514771728890348</v>
      </c>
      <c r="D27" s="115">
        <v>3733</v>
      </c>
      <c r="E27" s="114">
        <v>3724</v>
      </c>
      <c r="F27" s="114">
        <v>3694</v>
      </c>
      <c r="G27" s="114">
        <v>3641</v>
      </c>
      <c r="H27" s="140">
        <v>3603</v>
      </c>
      <c r="I27" s="115">
        <v>130</v>
      </c>
      <c r="J27" s="116">
        <v>3.6081043574798777</v>
      </c>
    </row>
    <row r="28" spans="1:15" s="110" customFormat="1" ht="24.95" customHeight="1" x14ac:dyDescent="0.2">
      <c r="A28" s="193" t="s">
        <v>163</v>
      </c>
      <c r="B28" s="199" t="s">
        <v>164</v>
      </c>
      <c r="C28" s="113">
        <v>3.7143673719977559</v>
      </c>
      <c r="D28" s="115">
        <v>3509</v>
      </c>
      <c r="E28" s="114">
        <v>3514</v>
      </c>
      <c r="F28" s="114">
        <v>3481</v>
      </c>
      <c r="G28" s="114">
        <v>3434</v>
      </c>
      <c r="H28" s="140">
        <v>3442</v>
      </c>
      <c r="I28" s="115">
        <v>67</v>
      </c>
      <c r="J28" s="116">
        <v>1.946542707728065</v>
      </c>
    </row>
    <row r="29" spans="1:15" s="110" customFormat="1" ht="24.95" customHeight="1" x14ac:dyDescent="0.2">
      <c r="A29" s="193">
        <v>86</v>
      </c>
      <c r="B29" s="199" t="s">
        <v>165</v>
      </c>
      <c r="C29" s="113">
        <v>6.8359602417673146</v>
      </c>
      <c r="D29" s="115">
        <v>6458</v>
      </c>
      <c r="E29" s="114">
        <v>6425</v>
      </c>
      <c r="F29" s="114">
        <v>6359</v>
      </c>
      <c r="G29" s="114">
        <v>6179</v>
      </c>
      <c r="H29" s="140">
        <v>6176</v>
      </c>
      <c r="I29" s="115">
        <v>282</v>
      </c>
      <c r="J29" s="116">
        <v>4.5660621761658033</v>
      </c>
    </row>
    <row r="30" spans="1:15" s="110" customFormat="1" ht="24.95" customHeight="1" x14ac:dyDescent="0.2">
      <c r="A30" s="193">
        <v>87.88</v>
      </c>
      <c r="B30" s="204" t="s">
        <v>166</v>
      </c>
      <c r="C30" s="113">
        <v>8.8079939875729067</v>
      </c>
      <c r="D30" s="115">
        <v>8321</v>
      </c>
      <c r="E30" s="114">
        <v>8333</v>
      </c>
      <c r="F30" s="114">
        <v>8236</v>
      </c>
      <c r="G30" s="114">
        <v>8125</v>
      </c>
      <c r="H30" s="140">
        <v>8077</v>
      </c>
      <c r="I30" s="115">
        <v>244</v>
      </c>
      <c r="J30" s="116">
        <v>3.020923610251331</v>
      </c>
    </row>
    <row r="31" spans="1:15" s="110" customFormat="1" ht="24.95" customHeight="1" x14ac:dyDescent="0.2">
      <c r="A31" s="193" t="s">
        <v>167</v>
      </c>
      <c r="B31" s="199" t="s">
        <v>168</v>
      </c>
      <c r="C31" s="113">
        <v>2.560574144446444</v>
      </c>
      <c r="D31" s="115">
        <v>2419</v>
      </c>
      <c r="E31" s="114">
        <v>2440</v>
      </c>
      <c r="F31" s="114">
        <v>2443</v>
      </c>
      <c r="G31" s="114">
        <v>2411</v>
      </c>
      <c r="H31" s="140">
        <v>2418</v>
      </c>
      <c r="I31" s="115">
        <v>1</v>
      </c>
      <c r="J31" s="116">
        <v>4.1356492969396197E-2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1.4131320722761482</v>
      </c>
      <c r="D34" s="115">
        <v>1335</v>
      </c>
      <c r="E34" s="114">
        <v>1304</v>
      </c>
      <c r="F34" s="114">
        <v>1322</v>
      </c>
      <c r="G34" s="114">
        <v>1332</v>
      </c>
      <c r="H34" s="140">
        <v>1244</v>
      </c>
      <c r="I34" s="115">
        <v>91</v>
      </c>
      <c r="J34" s="116">
        <v>7.315112540192926</v>
      </c>
    </row>
    <row r="35" spans="1:10" s="110" customFormat="1" ht="24.95" customHeight="1" x14ac:dyDescent="0.2">
      <c r="A35" s="292" t="s">
        <v>171</v>
      </c>
      <c r="B35" s="293" t="s">
        <v>172</v>
      </c>
      <c r="C35" s="113">
        <v>39.827036868456986</v>
      </c>
      <c r="D35" s="115">
        <v>37625</v>
      </c>
      <c r="E35" s="114">
        <v>37870</v>
      </c>
      <c r="F35" s="114">
        <v>38133</v>
      </c>
      <c r="G35" s="114">
        <v>37550</v>
      </c>
      <c r="H35" s="140">
        <v>37549</v>
      </c>
      <c r="I35" s="115">
        <v>76</v>
      </c>
      <c r="J35" s="116">
        <v>0.20240219446589788</v>
      </c>
    </row>
    <row r="36" spans="1:10" s="110" customFormat="1" ht="24.95" customHeight="1" x14ac:dyDescent="0.2">
      <c r="A36" s="294" t="s">
        <v>173</v>
      </c>
      <c r="B36" s="295" t="s">
        <v>174</v>
      </c>
      <c r="C36" s="125">
        <v>58.759831059266865</v>
      </c>
      <c r="D36" s="143">
        <v>55511</v>
      </c>
      <c r="E36" s="144">
        <v>55598</v>
      </c>
      <c r="F36" s="144">
        <v>55727</v>
      </c>
      <c r="G36" s="144">
        <v>54746</v>
      </c>
      <c r="H36" s="145">
        <v>54460</v>
      </c>
      <c r="I36" s="143">
        <v>1051</v>
      </c>
      <c r="J36" s="146">
        <v>1.9298567756151304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2020-09-25T08:11:49Z</dcterms:created>
  <dcterms:modified xsi:type="dcterms:W3CDTF">2020-09-28T08:07:51Z</dcterms:modified>
</cp:coreProperties>
</file>