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H44" i="24"/>
  <c r="D44" i="24"/>
  <c r="C44" i="24"/>
  <c r="B44" i="24"/>
  <c r="J44" i="24" s="1"/>
  <c r="M43" i="24"/>
  <c r="K43" i="24"/>
  <c r="H43" i="24"/>
  <c r="G43" i="24"/>
  <c r="F43" i="24"/>
  <c r="E43" i="24"/>
  <c r="D43" i="24"/>
  <c r="C43" i="24"/>
  <c r="I43" i="24" s="1"/>
  <c r="B43" i="24"/>
  <c r="J43" i="24" s="1"/>
  <c r="K42" i="24"/>
  <c r="H42" i="24"/>
  <c r="D42" i="24"/>
  <c r="C42" i="24"/>
  <c r="B42" i="24"/>
  <c r="J42" i="24" s="1"/>
  <c r="M41" i="24"/>
  <c r="K41" i="24"/>
  <c r="H41" i="24"/>
  <c r="G41" i="24"/>
  <c r="F41" i="24"/>
  <c r="E41" i="24"/>
  <c r="D41" i="24"/>
  <c r="C41" i="24"/>
  <c r="I41" i="24" s="1"/>
  <c r="B41" i="24"/>
  <c r="J41" i="24" s="1"/>
  <c r="K40" i="24"/>
  <c r="I40" i="24"/>
  <c r="H40" i="24"/>
  <c r="D40" i="24"/>
  <c r="C40" i="24"/>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I22" i="24" s="1"/>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38" i="24" l="1"/>
  <c r="J38" i="24"/>
  <c r="H38" i="24"/>
  <c r="F38" i="24"/>
  <c r="K38" i="24"/>
  <c r="D9" i="24"/>
  <c r="J9" i="24"/>
  <c r="H9" i="24"/>
  <c r="K9" i="24"/>
  <c r="F9" i="24"/>
  <c r="D21" i="24"/>
  <c r="J21" i="24"/>
  <c r="H21" i="24"/>
  <c r="K21" i="24"/>
  <c r="F21" i="24"/>
  <c r="D29" i="24"/>
  <c r="J29" i="24"/>
  <c r="H29" i="24"/>
  <c r="K29" i="24"/>
  <c r="F29" i="24"/>
  <c r="K16" i="24"/>
  <c r="H16" i="24"/>
  <c r="F16" i="24"/>
  <c r="D16" i="24"/>
  <c r="J16" i="24"/>
  <c r="D19" i="24"/>
  <c r="J19" i="24"/>
  <c r="H19" i="24"/>
  <c r="K19" i="24"/>
  <c r="F19" i="24"/>
  <c r="K28" i="24"/>
  <c r="H28" i="24"/>
  <c r="F28" i="24"/>
  <c r="D28" i="24"/>
  <c r="J28" i="24"/>
  <c r="G7" i="24"/>
  <c r="L7" i="24"/>
  <c r="I7" i="24"/>
  <c r="E7" i="24"/>
  <c r="M7" i="24"/>
  <c r="M18" i="24"/>
  <c r="E18" i="24"/>
  <c r="L18" i="24"/>
  <c r="I18" i="24"/>
  <c r="G18" i="24"/>
  <c r="G35" i="24"/>
  <c r="L35" i="24"/>
  <c r="I35" i="24"/>
  <c r="M35" i="24"/>
  <c r="E35" i="24"/>
  <c r="D7" i="24"/>
  <c r="J7" i="24"/>
  <c r="H7" i="24"/>
  <c r="F7" i="24"/>
  <c r="K7" i="24"/>
  <c r="K22" i="24"/>
  <c r="H22" i="24"/>
  <c r="F22" i="24"/>
  <c r="D22" i="24"/>
  <c r="J22" i="24"/>
  <c r="K32" i="24"/>
  <c r="H32" i="24"/>
  <c r="F32" i="24"/>
  <c r="D32" i="24"/>
  <c r="J32" i="24"/>
  <c r="D35" i="24"/>
  <c r="J35" i="24"/>
  <c r="H35" i="24"/>
  <c r="K35" i="24"/>
  <c r="F35" i="24"/>
  <c r="B45" i="24"/>
  <c r="B39" i="24"/>
  <c r="G15" i="24"/>
  <c r="L15" i="24"/>
  <c r="I15" i="24"/>
  <c r="M15" i="24"/>
  <c r="E15" i="24"/>
  <c r="G25" i="24"/>
  <c r="L25" i="24"/>
  <c r="I25" i="24"/>
  <c r="E25" i="24"/>
  <c r="M25" i="24"/>
  <c r="G29" i="24"/>
  <c r="L29" i="24"/>
  <c r="I29" i="24"/>
  <c r="E29" i="24"/>
  <c r="M29" i="24"/>
  <c r="D17" i="24"/>
  <c r="J17" i="24"/>
  <c r="H17" i="24"/>
  <c r="K17" i="24"/>
  <c r="F17" i="24"/>
  <c r="K26" i="24"/>
  <c r="H26" i="24"/>
  <c r="F26" i="24"/>
  <c r="D26" i="24"/>
  <c r="J26" i="24"/>
  <c r="G19" i="24"/>
  <c r="L19" i="24"/>
  <c r="I19" i="24"/>
  <c r="M19" i="24"/>
  <c r="E19" i="24"/>
  <c r="I37" i="24"/>
  <c r="L37" i="24"/>
  <c r="M37" i="24"/>
  <c r="G37" i="24"/>
  <c r="E37" i="24"/>
  <c r="K20" i="24"/>
  <c r="H20" i="24"/>
  <c r="F20" i="24"/>
  <c r="D20" i="24"/>
  <c r="J20" i="24"/>
  <c r="D23" i="24"/>
  <c r="J23" i="24"/>
  <c r="H23" i="24"/>
  <c r="K23" i="24"/>
  <c r="F23" i="24"/>
  <c r="D33" i="24"/>
  <c r="J33" i="24"/>
  <c r="H33" i="24"/>
  <c r="K33" i="24"/>
  <c r="F33" i="24"/>
  <c r="M26" i="24"/>
  <c r="E26" i="24"/>
  <c r="L26" i="24"/>
  <c r="I26" i="24"/>
  <c r="G26" i="24"/>
  <c r="B6" i="24"/>
  <c r="B14" i="24"/>
  <c r="H37" i="24"/>
  <c r="F37" i="24"/>
  <c r="D37" i="24"/>
  <c r="K37" i="24"/>
  <c r="J37" i="24"/>
  <c r="G9" i="24"/>
  <c r="L9" i="24"/>
  <c r="I9" i="24"/>
  <c r="E9" i="24"/>
  <c r="M9" i="24"/>
  <c r="M20" i="24"/>
  <c r="E20" i="24"/>
  <c r="L20" i="24"/>
  <c r="G20" i="24"/>
  <c r="I20" i="24"/>
  <c r="G23" i="24"/>
  <c r="L23" i="24"/>
  <c r="I23" i="24"/>
  <c r="M23" i="24"/>
  <c r="E23" i="24"/>
  <c r="G33" i="24"/>
  <c r="L33" i="24"/>
  <c r="I33" i="24"/>
  <c r="M33" i="24"/>
  <c r="E33" i="24"/>
  <c r="M38" i="24"/>
  <c r="E38" i="24"/>
  <c r="L38" i="24"/>
  <c r="G38" i="24"/>
  <c r="I38" i="24"/>
  <c r="K18" i="24"/>
  <c r="H18" i="24"/>
  <c r="F18" i="24"/>
  <c r="D18" i="24"/>
  <c r="J18" i="24"/>
  <c r="K24" i="24"/>
  <c r="H24" i="24"/>
  <c r="F24" i="24"/>
  <c r="D24" i="24"/>
  <c r="J24" i="24"/>
  <c r="D27" i="24"/>
  <c r="J27" i="24"/>
  <c r="H27" i="24"/>
  <c r="F27" i="24"/>
  <c r="K27" i="24"/>
  <c r="K30" i="24"/>
  <c r="H30" i="24"/>
  <c r="F30" i="24"/>
  <c r="D30" i="24"/>
  <c r="J30" i="24"/>
  <c r="G27" i="24"/>
  <c r="L27" i="24"/>
  <c r="I27" i="24"/>
  <c r="E27" i="24"/>
  <c r="M27" i="24"/>
  <c r="K8" i="24"/>
  <c r="H8" i="24"/>
  <c r="F8" i="24"/>
  <c r="D8" i="24"/>
  <c r="J8" i="24"/>
  <c r="D15" i="24"/>
  <c r="J15" i="24"/>
  <c r="H15" i="24"/>
  <c r="K15" i="24"/>
  <c r="F15" i="24"/>
  <c r="K34" i="24"/>
  <c r="H34" i="24"/>
  <c r="F34" i="24"/>
  <c r="D34" i="24"/>
  <c r="J34" i="24"/>
  <c r="M8" i="24"/>
  <c r="E8" i="24"/>
  <c r="L8" i="24"/>
  <c r="I8" i="24"/>
  <c r="G8" i="24"/>
  <c r="G17" i="24"/>
  <c r="L17" i="24"/>
  <c r="I17" i="24"/>
  <c r="M17" i="24"/>
  <c r="E17" i="24"/>
  <c r="G21" i="24"/>
  <c r="L21" i="24"/>
  <c r="I21" i="24"/>
  <c r="M21" i="24"/>
  <c r="E21" i="24"/>
  <c r="M34" i="24"/>
  <c r="E34" i="24"/>
  <c r="L34" i="24"/>
  <c r="I34" i="24"/>
  <c r="G34" i="24"/>
  <c r="D25" i="24"/>
  <c r="J25" i="24"/>
  <c r="H25" i="24"/>
  <c r="K25" i="24"/>
  <c r="F25" i="24"/>
  <c r="D31" i="24"/>
  <c r="J31" i="24"/>
  <c r="H31" i="24"/>
  <c r="K31" i="24"/>
  <c r="F31" i="24"/>
  <c r="M28" i="24"/>
  <c r="E28" i="24"/>
  <c r="L28" i="24"/>
  <c r="I28" i="24"/>
  <c r="G28" i="24"/>
  <c r="G31" i="24"/>
  <c r="L31" i="24"/>
  <c r="I31" i="24"/>
  <c r="M31" i="24"/>
  <c r="E31" i="24"/>
  <c r="G22" i="24"/>
  <c r="M16" i="24"/>
  <c r="E16" i="24"/>
  <c r="L16" i="24"/>
  <c r="M24" i="24"/>
  <c r="E24" i="24"/>
  <c r="L24" i="24"/>
  <c r="M32" i="24"/>
  <c r="E32" i="24"/>
  <c r="L32" i="24"/>
  <c r="G24" i="24"/>
  <c r="M42" i="24"/>
  <c r="E42" i="24"/>
  <c r="L42" i="24"/>
  <c r="I42" i="24"/>
  <c r="G42" i="24"/>
  <c r="I24" i="24"/>
  <c r="M40" i="24"/>
  <c r="E40" i="24"/>
  <c r="L40" i="24"/>
  <c r="G40" i="24"/>
  <c r="C14" i="24"/>
  <c r="C6" i="24"/>
  <c r="M22" i="24"/>
  <c r="E22" i="24"/>
  <c r="L22" i="24"/>
  <c r="M30" i="24"/>
  <c r="E30" i="24"/>
  <c r="L30" i="24"/>
  <c r="C45" i="24"/>
  <c r="C39"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30" i="24"/>
  <c r="G16" i="24"/>
  <c r="I30" i="24"/>
  <c r="G32" i="24"/>
  <c r="I16" i="24"/>
  <c r="I32" i="24"/>
  <c r="M44" i="24"/>
  <c r="E44" i="24"/>
  <c r="L44" i="24"/>
  <c r="I44" i="24"/>
  <c r="G4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I77" i="24" s="1"/>
  <c r="F40" i="24"/>
  <c r="F42" i="24"/>
  <c r="F44" i="24"/>
  <c r="L41" i="24"/>
  <c r="L43" i="24"/>
  <c r="K79" i="24" l="1"/>
  <c r="K78" i="24"/>
  <c r="K14" i="24"/>
  <c r="H14" i="24"/>
  <c r="F14" i="24"/>
  <c r="D14" i="24"/>
  <c r="J14" i="24"/>
  <c r="K6" i="24"/>
  <c r="H6" i="24"/>
  <c r="F6" i="24"/>
  <c r="D6" i="24"/>
  <c r="J6" i="24"/>
  <c r="H39" i="24"/>
  <c r="F39" i="24"/>
  <c r="D39" i="24"/>
  <c r="K39" i="24"/>
  <c r="J39" i="24"/>
  <c r="H45" i="24"/>
  <c r="F45" i="24"/>
  <c r="D45" i="24"/>
  <c r="K45" i="24"/>
  <c r="J45" i="24"/>
  <c r="L6" i="24"/>
  <c r="M6" i="24"/>
  <c r="I6" i="24"/>
  <c r="G6" i="24"/>
  <c r="E6" i="24"/>
  <c r="I39" i="24"/>
  <c r="L39" i="24"/>
  <c r="G39" i="24"/>
  <c r="E39" i="24"/>
  <c r="M39" i="24"/>
  <c r="I45" i="24"/>
  <c r="M45" i="24"/>
  <c r="E45" i="24"/>
  <c r="L45" i="24"/>
  <c r="G45" i="24"/>
  <c r="M14" i="24"/>
  <c r="E14" i="24"/>
  <c r="L14" i="24"/>
  <c r="I14" i="24"/>
  <c r="G14" i="24"/>
  <c r="I78" i="24"/>
  <c r="I79" i="24"/>
  <c r="J79" i="24"/>
  <c r="J78" i="24"/>
  <c r="I83" i="24" l="1"/>
  <c r="I82" i="24"/>
  <c r="I81" i="24"/>
</calcChain>
</file>

<file path=xl/sharedStrings.xml><?xml version="1.0" encoding="utf-8"?>
<sst xmlns="http://schemas.openxmlformats.org/spreadsheetml/2006/main" count="1709" uniqueCount="521">
  <si>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</si>
  <si>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</si>
  <si>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</si>
  <si>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</si>
  <si>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</si>
  <si>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</si>
  <si>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</si>
  <si>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</si>
  <si>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</si>
  <si>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</si>
  <si>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</si>
  <si>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</si>
  <si>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</si>
  <si>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Gütersloh (05754)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</si>
  <si>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</si>
  <si>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</si>
  <si>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</si>
  <si>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</si>
  <si>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</si>
  <si>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</si>
  <si>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</si>
  <si>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</si>
  <si>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</si>
  <si>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</si>
  <si>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</si>
  <si>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</si>
  <si>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</si>
  <si>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</si>
  <si>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</si>
  <si>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</si>
  <si>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</si>
  <si>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</si>
  <si>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</si>
  <si>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</si>
  <si>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</si>
  <si>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</si>
  <si>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</si>
  <si>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</si>
  <si>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</si>
  <si>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</si>
  <si>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</si>
  <si>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</si>
  <si>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</si>
  <si>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</si>
  <si>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</si>
  <si>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</si>
  <si>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</si>
  <si>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</si>
  <si>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</si>
  <si>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</si>
  <si>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</si>
  <si>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</si>
  <si>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</si>
  <si>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</si>
  <si>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</si>
  <si>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</si>
  <si>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</si>
  <si>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</si>
  <si>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</si>
  <si>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</si>
  <si>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</si>
  <si>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</si>
  <si>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</si>
  <si>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</si>
  <si>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</si>
  <si>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</si>
  <si>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</si>
  <si>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</si>
  <si>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</si>
  <si>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</si>
  <si>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</si>
  <si>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</si>
  <si>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</si>
  <si>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</si>
  <si>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</si>
  <si>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</si>
  <si>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</si>
  <si>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</si>
  <si>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</si>
  <si>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</si>
  <si>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</si>
  <si>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</si>
  <si>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</si>
  <si>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</si>
  <si>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</si>
  <si>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</si>
  <si>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</si>
  <si>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</si>
  <si>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</si>
  <si>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</si>
  <si>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</si>
  <si>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</si>
  <si>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Gütersloh (05754);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</si>
  <si>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</si>
  <si>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</si>
  <si>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</si>
  <si>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</si>
  <si>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</si>
  <si>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</si>
  <si>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</si>
  <si>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</si>
  <si>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</si>
  <si>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</si>
  <si>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</si>
  <si>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</si>
  <si>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</si>
  <si>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</si>
  <si>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</si>
  <si>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</si>
  <si>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</si>
  <si>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</si>
  <si>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</si>
  <si>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</si>
  <si>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</si>
  <si>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</si>
  <si>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</si>
  <si>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</si>
  <si>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</si>
  <si>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</si>
  <si>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</si>
  <si>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</si>
  <si>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</si>
  <si>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</si>
  <si>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</si>
  <si>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</si>
  <si>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</si>
  <si>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</si>
  <si>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</si>
  <si>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</si>
  <si>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</si>
  <si>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</si>
  <si>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</si>
  <si>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</si>
  <si>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</si>
  <si>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</si>
  <si>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</si>
  <si>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</si>
  <si>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</si>
  <si>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</si>
  <si>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</si>
  <si>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</si>
  <si>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</si>
  <si>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</si>
  <si>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</si>
  <si>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</si>
  <si>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</si>
  <si>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</si>
  <si>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</si>
  <si>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</si>
  <si>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</si>
  <si>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</si>
  <si>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</si>
  <si>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</si>
  <si>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</si>
  <si>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</si>
  <si>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</si>
  <si>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</si>
  <si>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</si>
  <si>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</si>
  <si>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</si>
  <si>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</si>
  <si>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</si>
  <si>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</si>
  <si>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</si>
  <si>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</si>
  <si>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</si>
  <si>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</si>
  <si>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</si>
  <si>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</si>
  <si>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</si>
  <si>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</si>
  <si>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</si>
  <si>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</si>
  <si>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</si>
  <si>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</si>
  <si>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</si>
  <si>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</si>
  <si>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</si>
  <si>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</si>
  <si>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</si>
  <si>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</si>
  <si>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</si>
  <si>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</si>
  <si>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Gütersloh (05754)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</si>
  <si>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</si>
  <si>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</si>
  <si>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</si>
  <si>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</si>
  <si>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</si>
  <si>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</si>
  <si>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</si>
  <si>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</si>
  <si>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</si>
  <si>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</si>
  <si>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</si>
  <si>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</si>
  <si>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</si>
  <si>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</si>
  <si>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</si>
  <si>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</si>
  <si>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</si>
  <si>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</si>
  <si>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</si>
  <si>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</si>
  <si>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</si>
  <si>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</si>
  <si>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</si>
  <si>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</si>
  <si>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</si>
  <si>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</si>
  <si>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</si>
  <si>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</si>
  <si>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</si>
  <si>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</si>
  <si>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</si>
  <si>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</si>
  <si>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</si>
  <si>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</si>
  <si>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</si>
  <si>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</si>
  <si>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</si>
  <si>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</si>
  <si>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</si>
  <si>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</si>
  <si>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</si>
  <si>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</si>
  <si>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</si>
  <si>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</si>
  <si>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</si>
  <si>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</si>
  <si>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</si>
  <si>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</si>
  <si>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</si>
  <si>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</si>
  <si>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</si>
  <si>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</si>
  <si>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</si>
  <si>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</si>
  <si>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</si>
  <si>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</si>
  <si>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</si>
  <si>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</si>
  <si>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</si>
  <si>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</si>
  <si>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</si>
  <si>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</si>
  <si>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</si>
  <si>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</si>
  <si>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</si>
  <si>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</si>
  <si>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</si>
  <si>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</si>
  <si>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</si>
  <si>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</si>
  <si>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</si>
  <si>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</si>
  <si>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</si>
  <si>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</si>
  <si>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</si>
  <si>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</si>
  <si>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</si>
  <si>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</si>
  <si>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</si>
  <si>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</si>
  <si>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</si>
  <si>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</si>
  <si>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</si>
  <si>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</si>
  <si>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</si>
  <si>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</si>
  <si>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</si>
  <si>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</si>
  <si>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</si>
  <si>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</si>
  <si>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</si>
  <si>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</si>
  <si>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</si>
  <si>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</si>
  <si>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</si>
  <si>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</si>
  <si>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</si>
  <si>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</si>
  <si>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</si>
  <si>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</si>
  <si>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</si>
  <si>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</si>
  <si>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</si>
  <si>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</si>
  <si>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</si>
  <si>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</si>
  <si>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</si>
  <si>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</si>
  <si>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</si>
  <si>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</si>
  <si>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</si>
  <si>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</si>
  <si>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</si>
  <si>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</si>
  <si>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</si>
  <si>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</si>
  <si>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</si>
  <si>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</si>
  <si>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</si>
  <si>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</si>
  <si>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</si>
  <si>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</si>
  <si>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</si>
  <si>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</si>
  <si>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</si>
  <si>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</si>
  <si>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</si>
  <si>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</si>
  <si>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</si>
  <si>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</si>
  <si>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</si>
  <si>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</si>
  <si>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</si>
  <si>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</si>
  <si>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</si>
  <si>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</si>
  <si>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</si>
  <si>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</si>
  <si>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</si>
  <si>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</si>
  <si>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</si>
  <si>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</si>
  <si>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</si>
  <si>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</si>
  <si>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</si>
  <si>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</si>
  <si>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</si>
  <si>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</si>
  <si>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</si>
  <si>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</si>
  <si>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</si>
  <si>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</si>
  <si>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</si>
  <si>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</si>
  <si>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</si>
  <si>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</si>
  <si>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</si>
  <si>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</si>
  <si>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</si>
  <si>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</si>
  <si>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</si>
  <si>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</si>
  <si>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</si>
  <si>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</si>
  <si>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</si>
  <si>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</si>
  <si>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</si>
  <si>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</si>
  <si>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</si>
  <si>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</si>
  <si>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</si>
  <si>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</si>
  <si>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</si>
  <si>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</si>
  <si>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</si>
  <si>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</si>
  <si>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</si>
  <si>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</si>
  <si>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</si>
  <si>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</si>
  <si>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</si>
  <si>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</si>
  <si>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</si>
  <si>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</si>
  <si>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</si>
  <si>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</si>
  <si>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</si>
  <si>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</si>
  <si>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</si>
  <si>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Gütersloh (05754);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</si>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</sst>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{8F1B4F39-6D54-4DF6-8273-7B718849C57C}</c15:txfldGUID>
                      <c15:f>Daten_Diagramme!$D$6</c15:f>
                      <c15:dlblFieldTableCache>
                        <c:ptCount val="1"/>
                        <c:pt idx="0">
                          <c:v>0.7</c:v>
                        </c:pt>
                      </c15:dlblFieldTableCache>
                    </c15:dlblFTEntry>
                  </c15:dlblFieldTable>
                  <c15:showDataLabelsRange val="0"/>
                </c:ext>
                <c:ext xmlns:c16="http://schemas.microsoft.com/office/drawing/2014/chart" uri="{C3380CC4-5D6E-409C-BE32-E72D297353CC}">
                  <c16:uniqueId val="{00000000-9197-43DD-9B2C-9DA1804D817F}"/>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{D219CE2C-F879-4E08-BC5B-B9C55E74A2D9}</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9197-43DD-9B2C-9DA1804D817F}"/>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{45982BAC-A9D5-41A4-AAF4-A2B5CE119520}</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9197-43DD-9B2C-9DA1804D817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{4F3484D2-7E3F-49E4-A58F-02F2E64F995A}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197-43DD-9B2C-9DA1804D817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0.69787792605556775</c:v>
                </c:pt>
                <c:pt idx="1">
                  <c:v>1.3225681822425275</c:v>
                </c:pt>
                <c:pt idx="2">
                  <c:v>1.1186464311118853</c:v>
                </c:pt>
                <c:pt idx="3">
                  <c:v>1.0875687030768</c:v>
                </c:pt>
              </c:numCache>
            </c:numRef>
          </c:val>
          <c:extLst>
            <c:ext xmlns:c16="http://schemas.microsoft.com/office/drawing/2014/chart" uri="{C3380CC4-5D6E-409C-BE32-E72D297353CC}">
              <c16:uniqueId val="{00000004-9197-43DD-9B2C-9DA1804D817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{197DA218-D00B-441C-BBBA-1A58ECD7AC33}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197-43DD-9B2C-9DA1804D817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{0648592C-B43C-4631-A8B3-E026F676319F}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197-43DD-9B2C-9DA1804D817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{AF751B5B-CB1F-4B3B-8DA5-29A3DD9DF24B}</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197-43DD-9B2C-9DA1804D817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{5842BD21-D794-43B2-94DE-BEEBE211CE30}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197-43DD-9B2C-9DA1804D817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197-43DD-9B2C-9DA1804D817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197-43DD-9B2C-9DA1804D817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{D7D8502C-7B77-4990-9BE5-53869E6316C5}</c15:txfldGUID>
                      <c15:f>Daten_Diagramme!$E$6</c15:f>
                      <c15:dlblFieldTableCache>
                        <c:ptCount val="1"/>
                        <c:pt idx="0">
                          <c:v>-3.2</c:v>
                        </c:pt>
                      </c15:dlblFieldTableCache>
                    </c15:dlblFTEntry>
                  </c15:dlblFieldTable>
                  <c15:showDataLabelsRange val="0"/>
                </c:ext>
                <c:ext xmlns:c16="http://schemas.microsoft.com/office/drawing/2014/chart" uri="{C3380CC4-5D6E-409C-BE32-E72D297353CC}">
                  <c16:uniqueId val="{00000000-CA05-4A9E-9F13-F9BCBF1D0320}"/>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{C30B4D50-4617-4464-A107-D76CBD8D159A}</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CA05-4A9E-9F13-F9BCBF1D0320}"/>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{9F00FA90-E1B8-434F-86A1-E43F6F0C9E97}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CA05-4A9E-9F13-F9BCBF1D032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{BF395546-D052-492D-A308-D52CA287D0AD}</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CA05-4A9E-9F13-F9BCBF1D032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-3.1633755771686807</c:v>
                </c:pt>
                <c:pt idx="1">
                  <c:v>-3.156552267354261</c:v>
                </c:pt>
                <c:pt idx="2">
                  <c:v>-2.7637010795899166</c:v>
                </c:pt>
                <c:pt idx="3">
                  <c:v>-2.8655893304673015</c:v>
                </c:pt>
              </c:numCache>
            </c:numRef>
          </c:val>
          <c:extLst>
            <c:ext xmlns:c16="http://schemas.microsoft.com/office/drawing/2014/chart" uri="{C3380CC4-5D6E-409C-BE32-E72D297353CC}">
              <c16:uniqueId val="{00000004-CA05-4A9E-9F13-F9BCBF1D032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{A7596AF2-2776-46EB-9C7C-1C639482048A}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CA05-4A9E-9F13-F9BCBF1D032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{7F378936-042B-4BE1-B999-DD1224C7F65C}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CA05-4A9E-9F13-F9BCBF1D032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{3260DDFA-65D6-4038-97DD-4114936A877E}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CA05-4A9E-9F13-F9BCBF1D032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{43D9BF95-6367-4C3E-9690-05DB0C928B38}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CA05-4A9E-9F13-F9BCBF1D032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CA05-4A9E-9F13-F9BCBF1D032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A05-4A9E-9F13-F9BCBF1D032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{044F446A-ABED-4068-AD8D-0352EBDB562C}</c15:txfldGUID>
                      <c15:f>Daten_Diagramme!$D$14</c15:f>
                      <c15:dlblFieldTableCache>
                        <c:ptCount val="1"/>
                        <c:pt idx="0">
                          <c:v>0.7</c:v>
                        </c:pt>
                      </c15:dlblFieldTableCache>
                    </c15:dlblFTEntry>
                  </c15:dlblFieldTable>
                  <c15:showDataLabelsRange val="0"/>
                </c:ext>
                <c:ext xmlns:c16="http://schemas.microsoft.com/office/drawing/2014/chart" uri="{C3380CC4-5D6E-409C-BE32-E72D297353CC}">
                  <c16:uniqueId val="{00000000-9503-4760-97F7-E142E8DF4108}"/>
                </c:ext>
              </c:extLst>
            </c:dLbl>
            <c:dLbl>
              <c:idx val="1"/>
              <c:tx>
                <c:strRef>
                  <c:f>Daten_Diagramme!$D$15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{E6E3099C-5886-4952-A7FD-A22DD40600A7}</c15:txfldGUID>
                      <c15:f>Daten_Diagramme!$D$15</c15:f>
                      <c15:dlblFieldTableCache>
                        <c:ptCount val="1"/>
                        <c:pt idx="0">
                          <c:v>0.8</c:v>
                        </c:pt>
                      </c15:dlblFieldTableCache>
                    </c15:dlblFTEntry>
                  </c15:dlblFieldTable>
                  <c15:showDataLabelsRange val="0"/>
                </c:ext>
                <c:ext xmlns:c16="http://schemas.microsoft.com/office/drawing/2014/chart" uri="{C3380CC4-5D6E-409C-BE32-E72D297353CC}">
                  <c16:uniqueId val="{00000001-9503-4760-97F7-E142E8DF4108}"/>
                </c:ext>
              </c:extLst>
            </c:dLbl>
            <c:dLbl>
              <c:idx val="2"/>
              <c:tx>
                <c:strRef>
                  <c:f>Daten_Diagramme!$D$16</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{EEC1AF7F-0C7D-4519-8EE7-5D9D246AC7DF}</c15:txfldGUID>
                      <c15:f>Daten_Diagramme!$D$16</c15:f>
                      <c15:dlblFieldTableCache>
                        <c:ptCount val="1"/>
                        <c:pt idx="0">
                          <c:v>9.3</c:v>
                        </c:pt>
                      </c15:dlblFieldTableCache>
                    </c15:dlblFTEntry>
                  </c15:dlblFieldTable>
                  <c15:showDataLabelsRange val="0"/>
                </c:ext>
                <c:ext xmlns:c16="http://schemas.microsoft.com/office/drawing/2014/chart" uri="{C3380CC4-5D6E-409C-BE32-E72D297353CC}">
                  <c16:uniqueId val="{00000002-9503-4760-97F7-E142E8DF4108}"/>
                </c:ext>
              </c:extLst>
            </c:dLbl>
            <c:dLbl>
              <c:idx val="3"/>
              <c:tx>
                <c:strRef>
                  <c:f>Daten_Diagramme!$D$17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{A7322DB1-1DE8-45B7-95F4-4E5A0F6B0005}</c15:txfldGUID>
                      <c15:f>Daten_Diagramme!$D$17</c15:f>
                      <c15:dlblFieldTableCache>
                        <c:ptCount val="1"/>
                        <c:pt idx="0">
                          <c:v>1.9</c:v>
                        </c:pt>
                      </c15:dlblFieldTableCache>
                    </c15:dlblFTEntry>
                  </c15:dlblFieldTable>
                  <c15:showDataLabelsRange val="0"/>
                </c:ext>
                <c:ext xmlns:c16="http://schemas.microsoft.com/office/drawing/2014/chart" uri="{C3380CC4-5D6E-409C-BE32-E72D297353CC}">
                  <c16:uniqueId val="{00000003-9503-4760-97F7-E142E8DF4108}"/>
                </c:ext>
              </c:extLst>
            </c:dLbl>
            <c:dLbl>
              <c:idx val="4"/>
              <c:tx>
                <c:strRef>
                  <c:f>Daten_Diagramme!$D$18</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{592E3F98-F784-4425-A2D5-3384272D7304}</c15:txfldGUID>
                      <c15:f>Daten_Diagramme!$D$18</c15:f>
                      <c15:dlblFieldTableCache>
                        <c:ptCount val="1"/>
                        <c:pt idx="0">
                          <c:v>6.0</c:v>
                        </c:pt>
                      </c15:dlblFieldTableCache>
                    </c15:dlblFTEntry>
                  </c15:dlblFieldTable>
                  <c15:showDataLabelsRange val="0"/>
                </c:ext>
                <c:ext xmlns:c16="http://schemas.microsoft.com/office/drawing/2014/chart" uri="{C3380CC4-5D6E-409C-BE32-E72D297353CC}">
                  <c16:uniqueId val="{00000004-9503-4760-97F7-E142E8DF4108}"/>
                </c:ext>
              </c:extLst>
            </c:dLbl>
            <c:dLbl>
              <c:idx val="5"/>
              <c:tx>
                <c:strRef>
                  <c:f>Daten_Diagramme!$D$19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{9E06AAFE-2ACF-4B99-B722-39FD0A3EB2CC}</c15:txfldGUID>
                      <c15:f>Daten_Diagramme!$D$19</c15:f>
                      <c15:dlblFieldTableCache>
                        <c:ptCount val="1"/>
                        <c:pt idx="0">
                          <c:v>-0.8</c:v>
                        </c:pt>
                      </c15:dlblFieldTableCache>
                    </c15:dlblFTEntry>
                  </c15:dlblFieldTable>
                  <c15:showDataLabelsRange val="0"/>
                </c:ext>
                <c:ext xmlns:c16="http://schemas.microsoft.com/office/drawing/2014/chart" uri="{C3380CC4-5D6E-409C-BE32-E72D297353CC}">
                  <c16:uniqueId val="{00000005-9503-4760-97F7-E142E8DF4108}"/>
                </c:ext>
              </c:extLst>
            </c:dLbl>
            <c:dLbl>
              <c:idx val="6"/>
              <c:tx>
                <c:strRef>
                  <c:f>Daten_Diagramme!$D$20</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{66F832F9-1A5B-4D75-867C-7F628BBDED64}</c15:txfldGUID>
                      <c15:f>Daten_Diagramme!$D$20</c15:f>
                      <c15:dlblFieldTableCache>
                        <c:ptCount val="1"/>
                        <c:pt idx="0">
                          <c:v>-0.1</c:v>
                        </c:pt>
                      </c15:dlblFieldTableCache>
                    </c15:dlblFTEntry>
                  </c15:dlblFieldTable>
                  <c15:showDataLabelsRange val="0"/>
                </c:ext>
                <c:ext xmlns:c16="http://schemas.microsoft.com/office/drawing/2014/chart" uri="{C3380CC4-5D6E-409C-BE32-E72D297353CC}">
                  <c16:uniqueId val="{00000006-9503-4760-97F7-E142E8DF4108}"/>
                </c:ext>
              </c:extLst>
            </c:dLbl>
            <c:dLbl>
              <c:idx val="7"/>
              <c:tx>
                <c:strRef>
                  <c:f>Daten_Diagramme!$D$21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{8BB88408-9299-4ED9-8255-7411CFF9FE4E}</c15:txfldGUID>
                      <c15:f>Daten_Diagramme!$D$21</c15:f>
                      <c15:dlblFieldTableCache>
                        <c:ptCount val="1"/>
                        <c:pt idx="0">
                          <c:v>1.5</c:v>
                        </c:pt>
                      </c15:dlblFieldTableCache>
                    </c15:dlblFTEntry>
                  </c15:dlblFieldTable>
                  <c15:showDataLabelsRange val="0"/>
                </c:ext>
                <c:ext xmlns:c16="http://schemas.microsoft.com/office/drawing/2014/chart" uri="{C3380CC4-5D6E-409C-BE32-E72D297353CC}">
                  <c16:uniqueId val="{00000007-9503-4760-97F7-E142E8DF4108}"/>
                </c:ext>
              </c:extLst>
            </c:dLbl>
            <c:dLbl>
              <c:idx val="8"/>
              <c:tx>
                <c:strRef>
                  <c:f>Daten_Diagramme!$D$22</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{84975A3E-C640-4EE9-B99E-CB36A4B18EA0}</c15:txfldGUID>
                      <c15:f>Daten_Diagramme!$D$22</c15:f>
                      <c15:dlblFieldTableCache>
                        <c:ptCount val="1"/>
                        <c:pt idx="0">
                          <c:v>-6.1</c:v>
                        </c:pt>
                      </c15:dlblFieldTableCache>
                    </c15:dlblFTEntry>
                  </c15:dlblFieldTable>
                  <c15:showDataLabelsRange val="0"/>
                </c:ext>
                <c:ext xmlns:c16="http://schemas.microsoft.com/office/drawing/2014/chart" uri="{C3380CC4-5D6E-409C-BE32-E72D297353CC}">
                  <c16:uniqueId val="{00000008-9503-4760-97F7-E142E8DF4108}"/>
                </c:ext>
              </c:extLst>
            </c:dLbl>
            <c:dLbl>
              <c:idx val="9"/>
              <c:tx>
                <c:strRef>
                  <c:f>Daten_Diagramme!$D$23</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{923DEB32-DE3D-4935-B6B5-DD5330E461F6}</c15:txfldGUID>
                      <c15:f>Daten_Diagramme!$D$23</c15:f>
                      <c15:dlblFieldTableCache>
                        <c:ptCount val="1"/>
                        <c:pt idx="0">
                          <c:v>3.7</c:v>
                        </c:pt>
                      </c15:dlblFieldTableCache>
                    </c15:dlblFTEntry>
                  </c15:dlblFieldTable>
                  <c15:showDataLabelsRange val="0"/>
                </c:ext>
                <c:ext xmlns:c16="http://schemas.microsoft.com/office/drawing/2014/chart" uri="{C3380CC4-5D6E-409C-BE32-E72D297353CC}">
                  <c16:uniqueId val="{00000009-9503-4760-97F7-E142E8DF4108}"/>
                </c:ext>
              </c:extLst>
            </c:dLbl>
            <c:dLbl>
              <c:idx val="10"/>
              <c:tx>
                <c:strRef>
                  <c:f>Daten_Diagramme!$D$24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{15AAB2E7-D5FD-4492-BBD6-D229C32AD660}</c15:txfldGUID>
                      <c15:f>Daten_Diagramme!$D$24</c15:f>
                      <c15:dlblFieldTableCache>
                        <c:ptCount val="1"/>
                        <c:pt idx="0">
                          <c:v>1.5</c:v>
                        </c:pt>
                      </c15:dlblFieldTableCache>
                    </c15:dlblFTEntry>
                  </c15:dlblFieldTable>
                  <c15:showDataLabelsRange val="0"/>
                </c:ext>
                <c:ext xmlns:c16="http://schemas.microsoft.com/office/drawing/2014/chart" uri="{C3380CC4-5D6E-409C-BE32-E72D297353CC}">
                  <c16:uniqueId val="{0000000A-9503-4760-97F7-E142E8DF4108}"/>
                </c:ext>
              </c:extLst>
            </c:dLbl>
            <c:dLbl>
              <c:idx val="11"/>
              <c:tx>
                <c:strRef>
                  <c:f>Daten_Diagramme!$D$25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{B74061CF-9DB8-4954-8F8A-C4CD6D729021}</c15:txfldGUID>
                      <c15:f>Daten_Diagramme!$D$25</c15:f>
                      <c15:dlblFieldTableCache>
                        <c:ptCount val="1"/>
                        <c:pt idx="0">
                          <c:v>1.9</c:v>
                        </c:pt>
                      </c15:dlblFieldTableCache>
                    </c15:dlblFTEntry>
                  </c15:dlblFieldTable>
                  <c15:showDataLabelsRange val="0"/>
                </c:ext>
                <c:ext xmlns:c16="http://schemas.microsoft.com/office/drawing/2014/chart" uri="{C3380CC4-5D6E-409C-BE32-E72D297353CC}">
                  <c16:uniqueId val="{0000000B-9503-4760-97F7-E142E8DF4108}"/>
                </c:ext>
              </c:extLst>
            </c:dLbl>
            <c:dLbl>
              <c:idx val="12"/>
              <c:tx>
                <c:strRef>
                  <c:f>Daten_Diagramme!$D$26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{ED1B087A-5F0F-4A17-858A-9B8DF3F199E4}</c15:txfldGUID>
                      <c15:f>Daten_Diagramme!$D$26</c15:f>
                      <c15:dlblFieldTableCache>
                        <c:ptCount val="1"/>
                        <c:pt idx="0">
                          <c:v>0.1</c:v>
                        </c:pt>
                      </c15:dlblFieldTableCache>
                    </c15:dlblFTEntry>
                  </c15:dlblFieldTable>
                  <c15:showDataLabelsRange val="0"/>
                </c:ext>
                <c:ext xmlns:c16="http://schemas.microsoft.com/office/drawing/2014/chart" uri="{C3380CC4-5D6E-409C-BE32-E72D297353CC}">
                  <c16:uniqueId val="{0000000C-9503-4760-97F7-E142E8DF4108}"/>
                </c:ext>
              </c:extLst>
            </c:dLbl>
            <c:dLbl>
              <c:idx val="13"/>
              <c:tx>
                <c:strRef>
                  <c:f>Daten_Diagramme!$D$27</c:f>
                  <c:strCache>
                    <c:ptCount val="1"/>
                    <c:pt idx="0">
                      <c:v>11.6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{6CC58B2E-F132-4092-963A-65ED2F8DF669}</c15:txfldGUID>
                      <c15:f>Daten_Diagramme!$D$27</c15:f>
                      <c15:dlblFieldTableCache>
                        <c:ptCount val="1"/>
                        <c:pt idx="0">
                          <c:v>11.6</c:v>
                        </c:pt>
                      </c15:dlblFieldTableCache>
                    </c15:dlblFTEntry>
                  </c15:dlblFieldTable>
                  <c15:showDataLabelsRange val="0"/>
                </c:ext>
                <c:ext xmlns:c16="http://schemas.microsoft.com/office/drawing/2014/chart" uri="{C3380CC4-5D6E-409C-BE32-E72D297353CC}">
                  <c16:uniqueId val="{0000000D-9503-4760-97F7-E142E8DF4108}"/>
                </c:ext>
              </c:extLst>
            </c:dLbl>
            <c:dLbl>
              <c:idx val="14"/>
              <c:tx>
                <c:strRef>
                  <c:f>Daten_Diagramme!$D$28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{051F0119-1332-4D18-953B-0C3512BA39A1}</c15:txfldGUID>
                      <c15:f>Daten_Diagramme!$D$28</c15:f>
                      <c15:dlblFieldTableCache>
                        <c:ptCount val="1"/>
                        <c:pt idx="0">
                          <c:v>-2.4</c:v>
                        </c:pt>
                      </c15:dlblFieldTableCache>
                    </c15:dlblFTEntry>
                  </c15:dlblFieldTable>
                  <c15:showDataLabelsRange val="0"/>
                </c:ext>
                <c:ext xmlns:c16="http://schemas.microsoft.com/office/drawing/2014/chart" uri="{C3380CC4-5D6E-409C-BE32-E72D297353CC}">
                  <c16:uniqueId val="{0000000E-9503-4760-97F7-E142E8DF4108}"/>
                </c:ext>
              </c:extLst>
            </c:dLbl>
            <c:dLbl>
              <c:idx val="15"/>
              <c:tx>
                <c:strRef>
                  <c:f>Daten_Diagramme!$D$29</c:f>
                  <c:strCache>
                    <c:ptCount val="1"/>
                    <c:pt idx="0">
                      <c:v>-16.1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{CDCD8441-D4B7-4785-8383-764B6CADF1AE}</c15:txfldGUID>
                      <c15:f>Daten_Diagramme!$D$29</c15:f>
                      <c15:dlblFieldTableCache>
                        <c:ptCount val="1"/>
                        <c:pt idx="0">
                          <c:v>-16.1</c:v>
                        </c:pt>
                      </c15:dlblFieldTableCache>
                    </c15:dlblFTEntry>
                  </c15:dlblFieldTable>
                  <c15:showDataLabelsRange val="0"/>
                </c:ext>
                <c:ext xmlns:c16="http://schemas.microsoft.com/office/drawing/2014/chart" uri="{C3380CC4-5D6E-409C-BE32-E72D297353CC}">
                  <c16:uniqueId val="{0000000F-9503-4760-97F7-E142E8DF4108}"/>
                </c:ext>
              </c:extLst>
            </c:dLbl>
            <c:dLbl>
              <c:idx val="16"/>
              <c:tx>
                <c:strRef>
                  <c:f>Daten_Diagramme!$D$30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{D4071EC2-6815-4E81-A548-C065889567C6}</c15:txfldGUID>
                      <c15:f>Daten_Diagramme!$D$30</c15:f>
                      <c15:dlblFieldTableCache>
                        <c:ptCount val="1"/>
                        <c:pt idx="0">
                          <c:v>0.5</c:v>
                        </c:pt>
                      </c15:dlblFieldTableCache>
                    </c15:dlblFTEntry>
                  </c15:dlblFieldTable>
                  <c15:showDataLabelsRange val="0"/>
                </c:ext>
                <c:ext xmlns:c16="http://schemas.microsoft.com/office/drawing/2014/chart" uri="{C3380CC4-5D6E-409C-BE32-E72D297353CC}">
                  <c16:uniqueId val="{00000010-9503-4760-97F7-E142E8DF4108}"/>
                </c:ext>
              </c:extLst>
            </c:dLbl>
            <c:dLbl>
              <c:idx val="17"/>
              <c:tx>
                <c:strRef>
                  <c:f>Daten_Diagramme!$D$31</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{4F02D7BB-4419-497F-AD3E-58CD331DE4FF}</c15:txfldGUID>
                      <c15:f>Daten_Diagramme!$D$31</c15:f>
                      <c15:dlblFieldTableCache>
                        <c:ptCount val="1"/>
                        <c:pt idx="0">
                          <c:v>3.8</c:v>
                        </c:pt>
                      </c15:dlblFieldTableCache>
                    </c15:dlblFTEntry>
                  </c15:dlblFieldTable>
                  <c15:showDataLabelsRange val="0"/>
                </c:ext>
                <c:ext xmlns:c16="http://schemas.microsoft.com/office/drawing/2014/chart" uri="{C3380CC4-5D6E-409C-BE32-E72D297353CC}">
                  <c16:uniqueId val="{00000011-9503-4760-97F7-E142E8DF4108}"/>
                </c:ext>
              </c:extLst>
            </c:dLbl>
            <c:dLbl>
              <c:idx val="18"/>
              <c:tx>
                <c:strRef>
                  <c:f>Daten_Diagramme!$D$32</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{2128355F-3A78-4FB5-8A72-8528E1421BFB}</c15:txfldGUID>
                      <c15:f>Daten_Diagramme!$D$32</c15:f>
                      <c15:dlblFieldTableCache>
                        <c:ptCount val="1"/>
                        <c:pt idx="0">
                          <c:v>3.6</c:v>
                        </c:pt>
                      </c15:dlblFieldTableCache>
                    </c15:dlblFTEntry>
                  </c15:dlblFieldTable>
                  <c15:showDataLabelsRange val="0"/>
                </c:ext>
                <c:ext xmlns:c16="http://schemas.microsoft.com/office/drawing/2014/chart" uri="{C3380CC4-5D6E-409C-BE32-E72D297353CC}">
                  <c16:uniqueId val="{00000012-9503-4760-97F7-E142E8DF4108}"/>
                </c:ext>
              </c:extLst>
            </c:dLbl>
            <c:dLbl>
              <c:idx val="19"/>
              <c:tx>
                <c:strRef>
                  <c:f>Daten_Diagramme!$D$33</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{47FB9347-97BC-4569-A4AB-B07B0A643A29}</c15:txfldGUID>
                      <c15:f>Daten_Diagramme!$D$33</c15:f>
                      <c15:dlblFieldTableCache>
                        <c:ptCount val="1"/>
                        <c:pt idx="0">
                          <c:v>4.7</c:v>
                        </c:pt>
                      </c15:dlblFieldTableCache>
                    </c15:dlblFTEntry>
                  </c15:dlblFieldTable>
                  <c15:showDataLabelsRange val="0"/>
                </c:ext>
                <c:ext xmlns:c16="http://schemas.microsoft.com/office/drawing/2014/chart" uri="{C3380CC4-5D6E-409C-BE32-E72D297353CC}">
                  <c16:uniqueId val="{00000013-9503-4760-97F7-E142E8DF4108}"/>
                </c:ext>
              </c:extLst>
            </c:dLbl>
            <c:dLbl>
              <c:idx val="20"/>
              <c:tx>
                <c:strRef>
                  <c:f>Daten_Diagramme!$D$34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{83B66E77-510C-4800-8A3C-FEBC099EFD84}</c15:txfldGUID>
                      <c15:f>Daten_Diagramme!$D$34</c15:f>
                      <c15:dlblFieldTableCache>
                        <c:ptCount val="1"/>
                        <c:pt idx="0">
                          <c:v>-1.4</c:v>
                        </c:pt>
                      </c15:dlblFieldTableCache>
                    </c15:dlblFTEntry>
                  </c15:dlblFieldTable>
                  <c15:showDataLabelsRange val="0"/>
                </c:ext>
                <c:ext xmlns:c16="http://schemas.microsoft.com/office/drawing/2014/chart" uri="{C3380CC4-5D6E-409C-BE32-E72D297353CC}">
                  <c16:uniqueId val="{00000014-9503-4760-97F7-E142E8DF4108}"/>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{2FD62805-F5C5-42E9-BD7C-7FD01E7AD79E}</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9503-4760-97F7-E142E8DF410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{C60E2BD8-0D18-43DB-8574-C8C4AB6115C8}</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503-4760-97F7-E142E8DF4108}"/>
                </c:ext>
              </c:extLst>
            </c:dLbl>
            <c:dLbl>
              <c:idx val="23"/>
              <c:tx>
                <c:strRef>
                  <c:f>Daten_Diagramme!$D$37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{92890CF8-17D0-4956-9E6B-3C874D790F6D}</c15:txfldGUID>
                      <c15:f>Daten_Diagramme!$D$37</c15:f>
                      <c15:dlblFieldTableCache>
                        <c:ptCount val="1"/>
                        <c:pt idx="0">
                          <c:v>0.8</c:v>
                        </c:pt>
                      </c15:dlblFieldTableCache>
                    </c15:dlblFTEntry>
                  </c15:dlblFieldTable>
                  <c15:showDataLabelsRange val="0"/>
                </c:ext>
                <c:ext xmlns:c16="http://schemas.microsoft.com/office/drawing/2014/chart" uri="{C3380CC4-5D6E-409C-BE32-E72D297353CC}">
                  <c16:uniqueId val="{00000017-9503-4760-97F7-E142E8DF4108}"/>
                </c:ext>
              </c:extLst>
            </c:dLbl>
            <c:dLbl>
              <c:idx val="24"/>
              <c:layout>
                <c:manualLayout>
                  <c:x val="4.7769028871392123E-3"/>
                  <c:y val="-4.6876052205785108E-5"/>
                </c:manualLayout>
              </c:layout>
              <c:tx>
                <c:strRef>
                  <c:f>Daten_Diagramme!$D$38</c:f>
                  <c:strCache>
                    <c:ptCount val="1"/>
                    <c:pt idx="0">
                      <c:v>2.0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{60EFAA0C-D2AF-4443-8559-4BEDC55EB095}</c15:txfldGUID>
                      <c15:f>Daten_Diagramme!$D$38</c15:f>
                      <c15:dlblFieldTableCache>
                        <c:ptCount val="1"/>
                        <c:pt idx="0">
                          <c:v>2.0</c:v>
                        </c:pt>
                      </c15:dlblFieldTableCache>
                    </c15:dlblFTEntry>
                  </c15:dlblFieldTable>
                  <c15:showDataLabelsRange val="0"/>
                </c:ext>
                <c:ext xmlns:c16="http://schemas.microsoft.com/office/drawing/2014/chart" uri="{C3380CC4-5D6E-409C-BE32-E72D297353CC}">
                  <c16:uniqueId val="{00000018-9503-4760-97F7-E142E8DF4108}"/>
                </c:ext>
              </c:extLst>
            </c:dLbl>
            <c:dLbl>
              <c:idx val="25"/>
              <c:tx>
                <c:strRef>
                  <c:f>Daten_Diagramme!$D$39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{41B90FDE-05B3-44B8-A34F-68543A028EF4}</c15:txfldGUID>
                      <c15:f>Daten_Diagramme!$D$39</c15:f>
                      <c15:dlblFieldTableCache>
                        <c:ptCount val="1"/>
                        <c:pt idx="0">
                          <c:v>-0.5</c:v>
                        </c:pt>
                      </c15:dlblFieldTableCache>
                    </c15:dlblFTEntry>
                  </c15:dlblFieldTable>
                  <c15:showDataLabelsRange val="0"/>
                </c:ext>
                <c:ext xmlns:c16="http://schemas.microsoft.com/office/drawing/2014/chart" uri="{C3380CC4-5D6E-409C-BE32-E72D297353CC}">
                  <c16:uniqueId val="{00000019-9503-4760-97F7-E142E8DF410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{DFCDDC47-7F79-4139-AEED-334F5145B7BD}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503-4760-97F7-E142E8DF410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{3D7D1388-615C-4C3C-A2BE-D092E16AD849}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503-4760-97F7-E142E8DF410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{E49AF02A-2075-4B70-AEC1-C9D3AE3AF836}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503-4760-97F7-E142E8DF410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{B1642C4C-E5E5-480F-BCD6-13FB491EC891}</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503-4760-97F7-E142E8DF410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{3FA0FCF5-32BC-4A42-8229-61475C01EC1E}</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503-4760-97F7-E142E8DF4108}"/>
                </c:ext>
              </c:extLst>
            </c:dLbl>
            <c:dLbl>
              <c:idx val="31"/>
              <c:tx>
                <c:strRef>
                  <c:f>Daten_Diagramme!$D$45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{A757226F-70D0-4261-AF85-FF4E2B8F8C95}</c15:txfldGUID>
                      <c15:f>Daten_Diagramme!$D$45</c15:f>
                      <c15:dlblFieldTableCache>
                        <c:ptCount val="1"/>
                        <c:pt idx="0">
                          <c:v>-0.5</c:v>
                        </c:pt>
                      </c15:dlblFieldTableCache>
                    </c15:dlblFTEntry>
                  </c15:dlblFieldTable>
                  <c15:showDataLabelsRange val="0"/>
                </c:ext>
                <c:ext xmlns:c16="http://schemas.microsoft.com/office/drawing/2014/chart" uri="{C3380CC4-5D6E-409C-BE32-E72D297353CC}">
                  <c16:uniqueId val="{0000001F-9503-4760-97F7-E142E8DF410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0.69787792605556775</c:v>
                </c:pt>
                <c:pt idx="1">
                  <c:v>0.76857386848847142</c:v>
                </c:pt>
                <c:pt idx="2">
                  <c:v>9.3256814921090392</c:v>
                </c:pt>
                <c:pt idx="3">
                  <c:v>1.9040475814516553</c:v>
                </c:pt>
                <c:pt idx="4">
                  <c:v>6.0001373815084493</c:v>
                </c:pt>
                <c:pt idx="5">
                  <c:v>-0.7571010860484545</c:v>
                </c:pt>
                <c:pt idx="6">
                  <c:v>-0.1166044776119403</c:v>
                </c:pt>
                <c:pt idx="7">
                  <c:v>1.5228978570651583</c:v>
                </c:pt>
                <c:pt idx="8">
                  <c:v>-6.1217639407544162</c:v>
                </c:pt>
                <c:pt idx="9">
                  <c:v>3.6842105263157894</c:v>
                </c:pt>
                <c:pt idx="10">
                  <c:v>1.5280739161336176</c:v>
                </c:pt>
                <c:pt idx="11">
                  <c:v>1.9442984760903836</c:v>
                </c:pt>
                <c:pt idx="12">
                  <c:v>0.11605415860735009</c:v>
                </c:pt>
                <c:pt idx="13">
                  <c:v>11.595949855351977</c:v>
                </c:pt>
                <c:pt idx="14">
                  <c:v>-2.3510204081632655</c:v>
                </c:pt>
                <c:pt idx="15">
                  <c:v>-16.07870695713282</c:v>
                </c:pt>
                <c:pt idx="16">
                  <c:v>0.48076923076923078</c:v>
                </c:pt>
                <c:pt idx="17">
                  <c:v>3.8012365468284863</c:v>
                </c:pt>
                <c:pt idx="18">
                  <c:v>3.6017243776943402</c:v>
                </c:pt>
                <c:pt idx="19">
                  <c:v>4.6748608047063769</c:v>
                </c:pt>
                <c:pt idx="20">
                  <c:v>-1.4068527342863626</c:v>
                </c:pt>
                <c:pt idx="21">
                  <c:v>0</c:v>
                </c:pt>
                <c:pt idx="23">
                  <c:v>0.76857386848847142</c:v>
                </c:pt>
                <c:pt idx="24">
                  <c:v>1.9830682697527229</c:v>
                </c:pt>
                <c:pt idx="25">
                  <c:v>-0.47326574397374954</c:v>
                </c:pt>
              </c:numCache>
            </c:numRef>
          </c:val>
          <c:extLst>
            <c:ext xmlns:c16="http://schemas.microsoft.com/office/drawing/2014/chart" uri="{C3380CC4-5D6E-409C-BE32-E72D297353CC}">
              <c16:uniqueId val="{00000020-9503-4760-97F7-E142E8DF410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{6BBDA2CE-FCA9-4C97-8DC0-892773E4FBC9}</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503-4760-97F7-E142E8DF410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{02DCB98F-ED9D-442D-9A68-CC971757F43C}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503-4760-97F7-E142E8DF410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{BE6AB96D-201E-4A6F-A31E-22DE02C82698}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503-4760-97F7-E142E8DF410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{0DD5E0A2-87D5-4CA9-A1F9-92500D9691D7}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503-4760-97F7-E142E8DF410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{FE677538-7F28-4608-876C-A4A110CA1135}</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503-4760-97F7-E142E8DF410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{9193027C-8539-4F94-A896-CC039CE0C489}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503-4760-97F7-E142E8DF410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{23846722-64C4-4CC0-A388-B5A0EC041A34}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503-4760-97F7-E142E8DF410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{E10A4985-31E5-4205-B9FF-89519EDC4975}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503-4760-97F7-E142E8DF410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{E5FB1F55-D19E-43A1-8676-3AA7149E5A61}</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503-4760-97F7-E142E8DF410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{1A87D969-A792-44CC-917E-BF8A5D20AF3D}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503-4760-97F7-E142E8DF410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{0BCDC987-A9D9-4621-9335-5D70FB69DE6B}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503-4760-97F7-E142E8DF410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{912C0F3C-A35E-4990-9593-EEB3B6F829C2}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503-4760-97F7-E142E8DF410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{C4602DB7-0406-42E4-84F9-2DD9F70DF542}</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503-4760-97F7-E142E8DF410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{C50801ED-897B-4DA5-A56D-FBDEDA4B039E}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503-4760-97F7-E142E8DF410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{C779A482-8336-4D91-B237-1CE8E4425C32}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503-4760-97F7-E142E8DF410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{1528535F-7755-497E-8647-93355EBFD0B6}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503-4760-97F7-E142E8DF410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{9870C46E-8F5D-43DE-BE37-DB7625E6D69B}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503-4760-97F7-E142E8DF410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{5803F0EE-02B4-429D-BED5-1CCB8257CD64}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503-4760-97F7-E142E8DF410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{F7662EFD-2BF4-4491-9ADA-34FBAC6EAEB7}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503-4760-97F7-E142E8DF410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{4442D872-2471-417D-ACBF-63831B3CD1CB}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503-4760-97F7-E142E8DF410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{488DF85F-A710-4EB5-92CF-32907C63ABC0}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503-4760-97F7-E142E8DF410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{88D51872-4F85-42D6-A919-FB64B5700C2A}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503-4760-97F7-E142E8DF410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{254007CB-795E-4BAE-9705-086D4C173154}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503-4760-97F7-E142E8DF410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{3FB62452-4494-4905-8362-D858E36FDA57}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503-4760-97F7-E142E8DF410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{F2E4D897-223F-4DEA-A504-DC47E117249B}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503-4760-97F7-E142E8DF410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{27530E51-167D-4BAD-BA8E-3B70CD5AC815}</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503-4760-97F7-E142E8DF410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{4AC81CDB-982E-4FEC-9F59-1E2F5FDDAC52}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503-4760-97F7-E142E8DF410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{D05D219E-5D57-42D9-884C-95087F9F99B9}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503-4760-97F7-E142E8DF410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{B2B460AE-41E3-4FD8-AC64-DCF8142251B9}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503-4760-97F7-E142E8DF410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{FDAB93E5-7E40-46B0-B882-935F7C405783}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503-4760-97F7-E142E8DF410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{F04ABDA1-4391-4EA7-B7B6-52B871C4429C}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503-4760-97F7-E142E8DF410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{26D31978-688B-44CA-8FE7-27A504C848E7}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503-4760-97F7-E142E8DF410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503-4760-97F7-E142E8DF410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503-4760-97F7-E142E8DF410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{36BF797D-1CC2-4A5D-93F6-2FB5B55251EE}</c15:txfldGUID>
                      <c15:f>Daten_Diagramme!$E$14</c15:f>
                      <c15:dlblFieldTableCache>
                        <c:ptCount val="1"/>
                        <c:pt idx="0">
                          <c:v>-3.2</c:v>
                        </c:pt>
                      </c15:dlblFieldTableCache>
                    </c15:dlblFTEntry>
                  </c15:dlblFieldTable>
                  <c15:showDataLabelsRange val="0"/>
                </c:ext>
                <c:ext xmlns:c16="http://schemas.microsoft.com/office/drawing/2014/chart" uri="{C3380CC4-5D6E-409C-BE32-E72D297353CC}">
                  <c16:uniqueId val="{00000000-B7B1-4D67-9719-864451252BB7}"/>
                </c:ext>
              </c:extLst>
            </c:dLbl>
            <c:dLbl>
              <c:idx val="1"/>
              <c:tx>
                <c:strRef>
                  <c:f>Daten_Diagramme!$E$15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{7945A18D-FB08-4219-8C5F-FE5F1527A22E}</c15:txfldGUID>
                      <c15:f>Daten_Diagramme!$E$15</c15:f>
                      <c15:dlblFieldTableCache>
                        <c:ptCount val="1"/>
                        <c:pt idx="0">
                          <c:v>-1.4</c:v>
                        </c:pt>
                      </c15:dlblFieldTableCache>
                    </c15:dlblFTEntry>
                  </c15:dlblFieldTable>
                  <c15:showDataLabelsRange val="0"/>
                </c:ext>
                <c:ext xmlns:c16="http://schemas.microsoft.com/office/drawing/2014/chart" uri="{C3380CC4-5D6E-409C-BE32-E72D297353CC}">
                  <c16:uniqueId val="{00000001-B7B1-4D67-9719-864451252BB7}"/>
                </c:ext>
              </c:extLst>
            </c:dLbl>
            <c:dLbl>
              <c:idx val="2"/>
              <c:tx>
                <c:strRef>
                  <c:f>Daten_Diagramme!$E$16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{FD07120C-DA79-429C-9F12-95037E908A56}</c15:txfldGUID>
                      <c15:f>Daten_Diagramme!$E$16</c15:f>
                      <c15:dlblFieldTableCache>
                        <c:ptCount val="1"/>
                        <c:pt idx="0">
                          <c:v>-3.0</c:v>
                        </c:pt>
                      </c15:dlblFieldTableCache>
                    </c15:dlblFTEntry>
                  </c15:dlblFieldTable>
                  <c15:showDataLabelsRange val="0"/>
                </c:ext>
                <c:ext xmlns:c16="http://schemas.microsoft.com/office/drawing/2014/chart" uri="{C3380CC4-5D6E-409C-BE32-E72D297353CC}">
                  <c16:uniqueId val="{00000002-B7B1-4D67-9719-864451252BB7}"/>
                </c:ext>
              </c:extLst>
            </c:dLbl>
            <c:dLbl>
              <c:idx val="3"/>
              <c:tx>
                <c:strRef>
                  <c:f>Daten_Diagramme!$E$17</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{8ACD93BC-D694-4E13-AECC-30096391C93E}</c15:txfldGUID>
                      <c15:f>Daten_Diagramme!$E$17</c15:f>
                      <c15:dlblFieldTableCache>
                        <c:ptCount val="1"/>
                        <c:pt idx="0">
                          <c:v>-6.5</c:v>
                        </c:pt>
                      </c15:dlblFieldTableCache>
                    </c15:dlblFTEntry>
                  </c15:dlblFieldTable>
                  <c15:showDataLabelsRange val="0"/>
                </c:ext>
                <c:ext xmlns:c16="http://schemas.microsoft.com/office/drawing/2014/chart" uri="{C3380CC4-5D6E-409C-BE32-E72D297353CC}">
                  <c16:uniqueId val="{00000003-B7B1-4D67-9719-864451252BB7}"/>
                </c:ext>
              </c:extLst>
            </c:dLbl>
            <c:dLbl>
              <c:idx val="4"/>
              <c:tx>
                <c:strRef>
                  <c:f>Daten_Diagramme!$E$18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{E1E89D54-F242-43A0-86A4-7DB27CC931E5}</c15:txfldGUID>
                      <c15:f>Daten_Diagramme!$E$18</c15:f>
                      <c15:dlblFieldTableCache>
                        <c:ptCount val="1"/>
                        <c:pt idx="0">
                          <c:v>-2.7</c:v>
                        </c:pt>
                      </c15:dlblFieldTableCache>
                    </c15:dlblFTEntry>
                  </c15:dlblFieldTable>
                  <c15:showDataLabelsRange val="0"/>
                </c:ext>
                <c:ext xmlns:c16="http://schemas.microsoft.com/office/drawing/2014/chart" uri="{C3380CC4-5D6E-409C-BE32-E72D297353CC}">
                  <c16:uniqueId val="{00000004-B7B1-4D67-9719-864451252BB7}"/>
                </c:ext>
              </c:extLst>
            </c:dLbl>
            <c:dLbl>
              <c:idx val="5"/>
              <c:tx>
                <c:strRef>
                  <c:f>Daten_Diagramme!$E$19</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{CAE79881-0E52-4534-98C8-0EE403D8D667}</c15:txfldGUID>
                      <c15:f>Daten_Diagramme!$E$19</c15:f>
                      <c15:dlblFieldTableCache>
                        <c:ptCount val="1"/>
                        <c:pt idx="0">
                          <c:v>-9.2</c:v>
                        </c:pt>
                      </c15:dlblFieldTableCache>
                    </c15:dlblFTEntry>
                  </c15:dlblFieldTable>
                  <c15:showDataLabelsRange val="0"/>
                </c:ext>
                <c:ext xmlns:c16="http://schemas.microsoft.com/office/drawing/2014/chart" uri="{C3380CC4-5D6E-409C-BE32-E72D297353CC}">
                  <c16:uniqueId val="{00000005-B7B1-4D67-9719-864451252BB7}"/>
                </c:ext>
              </c:extLst>
            </c:dLbl>
            <c:dLbl>
              <c:idx val="6"/>
              <c:tx>
                <c:strRef>
                  <c:f>Daten_Diagramme!$E$20</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{640CC510-443E-4B4D-9D3D-1CDE4F025F8D}</c15:txfldGUID>
                      <c15:f>Daten_Diagramme!$E$20</c15:f>
                      <c15:dlblFieldTableCache>
                        <c:ptCount val="1"/>
                        <c:pt idx="0">
                          <c:v>-7.5</c:v>
                        </c:pt>
                      </c15:dlblFieldTableCache>
                    </c15:dlblFTEntry>
                  </c15:dlblFieldTable>
                  <c15:showDataLabelsRange val="0"/>
                </c:ext>
                <c:ext xmlns:c16="http://schemas.microsoft.com/office/drawing/2014/chart" uri="{C3380CC4-5D6E-409C-BE32-E72D297353CC}">
                  <c16:uniqueId val="{00000006-B7B1-4D67-9719-864451252BB7}"/>
                </c:ext>
              </c:extLst>
            </c:dLbl>
            <c:dLbl>
              <c:idx val="7"/>
              <c:tx>
                <c:strRef>
                  <c:f>Daten_Diagramme!$E$21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{B942AE06-1E20-4743-A567-9C1EAE3A3F19}</c15:txfldGUID>
                      <c15:f>Daten_Diagramme!$E$21</c15:f>
                      <c15:dlblFieldTableCache>
                        <c:ptCount val="1"/>
                        <c:pt idx="0">
                          <c:v>3.7</c:v>
                        </c:pt>
                      </c15:dlblFieldTableCache>
                    </c15:dlblFTEntry>
                  </c15:dlblFieldTable>
                  <c15:showDataLabelsRange val="0"/>
                </c:ext>
                <c:ext xmlns:c16="http://schemas.microsoft.com/office/drawing/2014/chart" uri="{C3380CC4-5D6E-409C-BE32-E72D297353CC}">
                  <c16:uniqueId val="{00000007-B7B1-4D67-9719-864451252BB7}"/>
                </c:ext>
              </c:extLst>
            </c:dLbl>
            <c:dLbl>
              <c:idx val="8"/>
              <c:tx>
                <c:strRef>
                  <c:f>Daten_Diagramme!$E$22</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{B90C947C-FF73-40C6-9B74-EE6F5E7EA4CD}</c15:txfldGUID>
                      <c15:f>Daten_Diagramme!$E$22</c15:f>
                      <c15:dlblFieldTableCache>
                        <c:ptCount val="1"/>
                        <c:pt idx="0">
                          <c:v>-4.2</c:v>
                        </c:pt>
                      </c15:dlblFieldTableCache>
                    </c15:dlblFTEntry>
                  </c15:dlblFieldTable>
                  <c15:showDataLabelsRange val="0"/>
                </c:ext>
                <c:ext xmlns:c16="http://schemas.microsoft.com/office/drawing/2014/chart" uri="{C3380CC4-5D6E-409C-BE32-E72D297353CC}">
                  <c16:uniqueId val="{00000008-B7B1-4D67-9719-864451252BB7}"/>
                </c:ext>
              </c:extLst>
            </c:dLbl>
            <c:dLbl>
              <c:idx val="9"/>
              <c:tx>
                <c:strRef>
                  <c:f>Daten_Diagramme!$E$23</c:f>
                  <c:strCache>
                    <c:ptCount val="1"/>
                    <c:pt idx="0">
                      <c:v>-13.1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{374074F6-D5E7-4380-A965-E192D830EC41}</c15:txfldGUID>
                      <c15:f>Daten_Diagramme!$E$23</c15:f>
                      <c15:dlblFieldTableCache>
                        <c:ptCount val="1"/>
                        <c:pt idx="0">
                          <c:v>-13.1</c:v>
                        </c:pt>
                      </c15:dlblFieldTableCache>
                    </c15:dlblFTEntry>
                  </c15:dlblFieldTable>
                  <c15:showDataLabelsRange val="0"/>
                </c:ext>
                <c:ext xmlns:c16="http://schemas.microsoft.com/office/drawing/2014/chart" uri="{C3380CC4-5D6E-409C-BE32-E72D297353CC}">
                  <c16:uniqueId val="{00000009-B7B1-4D67-9719-864451252BB7}"/>
                </c:ext>
              </c:extLst>
            </c:dLbl>
            <c:dLbl>
              <c:idx val="10"/>
              <c:tx>
                <c:strRef>
                  <c:f>Daten_Diagramme!$E$24</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{A983FEBE-6E38-4C8A-AC08-E883813EC436}</c15:txfldGUID>
                      <c15:f>Daten_Diagramme!$E$24</c15:f>
                      <c15:dlblFieldTableCache>
                        <c:ptCount val="1"/>
                        <c:pt idx="0">
                          <c:v>-11.4</c:v>
                        </c:pt>
                      </c15:dlblFieldTableCache>
                    </c15:dlblFTEntry>
                  </c15:dlblFieldTable>
                  <c15:showDataLabelsRange val="0"/>
                </c:ext>
                <c:ext xmlns:c16="http://schemas.microsoft.com/office/drawing/2014/chart" uri="{C3380CC4-5D6E-409C-BE32-E72D297353CC}">
                  <c16:uniqueId val="{0000000A-B7B1-4D67-9719-864451252BB7}"/>
                </c:ext>
              </c:extLst>
            </c:dLbl>
            <c:dLbl>
              <c:idx val="11"/>
              <c:tx>
                <c:strRef>
                  <c:f>Daten_Diagramme!$E$25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{604F8B9C-61D6-49B7-889D-29577077FC09}</c15:txfldGUID>
                      <c15:f>Daten_Diagramme!$E$25</c15:f>
                      <c15:dlblFieldTableCache>
                        <c:ptCount val="1"/>
                        <c:pt idx="0">
                          <c:v>1.0</c:v>
                        </c:pt>
                      </c15:dlblFieldTableCache>
                    </c15:dlblFTEntry>
                  </c15:dlblFieldTable>
                  <c15:showDataLabelsRange val="0"/>
                </c:ext>
                <c:ext xmlns:c16="http://schemas.microsoft.com/office/drawing/2014/chart" uri="{C3380CC4-5D6E-409C-BE32-E72D297353CC}">
                  <c16:uniqueId val="{0000000B-B7B1-4D67-9719-864451252BB7}"/>
                </c:ext>
              </c:extLst>
            </c:dLbl>
            <c:dLbl>
              <c:idx val="12"/>
              <c:tx>
                <c:strRef>
                  <c:f>Daten_Diagramme!$E$26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{5B0FC994-DF96-47AF-891F-726E4097B7A1}</c15:txfldGUID>
                      <c15:f>Daten_Diagramme!$E$26</c15:f>
                      <c15:dlblFieldTableCache>
                        <c:ptCount val="1"/>
                        <c:pt idx="0">
                          <c:v>0.4</c:v>
                        </c:pt>
                      </c15:dlblFieldTableCache>
                    </c15:dlblFTEntry>
                  </c15:dlblFieldTable>
                  <c15:showDataLabelsRange val="0"/>
                </c:ext>
                <c:ext xmlns:c16="http://schemas.microsoft.com/office/drawing/2014/chart" uri="{C3380CC4-5D6E-409C-BE32-E72D297353CC}">
                  <c16:uniqueId val="{0000000C-B7B1-4D67-9719-864451252BB7}"/>
                </c:ext>
              </c:extLst>
            </c:dLbl>
            <c:dLbl>
              <c:idx val="13"/>
              <c:tx>
                <c:strRef>
                  <c:f>Daten_Diagramme!$E$27</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{D7E6B276-F597-4F6E-9166-A21AD5E0854F}</c15:txfldGUID>
                      <c15:f>Daten_Diagramme!$E$27</c15:f>
                      <c15:dlblFieldTableCache>
                        <c:ptCount val="1"/>
                        <c:pt idx="0">
                          <c:v>10.9</c:v>
                        </c:pt>
                      </c15:dlblFieldTableCache>
                    </c15:dlblFTEntry>
                  </c15:dlblFieldTable>
                  <c15:showDataLabelsRange val="0"/>
                </c:ext>
                <c:ext xmlns:c16="http://schemas.microsoft.com/office/drawing/2014/chart" uri="{C3380CC4-5D6E-409C-BE32-E72D297353CC}">
                  <c16:uniqueId val="{0000000D-B7B1-4D67-9719-864451252BB7}"/>
                </c:ext>
              </c:extLst>
            </c:dLbl>
            <c:dLbl>
              <c:idx val="14"/>
              <c:tx>
                <c:strRef>
                  <c:f>Daten_Diagramme!$E$28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{C3D56120-C318-4505-B081-331F0FB3F33B}</c15:txfldGUID>
                      <c15:f>Daten_Diagramme!$E$28</c15:f>
                      <c15:dlblFieldTableCache>
                        <c:ptCount val="1"/>
                        <c:pt idx="0">
                          <c:v>1.8</c:v>
                        </c:pt>
                      </c15:dlblFieldTableCache>
                    </c15:dlblFTEntry>
                  </c15:dlblFieldTable>
                  <c15:showDataLabelsRange val="0"/>
                </c:ext>
                <c:ext xmlns:c16="http://schemas.microsoft.com/office/drawing/2014/chart" uri="{C3380CC4-5D6E-409C-BE32-E72D297353CC}">
                  <c16:uniqueId val="{0000000E-B7B1-4D67-9719-864451252BB7}"/>
                </c:ext>
              </c:extLst>
            </c:dLbl>
            <c:dLbl>
              <c:idx val="15"/>
              <c:tx>
                <c:strRef>
                  <c:f>Daten_Diagramme!$E$29</c:f>
                  <c:strCache>
                    <c:ptCount val="1"/>
                    <c:pt idx="0">
                      <c:v>-20.2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{47CCF9E0-40B3-4E9E-AC4C-907DE1B6127A}</c15:txfldGUID>
                      <c15:f>Daten_Diagramme!$E$29</c15:f>
                      <c15:dlblFieldTableCache>
                        <c:ptCount val="1"/>
                        <c:pt idx="0">
                          <c:v>-20.2</c:v>
                        </c:pt>
                      </c15:dlblFieldTableCache>
                    </c15:dlblFTEntry>
                  </c15:dlblFieldTable>
                  <c15:showDataLabelsRange val="0"/>
                </c:ext>
                <c:ext xmlns:c16="http://schemas.microsoft.com/office/drawing/2014/chart" uri="{C3380CC4-5D6E-409C-BE32-E72D297353CC}">
                  <c16:uniqueId val="{0000000F-B7B1-4D67-9719-864451252BB7}"/>
                </c:ext>
              </c:extLst>
            </c:dLbl>
            <c:dLbl>
              <c:idx val="16"/>
              <c:tx>
                <c:strRef>
                  <c:f>Daten_Diagramme!$E$30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{34AE267C-8D9F-4AB0-8A88-30D14D6FFB6C}</c15:txfldGUID>
                      <c15:f>Daten_Diagramme!$E$30</c15:f>
                      <c15:dlblFieldTableCache>
                        <c:ptCount val="1"/>
                        <c:pt idx="0">
                          <c:v>2.7</c:v>
                        </c:pt>
                      </c15:dlblFieldTableCache>
                    </c15:dlblFTEntry>
                  </c15:dlblFieldTable>
                  <c15:showDataLabelsRange val="0"/>
                </c:ext>
                <c:ext xmlns:c16="http://schemas.microsoft.com/office/drawing/2014/chart" uri="{C3380CC4-5D6E-409C-BE32-E72D297353CC}">
                  <c16:uniqueId val="{00000010-B7B1-4D67-9719-864451252BB7}"/>
                </c:ext>
              </c:extLst>
            </c:dLbl>
            <c:dLbl>
              <c:idx val="17"/>
              <c:tx>
                <c:strRef>
                  <c:f>Daten_Diagramme!$E$31</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{9A41FCC1-BFE4-43F5-AF74-8CBFC176E56F}</c15:txfldGUID>
                      <c15:f>Daten_Diagramme!$E$31</c15:f>
                      <c15:dlblFieldTableCache>
                        <c:ptCount val="1"/>
                        <c:pt idx="0">
                          <c:v>-6.0</c:v>
                        </c:pt>
                      </c15:dlblFieldTableCache>
                    </c15:dlblFTEntry>
                  </c15:dlblFieldTable>
                  <c15:showDataLabelsRange val="0"/>
                </c:ext>
                <c:ext xmlns:c16="http://schemas.microsoft.com/office/drawing/2014/chart" uri="{C3380CC4-5D6E-409C-BE32-E72D297353CC}">
                  <c16:uniqueId val="{00000011-B7B1-4D67-9719-864451252BB7}"/>
                </c:ext>
              </c:extLst>
            </c:dLbl>
            <c:dLbl>
              <c:idx val="18"/>
              <c:tx>
                <c:strRef>
                  <c:f>Daten_Diagramme!$E$32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{B80578EA-36E1-4769-9968-D659ED8A2498}</c15:txfldGUID>
                      <c15:f>Daten_Diagramme!$E$32</c15:f>
                      <c15:dlblFieldTableCache>
                        <c:ptCount val="1"/>
                        <c:pt idx="0">
                          <c:v>0.1</c:v>
                        </c:pt>
                      </c15:dlblFieldTableCache>
                    </c15:dlblFTEntry>
                  </c15:dlblFieldTable>
                  <c15:showDataLabelsRange val="0"/>
                </c:ext>
                <c:ext xmlns:c16="http://schemas.microsoft.com/office/drawing/2014/chart" uri="{C3380CC4-5D6E-409C-BE32-E72D297353CC}">
                  <c16:uniqueId val="{00000012-B7B1-4D67-9719-864451252BB7}"/>
                </c:ext>
              </c:extLst>
            </c:dLbl>
            <c:dLbl>
              <c:idx val="19"/>
              <c:tx>
                <c:strRef>
                  <c:f>Daten_Diagramme!$E$33</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{3654AB51-796B-4CB0-8F0E-A8923774D053}</c15:txfldGUID>
                      <c15:f>Daten_Diagramme!$E$33</c15:f>
                      <c15:dlblFieldTableCache>
                        <c:ptCount val="1"/>
                        <c:pt idx="0">
                          <c:v>4.3</c:v>
                        </c:pt>
                      </c15:dlblFieldTableCache>
                    </c15:dlblFTEntry>
                  </c15:dlblFieldTable>
                  <c15:showDataLabelsRange val="0"/>
                </c:ext>
                <c:ext xmlns:c16="http://schemas.microsoft.com/office/drawing/2014/chart" uri="{C3380CC4-5D6E-409C-BE32-E72D297353CC}">
                  <c16:uniqueId val="{00000013-B7B1-4D67-9719-864451252BB7}"/>
                </c:ext>
              </c:extLst>
            </c:dLbl>
            <c:dLbl>
              <c:idx val="20"/>
              <c:tx>
                <c:strRef>
                  <c:f>Daten_Diagramme!$E$34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{E4C95367-1BEB-46ED-91C2-C021403F3D9E}</c15:txfldGUID>
                      <c15:f>Daten_Diagramme!$E$34</c15:f>
                      <c15:dlblFieldTableCache>
                        <c:ptCount val="1"/>
                        <c:pt idx="0">
                          <c:v>-2.3</c:v>
                        </c:pt>
                      </c15:dlblFieldTableCache>
                    </c15:dlblFTEntry>
                  </c15:dlblFieldTable>
                  <c15:showDataLabelsRange val="0"/>
                </c:ext>
                <c:ext xmlns:c16="http://schemas.microsoft.com/office/drawing/2014/chart" uri="{C3380CC4-5D6E-409C-BE32-E72D297353CC}">
                  <c16:uniqueId val="{00000014-B7B1-4D67-9719-864451252BB7}"/>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{FE194B94-5C78-4BC6-9F97-700455CC969D}</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B7B1-4D67-9719-864451252BB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{07F390BF-AC15-4BFB-A43C-87164BAD2064}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7B1-4D67-9719-864451252BB7}"/>
                </c:ext>
              </c:extLst>
            </c:dLbl>
            <c:dLbl>
              <c:idx val="23"/>
              <c:tx>
                <c:strRef>
                  <c:f>Daten_Diagramme!$E$37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{8574C5E3-4BA5-4747-8D9C-4AB5795DAAA8}</c15:txfldGUID>
                      <c15:f>Daten_Diagramme!$E$37</c15:f>
                      <c15:dlblFieldTableCache>
                        <c:ptCount val="1"/>
                        <c:pt idx="0">
                          <c:v>-1.4</c:v>
                        </c:pt>
                      </c15:dlblFieldTableCache>
                    </c15:dlblFTEntry>
                  </c15:dlblFieldTable>
                  <c15:showDataLabelsRange val="0"/>
                </c:ext>
                <c:ext xmlns:c16="http://schemas.microsoft.com/office/drawing/2014/chart" uri="{C3380CC4-5D6E-409C-BE32-E72D297353CC}">
                  <c16:uniqueId val="{00000017-B7B1-4D67-9719-864451252BB7}"/>
                </c:ext>
              </c:extLst>
            </c:dLbl>
            <c:dLbl>
              <c:idx val="24"/>
              <c:tx>
                <c:strRef>
                  <c:f>Daten_Diagramme!$E$38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{4E3AEDF7-4E83-4B6A-A2F5-051289F8E794}</c15:txfldGUID>
                      <c15:f>Daten_Diagramme!$E$38</c15:f>
                      <c15:dlblFieldTableCache>
                        <c:ptCount val="1"/>
                        <c:pt idx="0">
                          <c:v>-3.6</c:v>
                        </c:pt>
                      </c15:dlblFieldTableCache>
                    </c15:dlblFTEntry>
                  </c15:dlblFieldTable>
                  <c15:showDataLabelsRange val="0"/>
                </c:ext>
                <c:ext xmlns:c16="http://schemas.microsoft.com/office/drawing/2014/chart" uri="{C3380CC4-5D6E-409C-BE32-E72D297353CC}">
                  <c16:uniqueId val="{00000018-B7B1-4D67-9719-864451252BB7}"/>
                </c:ext>
              </c:extLst>
            </c:dLbl>
            <c:dLbl>
              <c:idx val="25"/>
              <c:tx>
                <c:strRef>
                  <c:f>Daten_Diagramme!$E$39</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{44DA9269-EE51-47FA-88C6-611219845E99}</c15:txfldGUID>
                      <c15:f>Daten_Diagramme!$E$39</c15:f>
                      <c15:dlblFieldTableCache>
                        <c:ptCount val="1"/>
                        <c:pt idx="0">
                          <c:v>-3.1</c:v>
                        </c:pt>
                      </c15:dlblFieldTableCache>
                    </c15:dlblFTEntry>
                  </c15:dlblFieldTable>
                  <c15:showDataLabelsRange val="0"/>
                </c:ext>
                <c:ext xmlns:c16="http://schemas.microsoft.com/office/drawing/2014/chart" uri="{C3380CC4-5D6E-409C-BE32-E72D297353CC}">
                  <c16:uniqueId val="{00000019-B7B1-4D67-9719-864451252BB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{8E76FA09-9326-4F1D-B786-7C757E34F2AE}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7B1-4D67-9719-864451252BB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{39AC5C26-2687-4776-8FC5-3014FF060C7A}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7B1-4D67-9719-864451252BB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{932F45E7-4AC8-4294-AEB8-1080F895ADBF}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7B1-4D67-9719-864451252BB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{85B9D231-A940-42AF-A380-CE538A2086A3}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7B1-4D67-9719-864451252BB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{A91FEB24-D3A6-4206-B358-241C798140A9}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7B1-4D67-9719-864451252BB7}"/>
                </c:ext>
              </c:extLst>
            </c:dLbl>
            <c:dLbl>
              <c:idx val="31"/>
              <c:tx>
                <c:strRef>
                  <c:f>Daten_Diagramme!$E$45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{7177FC13-58B7-4AAA-843E-B48AF97E5768}</c15:txfldGUID>
                      <c15:f>Daten_Diagramme!$E$45</c15:f>
                      <c15:dlblFieldTableCache>
                        <c:ptCount val="1"/>
                        <c:pt idx="0">
                          <c:v>-3.1</c:v>
                        </c:pt>
                      </c15:dlblFieldTableCache>
                    </c15:dlblFTEntry>
                  </c15:dlblFieldTable>
                  <c15:showDataLabelsRange val="0"/>
                </c:ext>
                <c:ext xmlns:c16="http://schemas.microsoft.com/office/drawing/2014/chart" uri="{C3380CC4-5D6E-409C-BE32-E72D297353CC}">
                  <c16:uniqueId val="{0000001F-B7B1-4D67-9719-864451252BB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-3.1633755771686807</c:v>
                </c:pt>
                <c:pt idx="1">
                  <c:v>-1.446480231436837</c:v>
                </c:pt>
                <c:pt idx="2">
                  <c:v>-3.0487804878048781</c:v>
                </c:pt>
                <c:pt idx="3">
                  <c:v>-6.4898663216903838</c:v>
                </c:pt>
                <c:pt idx="4">
                  <c:v>-2.734375</c:v>
                </c:pt>
                <c:pt idx="5">
                  <c:v>-9.2383956737269042</c:v>
                </c:pt>
                <c:pt idx="6">
                  <c:v>-7.4960127591706538</c:v>
                </c:pt>
                <c:pt idx="7">
                  <c:v>3.6512261580381473</c:v>
                </c:pt>
                <c:pt idx="8">
                  <c:v>-4.1812266538137122</c:v>
                </c:pt>
                <c:pt idx="9">
                  <c:v>-13.071116408422725</c:v>
                </c:pt>
                <c:pt idx="10">
                  <c:v>-11.436781609195402</c:v>
                </c:pt>
                <c:pt idx="11">
                  <c:v>1.048951048951049</c:v>
                </c:pt>
                <c:pt idx="12">
                  <c:v>0.37037037037037035</c:v>
                </c:pt>
                <c:pt idx="13">
                  <c:v>10.931174089068826</c:v>
                </c:pt>
                <c:pt idx="14">
                  <c:v>1.7611026033690658</c:v>
                </c:pt>
                <c:pt idx="15">
                  <c:v>-20.168067226890756</c:v>
                </c:pt>
                <c:pt idx="16">
                  <c:v>2.734375</c:v>
                </c:pt>
                <c:pt idx="17">
                  <c:v>-5.9556786703601112</c:v>
                </c:pt>
                <c:pt idx="18">
                  <c:v>0.138217000691085</c:v>
                </c:pt>
                <c:pt idx="19">
                  <c:v>4.2873051224944323</c:v>
                </c:pt>
                <c:pt idx="20">
                  <c:v>-2.3255813953488373</c:v>
                </c:pt>
                <c:pt idx="21">
                  <c:v>0</c:v>
                </c:pt>
                <c:pt idx="23">
                  <c:v>-1.446480231436837</c:v>
                </c:pt>
                <c:pt idx="24">
                  <c:v>-3.6010245592888355</c:v>
                </c:pt>
                <c:pt idx="25">
                  <c:v>-3.1324717774885746</c:v>
                </c:pt>
              </c:numCache>
            </c:numRef>
          </c:val>
          <c:extLst>
            <c:ext xmlns:c16="http://schemas.microsoft.com/office/drawing/2014/chart" uri="{C3380CC4-5D6E-409C-BE32-E72D297353CC}">
              <c16:uniqueId val="{00000020-B7B1-4D67-9719-864451252BB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{6108DACF-8EA9-4917-910B-BC0ED2864B60}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7B1-4D67-9719-864451252BB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{CBBCDCF0-8500-499B-B8CB-29E560E8EB0D}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7B1-4D67-9719-864451252BB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{277ED260-09A4-4676-A6EC-1C83703D5E52}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7B1-4D67-9719-864451252BB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{CA9CA490-EC77-4203-87F3-072396A3634A}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7B1-4D67-9719-864451252BB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{2C833C25-7B1F-4B3E-A2D7-080747CA00D2}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7B1-4D67-9719-864451252BB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{1B3391DB-D964-4B19-B71D-5F92C53BCE0C}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7B1-4D67-9719-864451252BB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{A33A968F-0F76-4471-8196-F21D71578C3C}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7B1-4D67-9719-864451252BB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{7EE93253-6EC2-4471-A721-B7F9627AEE8A}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7B1-4D67-9719-864451252BB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{F525A8BC-B115-48CA-9535-ADC06AC000CA}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7B1-4D67-9719-864451252BB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{C75D759C-E1CA-4912-B637-151E55DE7249}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7B1-4D67-9719-864451252BB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{DE08CD25-2E85-4CAF-A867-E65A48414B92}</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7B1-4D67-9719-864451252BB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{C68F1052-6F3F-4A91-9584-B9A717D4FD7C}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7B1-4D67-9719-864451252BB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{F2584249-DD0D-4613-A838-B04EDFC35812}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7B1-4D67-9719-864451252BB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{C80C70B3-0B54-465F-8CF5-7DA9B69B7780}</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7B1-4D67-9719-864451252BB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{F37AF2DA-A8EE-4F52-A80F-BF99A423B898}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7B1-4D67-9719-864451252BB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{093E8E66-0AF3-46B4-86FC-7613E9E08D9E}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7B1-4D67-9719-864451252BB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{007A4C49-D193-4A3B-8550-A65074546BE9}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7B1-4D67-9719-864451252BB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{2F2FAB65-81A4-4467-BB7C-77C2F92A3FA3}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7B1-4D67-9719-864451252BB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{F22559D2-B4D7-4776-883F-41E9082282D9}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7B1-4D67-9719-864451252BB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{035BE14A-E5CE-4A99-BB55-734F277CFA43}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7B1-4D67-9719-864451252BB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{73300FBE-5362-46C8-A1FF-12A2372F5D46}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7B1-4D67-9719-864451252BB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{E93D9948-2914-4A2A-A7A9-5EAC880A3132}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7B1-4D67-9719-864451252BB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{507D9DBA-AD42-4610-99B6-F6F6A3B5F65D}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7B1-4D67-9719-864451252BB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{EF4D99F6-DEBA-402D-B2FF-A8F7ED9A69E0}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7B1-4D67-9719-864451252BB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{CD5131EA-1685-499D-B714-C45D9CAF40F0}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7B1-4D67-9719-864451252BB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{E90F92C6-314C-4DB6-AB92-66109F0D2D0A}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7B1-4D67-9719-864451252BB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{944157CE-1D75-4611-9E47-D73AACD91B40}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7B1-4D67-9719-864451252BB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{41DF6F4B-05A9-407E-AF09-81BCF44A7D6A}</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7B1-4D67-9719-864451252BB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{C0159CC8-E3D4-4B01-9D4E-4A56A303BBE6}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7B1-4D67-9719-864451252BB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{E77A2E95-C3AD-4C81-9818-29BA27FA037A}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7B1-4D67-9719-864451252BB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{F322B54C-7023-4399-9916-635FDA02E4CF}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7B1-4D67-9719-864451252BB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{C74871AC-FA4A-4ED3-9E0B-4CF53FBE6C5A}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7B1-4D67-9719-864451252BB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7B1-4D67-9719-864451252BB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7B1-4D67-9719-864451252BB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{C46AEB52-0546-4261-9A63-F9C756483EEC}</c15:txfldGUID>
                      <c15:f>Diagramm!$I$46</c15:f>
                      <c15:dlblFieldTableCache>
                        <c:ptCount val="1"/>
                      </c15:dlblFieldTableCache>
                    </c15:dlblFTEntry>
                  </c15:dlblFieldTable>
                  <c15:showDataLabelsRange val="0"/>
                </c:ext>
                <c:ext xmlns:c16="http://schemas.microsoft.com/office/drawing/2014/chart" uri="{C3380CC4-5D6E-409C-BE32-E72D297353CC}">
                  <c16:uniqueId val="{00000000-BDD3-4A62-8247-FB3AB7173486}"/>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{B7AB72AF-092C-4480-A6D4-DAC1764007A0}</c15:txfldGUID>
                      <c15:f>Diagramm!$I$47</c15:f>
                      <c15:dlblFieldTableCache>
                        <c:ptCount val="1"/>
                      </c15:dlblFieldTableCache>
                    </c15:dlblFTEntry>
                  </c15:dlblFieldTable>
                  <c15:showDataLabelsRange val="0"/>
                </c:ext>
                <c:ext xmlns:c16="http://schemas.microsoft.com/office/drawing/2014/chart" uri="{C3380CC4-5D6E-409C-BE32-E72D297353CC}">
                  <c16:uniqueId val="{00000001-BDD3-4A62-8247-FB3AB7173486}"/>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{8E9351E2-3F6C-480A-8399-7BA214098DB0}</c15:txfldGUID>
                      <c15:f>Diagramm!$I$48</c15:f>
                      <c15:dlblFieldTableCache>
                        <c:ptCount val="1"/>
                      </c15:dlblFieldTableCache>
                    </c15:dlblFTEntry>
                  </c15:dlblFieldTable>
                  <c15:showDataLabelsRange val="0"/>
                </c:ext>
                <c:ext xmlns:c16="http://schemas.microsoft.com/office/drawing/2014/chart" uri="{C3380CC4-5D6E-409C-BE32-E72D297353CC}">
                  <c16:uniqueId val="{00000002-BDD3-4A62-8247-FB3AB7173486}"/>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{CEA60AB1-D72C-42C4-B677-73BCC8736389}</c15:txfldGUID>
                      <c15:f>Diagramm!$I$49</c15:f>
                      <c15:dlblFieldTableCache>
                        <c:ptCount val="1"/>
                      </c15:dlblFieldTableCache>
                    </c15:dlblFTEntry>
                  </c15:dlblFieldTable>
                  <c15:showDataLabelsRange val="0"/>
                </c:ext>
                <c:ext xmlns:c16="http://schemas.microsoft.com/office/drawing/2014/chart" uri="{C3380CC4-5D6E-409C-BE32-E72D297353CC}">
                  <c16:uniqueId val="{00000003-BDD3-4A62-8247-FB3AB7173486}"/>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{80A85BF2-511C-4EEC-956C-A1D0346D97DE}</c15:txfldGUID>
                      <c15:f>Diagramm!$I$50</c15:f>
                      <c15:dlblFieldTableCache>
                        <c:ptCount val="1"/>
                      </c15:dlblFieldTableCache>
                    </c15:dlblFTEntry>
                  </c15:dlblFieldTable>
                  <c15:showDataLabelsRange val="0"/>
                </c:ext>
                <c:ext xmlns:c16="http://schemas.microsoft.com/office/drawing/2014/chart" uri="{C3380CC4-5D6E-409C-BE32-E72D297353CC}">
                  <c16:uniqueId val="{00000004-BDD3-4A62-8247-FB3AB7173486}"/>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{B798B73E-8463-4174-9CE6-02FEEFF5E0EF}</c15:txfldGUID>
                      <c15:f>Diagramm!$I$51</c15:f>
                      <c15:dlblFieldTableCache>
                        <c:ptCount val="1"/>
                      </c15:dlblFieldTableCache>
                    </c15:dlblFTEntry>
                  </c15:dlblFieldTable>
                  <c15:showDataLabelsRange val="0"/>
                </c:ext>
                <c:ext xmlns:c16="http://schemas.microsoft.com/office/drawing/2014/chart" uri="{C3380CC4-5D6E-409C-BE32-E72D297353CC}">
                  <c16:uniqueId val="{00000005-BDD3-4A62-8247-FB3AB7173486}"/>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{0247F1A1-2969-48C0-B6A0-A9B778B4941D}</c15:txfldGUID>
                      <c15:f>Diagramm!$I$52</c15:f>
                      <c15:dlblFieldTableCache>
                        <c:ptCount val="1"/>
                      </c15:dlblFieldTableCache>
                    </c15:dlblFTEntry>
                  </c15:dlblFieldTable>
                  <c15:showDataLabelsRange val="0"/>
                </c:ext>
                <c:ext xmlns:c16="http://schemas.microsoft.com/office/drawing/2014/chart" uri="{C3380CC4-5D6E-409C-BE32-E72D297353CC}">
                  <c16:uniqueId val="{00000006-BDD3-4A62-8247-FB3AB7173486}"/>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{081E4280-F7DF-4594-8E72-89DC7391C052}</c15:txfldGUID>
                      <c15:f>Diagramm!$I$53</c15:f>
                      <c15:dlblFieldTableCache>
                        <c:ptCount val="1"/>
                      </c15:dlblFieldTableCache>
                    </c15:dlblFTEntry>
                  </c15:dlblFieldTable>
                  <c15:showDataLabelsRange val="0"/>
                </c:ext>
                <c:ext xmlns:c16="http://schemas.microsoft.com/office/drawing/2014/chart" uri="{C3380CC4-5D6E-409C-BE32-E72D297353CC}">
                  <c16:uniqueId val="{00000007-BDD3-4A62-8247-FB3AB7173486}"/>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{35746BBF-2821-4C95-8644-ABDCB8B91D2A}</c15:txfldGUID>
                      <c15:f>Diagramm!$I$54</c15:f>
                      <c15:dlblFieldTableCache>
                        <c:ptCount val="1"/>
                      </c15:dlblFieldTableCache>
                    </c15:dlblFTEntry>
                  </c15:dlblFieldTable>
                  <c15:showDataLabelsRange val="0"/>
                </c:ext>
                <c:ext xmlns:c16="http://schemas.microsoft.com/office/drawing/2014/chart" uri="{C3380CC4-5D6E-409C-BE32-E72D297353CC}">
                  <c16:uniqueId val="{00000008-BDD3-4A62-8247-FB3AB7173486}"/>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{07208812-B364-4C00-A442-C6FB4A4A64A0}</c15:txfldGUID>
                      <c15:f>Diagramm!$I$55</c15:f>
                      <c15:dlblFieldTableCache>
                        <c:ptCount val="1"/>
                      </c15:dlblFieldTableCache>
                    </c15:dlblFTEntry>
                  </c15:dlblFieldTable>
                  <c15:showDataLabelsRange val="0"/>
                </c:ext>
                <c:ext xmlns:c16="http://schemas.microsoft.com/office/drawing/2014/chart" uri="{C3380CC4-5D6E-409C-BE32-E72D297353CC}">
                  <c16:uniqueId val="{00000009-BDD3-4A62-8247-FB3AB7173486}"/>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{FBD48712-6B82-43AE-A86F-C0D3B10BB7A4}</c15:txfldGUID>
                      <c15:f>Diagramm!$I$56</c15:f>
                      <c15:dlblFieldTableCache>
                        <c:ptCount val="1"/>
                      </c15:dlblFieldTableCache>
                    </c15:dlblFTEntry>
                  </c15:dlblFieldTable>
                  <c15:showDataLabelsRange val="0"/>
                </c:ext>
                <c:ext xmlns:c16="http://schemas.microsoft.com/office/drawing/2014/chart" uri="{C3380CC4-5D6E-409C-BE32-E72D297353CC}">
                  <c16:uniqueId val="{0000000A-BDD3-4A62-8247-FB3AB7173486}"/>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{0AE372AA-3D70-4A78-94BB-786E8BD9F875}</c15:txfldGUID>
                      <c15:f>Diagramm!$I$57</c15:f>
                      <c15:dlblFieldTableCache>
                        <c:ptCount val="1"/>
                      </c15:dlblFieldTableCache>
                    </c15:dlblFTEntry>
                  </c15:dlblFieldTable>
                  <c15:showDataLabelsRange val="0"/>
                </c:ext>
                <c:ext xmlns:c16="http://schemas.microsoft.com/office/drawing/2014/chart" uri="{C3380CC4-5D6E-409C-BE32-E72D297353CC}">
                  <c16:uniqueId val="{0000000B-BDD3-4A62-8247-FB3AB7173486}"/>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{120E2E82-2052-4F63-8D40-79E90218E261}</c15:txfldGUID>
                      <c15:f>Diagramm!$I$58</c15:f>
                      <c15:dlblFieldTableCache>
                        <c:ptCount val="1"/>
                      </c15:dlblFieldTableCache>
                    </c15:dlblFTEntry>
                  </c15:dlblFieldTable>
                  <c15:showDataLabelsRange val="0"/>
                </c:ext>
                <c:ext xmlns:c16="http://schemas.microsoft.com/office/drawing/2014/chart" uri="{C3380CC4-5D6E-409C-BE32-E72D297353CC}">
                  <c16:uniqueId val="{0000000C-BDD3-4A62-8247-FB3AB7173486}"/>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{9E141E58-BF2C-4CE2-A366-D82BCC2F8608}</c15:txfldGUID>
                      <c15:f>Diagramm!$I$59</c15:f>
                      <c15:dlblFieldTableCache>
                        <c:ptCount val="1"/>
                      </c15:dlblFieldTableCache>
                    </c15:dlblFTEntry>
                  </c15:dlblFieldTable>
                  <c15:showDataLabelsRange val="0"/>
                </c:ext>
                <c:ext xmlns:c16="http://schemas.microsoft.com/office/drawing/2014/chart" uri="{C3380CC4-5D6E-409C-BE32-E72D297353CC}">
                  <c16:uniqueId val="{0000000D-BDD3-4A62-8247-FB3AB7173486}"/>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{4D126E48-1BC2-4FDB-822F-B10B332B6B67}</c15:txfldGUID>
                      <c15:f>Diagramm!$I$60</c15:f>
                      <c15:dlblFieldTableCache>
                        <c:ptCount val="1"/>
                      </c15:dlblFieldTableCache>
                    </c15:dlblFTEntry>
                  </c15:dlblFieldTable>
                  <c15:showDataLabelsRange val="0"/>
                </c:ext>
                <c:ext xmlns:c16="http://schemas.microsoft.com/office/drawing/2014/chart" uri="{C3380CC4-5D6E-409C-BE32-E72D297353CC}">
                  <c16:uniqueId val="{0000000E-BDD3-4A62-8247-FB3AB7173486}"/>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{CEC18A9B-FC4C-4767-8BBC-872E3E0DD443}</c15:txfldGUID>
                      <c15:f>Diagramm!$I$61</c15:f>
                      <c15:dlblFieldTableCache>
                        <c:ptCount val="1"/>
                      </c15:dlblFieldTableCache>
                    </c15:dlblFTEntry>
                  </c15:dlblFieldTable>
                  <c15:showDataLabelsRange val="0"/>
                </c:ext>
                <c:ext xmlns:c16="http://schemas.microsoft.com/office/drawing/2014/chart" uri="{C3380CC4-5D6E-409C-BE32-E72D297353CC}">
                  <c16:uniqueId val="{0000000F-BDD3-4A62-8247-FB3AB7173486}"/>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{090F3FEB-8391-460D-B43A-50C371D5F142}</c15:txfldGUID>
                      <c15:f>Diagramm!$I$62</c15:f>
                      <c15:dlblFieldTableCache>
                        <c:ptCount val="1"/>
                      </c15:dlblFieldTableCache>
                    </c15:dlblFTEntry>
                  </c15:dlblFieldTable>
                  <c15:showDataLabelsRange val="0"/>
                </c:ext>
                <c:ext xmlns:c16="http://schemas.microsoft.com/office/drawing/2014/chart" uri="{C3380CC4-5D6E-409C-BE32-E72D297353CC}">
                  <c16:uniqueId val="{00000010-BDD3-4A62-8247-FB3AB7173486}"/>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{473D9501-9FA3-48D4-91DB-13605EAF9C25}</c15:txfldGUID>
                      <c15:f>Diagramm!$I$63</c15:f>
                      <c15:dlblFieldTableCache>
                        <c:ptCount val="1"/>
                      </c15:dlblFieldTableCache>
                    </c15:dlblFTEntry>
                  </c15:dlblFieldTable>
                  <c15:showDataLabelsRange val="0"/>
                </c:ext>
                <c:ext xmlns:c16="http://schemas.microsoft.com/office/drawing/2014/chart" uri="{C3380CC4-5D6E-409C-BE32-E72D297353CC}">
                  <c16:uniqueId val="{00000011-BDD3-4A62-8247-FB3AB7173486}"/>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{8E91E2EB-8FBA-4CD7-8C16-BC65202C0184}</c15:txfldGUID>
                      <c15:f>Diagramm!$I$64</c15:f>
                      <c15:dlblFieldTableCache>
                        <c:ptCount val="1"/>
                      </c15:dlblFieldTableCache>
                    </c15:dlblFTEntry>
                  </c15:dlblFieldTable>
                  <c15:showDataLabelsRange val="0"/>
                </c:ext>
                <c:ext xmlns:c16="http://schemas.microsoft.com/office/drawing/2014/chart" uri="{C3380CC4-5D6E-409C-BE32-E72D297353CC}">
                  <c16:uniqueId val="{00000012-BDD3-4A62-8247-FB3AB7173486}"/>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{D38CCEE0-1701-4FA0-A9B0-34E9CA81E138}</c15:txfldGUID>
                      <c15:f>Diagramm!$I$65</c15:f>
                      <c15:dlblFieldTableCache>
                        <c:ptCount val="1"/>
                      </c15:dlblFieldTableCache>
                    </c15:dlblFTEntry>
                  </c15:dlblFieldTable>
                  <c15:showDataLabelsRange val="0"/>
                </c:ext>
                <c:ext xmlns:c16="http://schemas.microsoft.com/office/drawing/2014/chart" uri="{C3380CC4-5D6E-409C-BE32-E72D297353CC}">
                  <c16:uniqueId val="{00000013-BDD3-4A62-8247-FB3AB7173486}"/>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{77D80F32-A169-41F9-A767-7C11D64A03CB}</c15:txfldGUID>
                      <c15:f>Diagramm!$I$66</c15:f>
                      <c15:dlblFieldTableCache>
                        <c:ptCount val="1"/>
                      </c15:dlblFieldTableCache>
                    </c15:dlblFTEntry>
                  </c15:dlblFieldTable>
                  <c15:showDataLabelsRange val="0"/>
                </c:ext>
                <c:ext xmlns:c16="http://schemas.microsoft.com/office/drawing/2014/chart" uri="{C3380CC4-5D6E-409C-BE32-E72D297353CC}">
                  <c16:uniqueId val="{00000014-BDD3-4A62-8247-FB3AB7173486}"/>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{F256917F-69D1-4FD2-82D4-CCF28DAF3B99}</c15:txfldGUID>
                      <c15:f>Diagramm!$I$67</c15:f>
                      <c15:dlblFieldTableCache>
                        <c:ptCount val="1"/>
                      </c15:dlblFieldTableCache>
                    </c15:dlblFTEntry>
                  </c15:dlblFieldTable>
                  <c15:showDataLabelsRange val="0"/>
                </c:ext>
                <c:ext xmlns:c16="http://schemas.microsoft.com/office/drawing/2014/chart" uri="{C3380CC4-5D6E-409C-BE32-E72D297353CC}">
                  <c16:uniqueId val="{00000015-BDD3-4A62-8247-FB3AB717348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DD3-4A62-8247-FB3AB7173486}"/>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{96868F3C-0915-4505-9888-08594A539136}</c15:txfldGUID>
                      <c15:f>Diagramm!$K$46</c15:f>
                      <c15:dlblFieldTableCache>
                        <c:ptCount val="1"/>
                      </c15:dlblFieldTableCache>
                    </c15:dlblFTEntry>
                  </c15:dlblFieldTable>
                  <c15:showDataLabelsRange val="0"/>
                </c:ext>
                <c:ext xmlns:c16="http://schemas.microsoft.com/office/drawing/2014/chart" uri="{C3380CC4-5D6E-409C-BE32-E72D297353CC}">
                  <c16:uniqueId val="{00000017-BDD3-4A62-8247-FB3AB7173486}"/>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{4520C4DF-B263-4A32-8446-B830F0B2953C}</c15:txfldGUID>
                      <c15:f>Diagramm!$K$47</c15:f>
                      <c15:dlblFieldTableCache>
                        <c:ptCount val="1"/>
                      </c15:dlblFieldTableCache>
                    </c15:dlblFTEntry>
                  </c15:dlblFieldTable>
                  <c15:showDataLabelsRange val="0"/>
                </c:ext>
                <c:ext xmlns:c16="http://schemas.microsoft.com/office/drawing/2014/chart" uri="{C3380CC4-5D6E-409C-BE32-E72D297353CC}">
                  <c16:uniqueId val="{00000018-BDD3-4A62-8247-FB3AB7173486}"/>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{449164A5-CE27-4AB9-A00B-8FCF5773E373}</c15:txfldGUID>
                      <c15:f>Diagramm!$K$48</c15:f>
                      <c15:dlblFieldTableCache>
                        <c:ptCount val="1"/>
                      </c15:dlblFieldTableCache>
                    </c15:dlblFTEntry>
                  </c15:dlblFieldTable>
                  <c15:showDataLabelsRange val="0"/>
                </c:ext>
                <c:ext xmlns:c16="http://schemas.microsoft.com/office/drawing/2014/chart" uri="{C3380CC4-5D6E-409C-BE32-E72D297353CC}">
                  <c16:uniqueId val="{00000019-BDD3-4A62-8247-FB3AB7173486}"/>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{EF7FB3BC-A491-4F0B-B7A5-CE555FDA452D}</c15:txfldGUID>
                      <c15:f>Diagramm!$K$49</c15:f>
                      <c15:dlblFieldTableCache>
                        <c:ptCount val="1"/>
                      </c15:dlblFieldTableCache>
                    </c15:dlblFTEntry>
                  </c15:dlblFieldTable>
                  <c15:showDataLabelsRange val="0"/>
                </c:ext>
                <c:ext xmlns:c16="http://schemas.microsoft.com/office/drawing/2014/chart" uri="{C3380CC4-5D6E-409C-BE32-E72D297353CC}">
                  <c16:uniqueId val="{0000001A-BDD3-4A62-8247-FB3AB7173486}"/>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{F61628CA-6F7B-4C9A-B92B-80499E9D9639}</c15:txfldGUID>
                      <c15:f>Diagramm!$K$50</c15:f>
                      <c15:dlblFieldTableCache>
                        <c:ptCount val="1"/>
                      </c15:dlblFieldTableCache>
                    </c15:dlblFTEntry>
                  </c15:dlblFieldTable>
                  <c15:showDataLabelsRange val="0"/>
                </c:ext>
                <c:ext xmlns:c16="http://schemas.microsoft.com/office/drawing/2014/chart" uri="{C3380CC4-5D6E-409C-BE32-E72D297353CC}">
                  <c16:uniqueId val="{0000001B-BDD3-4A62-8247-FB3AB7173486}"/>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{D8B9AB60-535F-4DED-B1AF-7740EAE09252}</c15:txfldGUID>
                      <c15:f>Diagramm!$K$51</c15:f>
                      <c15:dlblFieldTableCache>
                        <c:ptCount val="1"/>
                      </c15:dlblFieldTableCache>
                    </c15:dlblFTEntry>
                  </c15:dlblFieldTable>
                  <c15:showDataLabelsRange val="0"/>
                </c:ext>
                <c:ext xmlns:c16="http://schemas.microsoft.com/office/drawing/2014/chart" uri="{C3380CC4-5D6E-409C-BE32-E72D297353CC}">
                  <c16:uniqueId val="{0000001C-BDD3-4A62-8247-FB3AB7173486}"/>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{A3C88505-D55E-4436-A442-7F67DBBDC6E4}</c15:txfldGUID>
                      <c15:f>Diagramm!$K$52</c15:f>
                      <c15:dlblFieldTableCache>
                        <c:ptCount val="1"/>
                      </c15:dlblFieldTableCache>
                    </c15:dlblFTEntry>
                  </c15:dlblFieldTable>
                  <c15:showDataLabelsRange val="0"/>
                </c:ext>
                <c:ext xmlns:c16="http://schemas.microsoft.com/office/drawing/2014/chart" uri="{C3380CC4-5D6E-409C-BE32-E72D297353CC}">
                  <c16:uniqueId val="{0000001D-BDD3-4A62-8247-FB3AB7173486}"/>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{0AB4E58F-2169-486F-9CCD-8A8BF8391414}</c15:txfldGUID>
                      <c15:f>Diagramm!$K$53</c15:f>
                      <c15:dlblFieldTableCache>
                        <c:ptCount val="1"/>
                      </c15:dlblFieldTableCache>
                    </c15:dlblFTEntry>
                  </c15:dlblFieldTable>
                  <c15:showDataLabelsRange val="0"/>
                </c:ext>
                <c:ext xmlns:c16="http://schemas.microsoft.com/office/drawing/2014/chart" uri="{C3380CC4-5D6E-409C-BE32-E72D297353CC}">
                  <c16:uniqueId val="{0000001E-BDD3-4A62-8247-FB3AB7173486}"/>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{10B7141A-A106-4F63-B4DE-8B4C931996E2}</c15:txfldGUID>
                      <c15:f>Diagramm!$K$54</c15:f>
                      <c15:dlblFieldTableCache>
                        <c:ptCount val="1"/>
                      </c15:dlblFieldTableCache>
                    </c15:dlblFTEntry>
                  </c15:dlblFieldTable>
                  <c15:showDataLabelsRange val="0"/>
                </c:ext>
                <c:ext xmlns:c16="http://schemas.microsoft.com/office/drawing/2014/chart" uri="{C3380CC4-5D6E-409C-BE32-E72D297353CC}">
                  <c16:uniqueId val="{0000001F-BDD3-4A62-8247-FB3AB7173486}"/>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{48C0A078-BBDB-4709-988B-5003668C7AB9}</c15:txfldGUID>
                      <c15:f>Diagramm!$K$55</c15:f>
                      <c15:dlblFieldTableCache>
                        <c:ptCount val="1"/>
                      </c15:dlblFieldTableCache>
                    </c15:dlblFTEntry>
                  </c15:dlblFieldTable>
                  <c15:showDataLabelsRange val="0"/>
                </c:ext>
                <c:ext xmlns:c16="http://schemas.microsoft.com/office/drawing/2014/chart" uri="{C3380CC4-5D6E-409C-BE32-E72D297353CC}">
                  <c16:uniqueId val="{00000020-BDD3-4A62-8247-FB3AB7173486}"/>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{AC8106A3-44C8-4865-9710-F40264E41809}</c15:txfldGUID>
                      <c15:f>Diagramm!$K$56</c15:f>
                      <c15:dlblFieldTableCache>
                        <c:ptCount val="1"/>
                      </c15:dlblFieldTableCache>
                    </c15:dlblFTEntry>
                  </c15:dlblFieldTable>
                  <c15:showDataLabelsRange val="0"/>
                </c:ext>
                <c:ext xmlns:c16="http://schemas.microsoft.com/office/drawing/2014/chart" uri="{C3380CC4-5D6E-409C-BE32-E72D297353CC}">
                  <c16:uniqueId val="{00000021-BDD3-4A62-8247-FB3AB7173486}"/>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{17CDE5DB-F7D7-4C8A-9849-6064ACE45A2B}</c15:txfldGUID>
                      <c15:f>Diagramm!$K$57</c15:f>
                      <c15:dlblFieldTableCache>
                        <c:ptCount val="1"/>
                      </c15:dlblFieldTableCache>
                    </c15:dlblFTEntry>
                  </c15:dlblFieldTable>
                  <c15:showDataLabelsRange val="0"/>
                </c:ext>
                <c:ext xmlns:c16="http://schemas.microsoft.com/office/drawing/2014/chart" uri="{C3380CC4-5D6E-409C-BE32-E72D297353CC}">
                  <c16:uniqueId val="{00000022-BDD3-4A62-8247-FB3AB7173486}"/>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{9D1BAEFD-89A3-494D-860E-00F35B31D40F}</c15:txfldGUID>
                      <c15:f>Diagramm!$K$58</c15:f>
                      <c15:dlblFieldTableCache>
                        <c:ptCount val="1"/>
                      </c15:dlblFieldTableCache>
                    </c15:dlblFTEntry>
                  </c15:dlblFieldTable>
                  <c15:showDataLabelsRange val="0"/>
                </c:ext>
                <c:ext xmlns:c16="http://schemas.microsoft.com/office/drawing/2014/chart" uri="{C3380CC4-5D6E-409C-BE32-E72D297353CC}">
                  <c16:uniqueId val="{00000023-BDD3-4A62-8247-FB3AB7173486}"/>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{598FAF85-2F69-45BB-AD25-72CF62D96001}</c15:txfldGUID>
                      <c15:f>Diagramm!$K$59</c15:f>
                      <c15:dlblFieldTableCache>
                        <c:ptCount val="1"/>
                      </c15:dlblFieldTableCache>
                    </c15:dlblFTEntry>
                  </c15:dlblFieldTable>
                  <c15:showDataLabelsRange val="0"/>
                </c:ext>
                <c:ext xmlns:c16="http://schemas.microsoft.com/office/drawing/2014/chart" uri="{C3380CC4-5D6E-409C-BE32-E72D297353CC}">
                  <c16:uniqueId val="{00000024-BDD3-4A62-8247-FB3AB7173486}"/>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{55BB0189-E889-4D39-86D5-FA94A300900E}</c15:txfldGUID>
                      <c15:f>Diagramm!$K$60</c15:f>
                      <c15:dlblFieldTableCache>
                        <c:ptCount val="1"/>
                      </c15:dlblFieldTableCache>
                    </c15:dlblFTEntry>
                  </c15:dlblFieldTable>
                  <c15:showDataLabelsRange val="0"/>
                </c:ext>
                <c:ext xmlns:c16="http://schemas.microsoft.com/office/drawing/2014/chart" uri="{C3380CC4-5D6E-409C-BE32-E72D297353CC}">
                  <c16:uniqueId val="{00000025-BDD3-4A62-8247-FB3AB7173486}"/>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{FA3C0135-E809-4149-9CF7-284AB57D07D0}</c15:txfldGUID>
                      <c15:f>Diagramm!$K$61</c15:f>
                      <c15:dlblFieldTableCache>
                        <c:ptCount val="1"/>
                      </c15:dlblFieldTableCache>
                    </c15:dlblFTEntry>
                  </c15:dlblFieldTable>
                  <c15:showDataLabelsRange val="0"/>
                </c:ext>
                <c:ext xmlns:c16="http://schemas.microsoft.com/office/drawing/2014/chart" uri="{C3380CC4-5D6E-409C-BE32-E72D297353CC}">
                  <c16:uniqueId val="{00000026-BDD3-4A62-8247-FB3AB7173486}"/>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{7D7B5ADB-C78E-4470-AE5C-3A5270A97F16}</c15:txfldGUID>
                      <c15:f>Diagramm!$K$62</c15:f>
                      <c15:dlblFieldTableCache>
                        <c:ptCount val="1"/>
                      </c15:dlblFieldTableCache>
                    </c15:dlblFTEntry>
                  </c15:dlblFieldTable>
                  <c15:showDataLabelsRange val="0"/>
                </c:ext>
                <c:ext xmlns:c16="http://schemas.microsoft.com/office/drawing/2014/chart" uri="{C3380CC4-5D6E-409C-BE32-E72D297353CC}">
                  <c16:uniqueId val="{00000027-BDD3-4A62-8247-FB3AB7173486}"/>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{F1146177-F0E5-4164-8B2E-77102D5514DE}</c15:txfldGUID>
                      <c15:f>Diagramm!$K$63</c15:f>
                      <c15:dlblFieldTableCache>
                        <c:ptCount val="1"/>
                      </c15:dlblFieldTableCache>
                    </c15:dlblFTEntry>
                  </c15:dlblFieldTable>
                  <c15:showDataLabelsRange val="0"/>
                </c:ext>
                <c:ext xmlns:c16="http://schemas.microsoft.com/office/drawing/2014/chart" uri="{C3380CC4-5D6E-409C-BE32-E72D297353CC}">
                  <c16:uniqueId val="{00000028-BDD3-4A62-8247-FB3AB7173486}"/>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{252015B9-8328-4E1A-BCCE-B696CC4F4E3A}</c15:txfldGUID>
                      <c15:f>Diagramm!$K$64</c15:f>
                      <c15:dlblFieldTableCache>
                        <c:ptCount val="1"/>
                      </c15:dlblFieldTableCache>
                    </c15:dlblFTEntry>
                  </c15:dlblFieldTable>
                  <c15:showDataLabelsRange val="0"/>
                </c:ext>
                <c:ext xmlns:c16="http://schemas.microsoft.com/office/drawing/2014/chart" uri="{C3380CC4-5D6E-409C-BE32-E72D297353CC}">
                  <c16:uniqueId val="{00000029-BDD3-4A62-8247-FB3AB7173486}"/>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{322F4955-EB89-47FB-895B-0A1A1769541A}</c15:txfldGUID>
                      <c15:f>Diagramm!$K$65</c15:f>
                      <c15:dlblFieldTableCache>
                        <c:ptCount val="1"/>
                      </c15:dlblFieldTableCache>
                    </c15:dlblFTEntry>
                  </c15:dlblFieldTable>
                  <c15:showDataLabelsRange val="0"/>
                </c:ext>
                <c:ext xmlns:c16="http://schemas.microsoft.com/office/drawing/2014/chart" uri="{C3380CC4-5D6E-409C-BE32-E72D297353CC}">
                  <c16:uniqueId val="{0000002A-BDD3-4A62-8247-FB3AB7173486}"/>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{8E2776C7-B74D-463F-BB6B-787309D09164}</c15:txfldGUID>
                      <c15:f>Diagramm!$K$66</c15:f>
                      <c15:dlblFieldTableCache>
                        <c:ptCount val="1"/>
                      </c15:dlblFieldTableCache>
                    </c15:dlblFTEntry>
                  </c15:dlblFieldTable>
                  <c15:showDataLabelsRange val="0"/>
                </c:ext>
                <c:ext xmlns:c16="http://schemas.microsoft.com/office/drawing/2014/chart" uri="{C3380CC4-5D6E-409C-BE32-E72D297353CC}">
                  <c16:uniqueId val="{0000002B-BDD3-4A62-8247-FB3AB7173486}"/>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{592A94C8-4288-45BA-92B7-CA7575ED711C}</c15:txfldGUID>
                      <c15:f>Diagramm!$K$67</c15:f>
                      <c15:dlblFieldTableCache>
                        <c:ptCount val="1"/>
                      </c15:dlblFieldTableCache>
                    </c15:dlblFTEntry>
                  </c15:dlblFieldTable>
                  <c15:showDataLabelsRange val="0"/>
                </c:ext>
                <c:ext xmlns:c16="http://schemas.microsoft.com/office/drawing/2014/chart" uri="{C3380CC4-5D6E-409C-BE32-E72D297353CC}">
                  <c16:uniqueId val="{0000002C-BDD3-4A62-8247-FB3AB717348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DD3-4A62-8247-FB3AB7173486}"/>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{20E8719A-4E2A-47C2-9A34-71FAED176C78}</c15:txfldGUID>
                      <c15:f>Diagramm!$J$46</c15:f>
                      <c15:dlblFieldTableCache>
                        <c:ptCount val="1"/>
                      </c15:dlblFieldTableCache>
                    </c15:dlblFTEntry>
                  </c15:dlblFieldTable>
                  <c15:showDataLabelsRange val="0"/>
                </c:ext>
                <c:ext xmlns:c16="http://schemas.microsoft.com/office/drawing/2014/chart" uri="{C3380CC4-5D6E-409C-BE32-E72D297353CC}">
                  <c16:uniqueId val="{0000002E-BDD3-4A62-8247-FB3AB7173486}"/>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{C92FC044-2547-4E49-A3B9-CD5B854F1F45}</c15:txfldGUID>
                      <c15:f>Diagramm!$J$47</c15:f>
                      <c15:dlblFieldTableCache>
                        <c:ptCount val="1"/>
                      </c15:dlblFieldTableCache>
                    </c15:dlblFTEntry>
                  </c15:dlblFieldTable>
                  <c15:showDataLabelsRange val="0"/>
                </c:ext>
                <c:ext xmlns:c16="http://schemas.microsoft.com/office/drawing/2014/chart" uri="{C3380CC4-5D6E-409C-BE32-E72D297353CC}">
                  <c16:uniqueId val="{0000002F-BDD3-4A62-8247-FB3AB7173486}"/>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{4743D59C-DD3B-4DCB-895A-3E1665CA7693}</c15:txfldGUID>
                      <c15:f>Diagramm!$J$48</c15:f>
                      <c15:dlblFieldTableCache>
                        <c:ptCount val="1"/>
                      </c15:dlblFieldTableCache>
                    </c15:dlblFTEntry>
                  </c15:dlblFieldTable>
                  <c15:showDataLabelsRange val="0"/>
                </c:ext>
                <c:ext xmlns:c16="http://schemas.microsoft.com/office/drawing/2014/chart" uri="{C3380CC4-5D6E-409C-BE32-E72D297353CC}">
                  <c16:uniqueId val="{00000030-BDD3-4A62-8247-FB3AB7173486}"/>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{D5230EDF-DA3A-4173-B631-E20278BEA159}</c15:txfldGUID>
                      <c15:f>Diagramm!$J$49</c15:f>
                      <c15:dlblFieldTableCache>
                        <c:ptCount val="1"/>
                      </c15:dlblFieldTableCache>
                    </c15:dlblFTEntry>
                  </c15:dlblFieldTable>
                  <c15:showDataLabelsRange val="0"/>
                </c:ext>
                <c:ext xmlns:c16="http://schemas.microsoft.com/office/drawing/2014/chart" uri="{C3380CC4-5D6E-409C-BE32-E72D297353CC}">
                  <c16:uniqueId val="{00000031-BDD3-4A62-8247-FB3AB7173486}"/>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{4C878DB4-BA93-4EE4-B1A7-36BA0294EC62}</c15:txfldGUID>
                      <c15:f>Diagramm!$J$50</c15:f>
                      <c15:dlblFieldTableCache>
                        <c:ptCount val="1"/>
                      </c15:dlblFieldTableCache>
                    </c15:dlblFTEntry>
                  </c15:dlblFieldTable>
                  <c15:showDataLabelsRange val="0"/>
                </c:ext>
                <c:ext xmlns:c16="http://schemas.microsoft.com/office/drawing/2014/chart" uri="{C3380CC4-5D6E-409C-BE32-E72D297353CC}">
                  <c16:uniqueId val="{00000032-BDD3-4A62-8247-FB3AB7173486}"/>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{52498B67-F134-401F-AE3E-330EC831FC73}</c15:txfldGUID>
                      <c15:f>Diagramm!$J$51</c15:f>
                      <c15:dlblFieldTableCache>
                        <c:ptCount val="1"/>
                      </c15:dlblFieldTableCache>
                    </c15:dlblFTEntry>
                  </c15:dlblFieldTable>
                  <c15:showDataLabelsRange val="0"/>
                </c:ext>
                <c:ext xmlns:c16="http://schemas.microsoft.com/office/drawing/2014/chart" uri="{C3380CC4-5D6E-409C-BE32-E72D297353CC}">
                  <c16:uniqueId val="{00000033-BDD3-4A62-8247-FB3AB7173486}"/>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{0906053C-04DE-4FC0-AD11-0C2CD36B4C40}</c15:txfldGUID>
                      <c15:f>Diagramm!$J$52</c15:f>
                      <c15:dlblFieldTableCache>
                        <c:ptCount val="1"/>
                      </c15:dlblFieldTableCache>
                    </c15:dlblFTEntry>
                  </c15:dlblFieldTable>
                  <c15:showDataLabelsRange val="0"/>
                </c:ext>
                <c:ext xmlns:c16="http://schemas.microsoft.com/office/drawing/2014/chart" uri="{C3380CC4-5D6E-409C-BE32-E72D297353CC}">
                  <c16:uniqueId val="{00000034-BDD3-4A62-8247-FB3AB7173486}"/>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{2E464FB8-8404-474A-8CB0-09F28B5653CA}</c15:txfldGUID>
                      <c15:f>Diagramm!$J$53</c15:f>
                      <c15:dlblFieldTableCache>
                        <c:ptCount val="1"/>
                      </c15:dlblFieldTableCache>
                    </c15:dlblFTEntry>
                  </c15:dlblFieldTable>
                  <c15:showDataLabelsRange val="0"/>
                </c:ext>
                <c:ext xmlns:c16="http://schemas.microsoft.com/office/drawing/2014/chart" uri="{C3380CC4-5D6E-409C-BE32-E72D297353CC}">
                  <c16:uniqueId val="{00000035-BDD3-4A62-8247-FB3AB7173486}"/>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{C47F7CCB-F164-4AE2-BDF4-C5A2F544F774}</c15:txfldGUID>
                      <c15:f>Diagramm!$J$54</c15:f>
                      <c15:dlblFieldTableCache>
                        <c:ptCount val="1"/>
                      </c15:dlblFieldTableCache>
                    </c15:dlblFTEntry>
                  </c15:dlblFieldTable>
                  <c15:showDataLabelsRange val="0"/>
                </c:ext>
                <c:ext xmlns:c16="http://schemas.microsoft.com/office/drawing/2014/chart" uri="{C3380CC4-5D6E-409C-BE32-E72D297353CC}">
                  <c16:uniqueId val="{00000036-BDD3-4A62-8247-FB3AB7173486}"/>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{F248A457-DFD2-487A-8B2D-76AFD20D8152}</c15:txfldGUID>
                      <c15:f>Diagramm!$J$55</c15:f>
                      <c15:dlblFieldTableCache>
                        <c:ptCount val="1"/>
                      </c15:dlblFieldTableCache>
                    </c15:dlblFTEntry>
                  </c15:dlblFieldTable>
                  <c15:showDataLabelsRange val="0"/>
                </c:ext>
                <c:ext xmlns:c16="http://schemas.microsoft.com/office/drawing/2014/chart" uri="{C3380CC4-5D6E-409C-BE32-E72D297353CC}">
                  <c16:uniqueId val="{00000037-BDD3-4A62-8247-FB3AB7173486}"/>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{2383772E-EDEA-4CEA-850B-9A0276227207}</c15:txfldGUID>
                      <c15:f>Diagramm!$J$56</c15:f>
                      <c15:dlblFieldTableCache>
                        <c:ptCount val="1"/>
                      </c15:dlblFieldTableCache>
                    </c15:dlblFTEntry>
                  </c15:dlblFieldTable>
                  <c15:showDataLabelsRange val="0"/>
                </c:ext>
                <c:ext xmlns:c16="http://schemas.microsoft.com/office/drawing/2014/chart" uri="{C3380CC4-5D6E-409C-BE32-E72D297353CC}">
                  <c16:uniqueId val="{00000038-BDD3-4A62-8247-FB3AB7173486}"/>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{FAC7ED55-FE12-4543-8E3E-E8B39A34061B}</c15:txfldGUID>
                      <c15:f>Diagramm!$J$57</c15:f>
                      <c15:dlblFieldTableCache>
                        <c:ptCount val="1"/>
                      </c15:dlblFieldTableCache>
                    </c15:dlblFTEntry>
                  </c15:dlblFieldTable>
                  <c15:showDataLabelsRange val="0"/>
                </c:ext>
                <c:ext xmlns:c16="http://schemas.microsoft.com/office/drawing/2014/chart" uri="{C3380CC4-5D6E-409C-BE32-E72D297353CC}">
                  <c16:uniqueId val="{00000039-BDD3-4A62-8247-FB3AB7173486}"/>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{FABA856D-FC22-4D41-BAC8-09679C4A45CE}</c15:txfldGUID>
                      <c15:f>Diagramm!$J$58</c15:f>
                      <c15:dlblFieldTableCache>
                        <c:ptCount val="1"/>
                      </c15:dlblFieldTableCache>
                    </c15:dlblFTEntry>
                  </c15:dlblFieldTable>
                  <c15:showDataLabelsRange val="0"/>
                </c:ext>
                <c:ext xmlns:c16="http://schemas.microsoft.com/office/drawing/2014/chart" uri="{C3380CC4-5D6E-409C-BE32-E72D297353CC}">
                  <c16:uniqueId val="{0000003A-BDD3-4A62-8247-FB3AB7173486}"/>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{B143377C-2CBA-4D9C-8205-E6477098B12C}</c15:txfldGUID>
                      <c15:f>Diagramm!$J$59</c15:f>
                      <c15:dlblFieldTableCache>
                        <c:ptCount val="1"/>
                      </c15:dlblFieldTableCache>
                    </c15:dlblFTEntry>
                  </c15:dlblFieldTable>
                  <c15:showDataLabelsRange val="0"/>
                </c:ext>
                <c:ext xmlns:c16="http://schemas.microsoft.com/office/drawing/2014/chart" uri="{C3380CC4-5D6E-409C-BE32-E72D297353CC}">
                  <c16:uniqueId val="{0000003B-BDD3-4A62-8247-FB3AB7173486}"/>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{7E163837-093C-482B-A1EC-E7164497571F}</c15:txfldGUID>
                      <c15:f>Diagramm!$J$60</c15:f>
                      <c15:dlblFieldTableCache>
                        <c:ptCount val="1"/>
                      </c15:dlblFieldTableCache>
                    </c15:dlblFTEntry>
                  </c15:dlblFieldTable>
                  <c15:showDataLabelsRange val="0"/>
                </c:ext>
                <c:ext xmlns:c16="http://schemas.microsoft.com/office/drawing/2014/chart" uri="{C3380CC4-5D6E-409C-BE32-E72D297353CC}">
                  <c16:uniqueId val="{0000003C-BDD3-4A62-8247-FB3AB7173486}"/>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{57C16E58-DD18-48E8-8BB2-D97FC1DC6361}</c15:txfldGUID>
                      <c15:f>Diagramm!$J$61</c15:f>
                      <c15:dlblFieldTableCache>
                        <c:ptCount val="1"/>
                      </c15:dlblFieldTableCache>
                    </c15:dlblFTEntry>
                  </c15:dlblFieldTable>
                  <c15:showDataLabelsRange val="0"/>
                </c:ext>
                <c:ext xmlns:c16="http://schemas.microsoft.com/office/drawing/2014/chart" uri="{C3380CC4-5D6E-409C-BE32-E72D297353CC}">
                  <c16:uniqueId val="{0000003D-BDD3-4A62-8247-FB3AB7173486}"/>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{DD0B684D-BB99-45AD-805D-7E5FAFE47F78}</c15:txfldGUID>
                      <c15:f>Diagramm!$J$62</c15:f>
                      <c15:dlblFieldTableCache>
                        <c:ptCount val="1"/>
                      </c15:dlblFieldTableCache>
                    </c15:dlblFTEntry>
                  </c15:dlblFieldTable>
                  <c15:showDataLabelsRange val="0"/>
                </c:ext>
                <c:ext xmlns:c16="http://schemas.microsoft.com/office/drawing/2014/chart" uri="{C3380CC4-5D6E-409C-BE32-E72D297353CC}">
                  <c16:uniqueId val="{0000003E-BDD3-4A62-8247-FB3AB7173486}"/>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{5B9FBCA6-21D7-417A-820B-C478454EC9E6}</c15:txfldGUID>
                      <c15:f>Diagramm!$J$63</c15:f>
                      <c15:dlblFieldTableCache>
                        <c:ptCount val="1"/>
                      </c15:dlblFieldTableCache>
                    </c15:dlblFTEntry>
                  </c15:dlblFieldTable>
                  <c15:showDataLabelsRange val="0"/>
                </c:ext>
                <c:ext xmlns:c16="http://schemas.microsoft.com/office/drawing/2014/chart" uri="{C3380CC4-5D6E-409C-BE32-E72D297353CC}">
                  <c16:uniqueId val="{0000003F-BDD3-4A62-8247-FB3AB7173486}"/>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{0674898E-FA3C-45AE-8BCC-C6E0AE3E1504}</c15:txfldGUID>
                      <c15:f>Diagramm!$J$64</c15:f>
                      <c15:dlblFieldTableCache>
                        <c:ptCount val="1"/>
                      </c15:dlblFieldTableCache>
                    </c15:dlblFTEntry>
                  </c15:dlblFieldTable>
                  <c15:showDataLabelsRange val="0"/>
                </c:ext>
                <c:ext xmlns:c16="http://schemas.microsoft.com/office/drawing/2014/chart" uri="{C3380CC4-5D6E-409C-BE32-E72D297353CC}">
                  <c16:uniqueId val="{00000040-BDD3-4A62-8247-FB3AB7173486}"/>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{11F640DE-0A11-4E81-8205-1304565BB788}</c15:txfldGUID>
                      <c15:f>Diagramm!$J$65</c15:f>
                      <c15:dlblFieldTableCache>
                        <c:ptCount val="1"/>
                      </c15:dlblFieldTableCache>
                    </c15:dlblFTEntry>
                  </c15:dlblFieldTable>
                  <c15:showDataLabelsRange val="0"/>
                </c:ext>
                <c:ext xmlns:c16="http://schemas.microsoft.com/office/drawing/2014/chart" uri="{C3380CC4-5D6E-409C-BE32-E72D297353CC}">
                  <c16:uniqueId val="{00000041-BDD3-4A62-8247-FB3AB7173486}"/>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{37B76C6E-B6F4-4BA3-9F9B-6198FFBBDF1F}</c15:txfldGUID>
                      <c15:f>Diagramm!$J$66</c15:f>
                      <c15:dlblFieldTableCache>
                        <c:ptCount val="1"/>
                      </c15:dlblFieldTableCache>
                    </c15:dlblFTEntry>
                  </c15:dlblFieldTable>
                  <c15:showDataLabelsRange val="0"/>
                </c:ext>
                <c:ext xmlns:c16="http://schemas.microsoft.com/office/drawing/2014/chart" uri="{C3380CC4-5D6E-409C-BE32-E72D297353CC}">
                  <c16:uniqueId val="{00000042-BDD3-4A62-8247-FB3AB7173486}"/>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{AB25E9EE-56AD-4C8F-9F6A-B337C3AD319E}</c15:txfldGUID>
                      <c15:f>Diagramm!$J$67</c15:f>
                      <c15:dlblFieldTableCache>
                        <c:ptCount val="1"/>
                      </c15:dlblFieldTableCache>
                    </c15:dlblFTEntry>
                  </c15:dlblFieldTable>
                  <c15:showDataLabelsRange val="0"/>
                </c:ext>
                <c:ext xmlns:c16="http://schemas.microsoft.com/office/drawing/2014/chart" uri="{C3380CC4-5D6E-409C-BE32-E72D297353CC}">
                  <c16:uniqueId val="{00000043-BDD3-4A62-8247-FB3AB717348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DD3-4A62-8247-FB3AB7173486}"/>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9B5-4548-9055-B7D7F2EE765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9B5-4548-9055-B7D7F2EE765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9B5-4548-9055-B7D7F2EE765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9B5-4548-9055-B7D7F2EE765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9B5-4548-9055-B7D7F2EE765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9B5-4548-9055-B7D7F2EE765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9B5-4548-9055-B7D7F2EE765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9B5-4548-9055-B7D7F2EE765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9B5-4548-9055-B7D7F2EE765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9B5-4548-9055-B7D7F2EE765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9B5-4548-9055-B7D7F2EE765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9B5-4548-9055-B7D7F2EE765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9B5-4548-9055-B7D7F2EE765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9B5-4548-9055-B7D7F2EE765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9B5-4548-9055-B7D7F2EE765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9B5-4548-9055-B7D7F2EE765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9B5-4548-9055-B7D7F2EE765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9B5-4548-9055-B7D7F2EE765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9B5-4548-9055-B7D7F2EE765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9B5-4548-9055-B7D7F2EE765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9B5-4548-9055-B7D7F2EE765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9B5-4548-9055-B7D7F2EE765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9B5-4548-9055-B7D7F2EE765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9B5-4548-9055-B7D7F2EE765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9B5-4548-9055-B7D7F2EE765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9B5-4548-9055-B7D7F2EE765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9B5-4548-9055-B7D7F2EE765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9B5-4548-9055-B7D7F2EE765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9B5-4548-9055-B7D7F2EE765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9B5-4548-9055-B7D7F2EE765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9B5-4548-9055-B7D7F2EE765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9B5-4548-9055-B7D7F2EE765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9B5-4548-9055-B7D7F2EE765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9B5-4548-9055-B7D7F2EE765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9B5-4548-9055-B7D7F2EE765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9B5-4548-9055-B7D7F2EE765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9B5-4548-9055-B7D7F2EE765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9B5-4548-9055-B7D7F2EE765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9B5-4548-9055-B7D7F2EE765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9B5-4548-9055-B7D7F2EE765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9B5-4548-9055-B7D7F2EE765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9B5-4548-9055-B7D7F2EE765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9B5-4548-9055-B7D7F2EE765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9B5-4548-9055-B7D7F2EE765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9B5-4548-9055-B7D7F2EE765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9B5-4548-9055-B7D7F2EE765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9B5-4548-9055-B7D7F2EE765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9B5-4548-9055-B7D7F2EE765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9B5-4548-9055-B7D7F2EE765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9B5-4548-9055-B7D7F2EE765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9B5-4548-9055-B7D7F2EE765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9B5-4548-9055-B7D7F2EE765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9B5-4548-9055-B7D7F2EE765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9B5-4548-9055-B7D7F2EE765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9B5-4548-9055-B7D7F2EE765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9B5-4548-9055-B7D7F2EE765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9B5-4548-9055-B7D7F2EE765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9B5-4548-9055-B7D7F2EE765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9B5-4548-9055-B7D7F2EE765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9B5-4548-9055-B7D7F2EE765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9B5-4548-9055-B7D7F2EE765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9B5-4548-9055-B7D7F2EE765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9B5-4548-9055-B7D7F2EE765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9B5-4548-9055-B7D7F2EE765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9B5-4548-9055-B7D7F2EE765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9B5-4548-9055-B7D7F2EE765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9B5-4548-9055-B7D7F2EE765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9B5-4548-9055-B7D7F2EE765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9B5-4548-9055-B7D7F2EE765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100.47115020686235</c:v>
                </c:pt>
                <c:pt idx="2">
                  <c:v>103.44161522298066</c:v>
                </c:pt>
                <c:pt idx="3">
                  <c:v>102.9743803917986</c:v>
                </c:pt>
                <c:pt idx="4">
                  <c:v>104.09809321204368</c:v>
                </c:pt>
                <c:pt idx="5">
                  <c:v>104.93663617024053</c:v>
                </c:pt>
                <c:pt idx="6">
                  <c:v>107.66891583247413</c:v>
                </c:pt>
                <c:pt idx="7">
                  <c:v>107.14751830438129</c:v>
                </c:pt>
                <c:pt idx="8">
                  <c:v>108.15181216637737</c:v>
                </c:pt>
                <c:pt idx="9">
                  <c:v>108.72606726615419</c:v>
                </c:pt>
                <c:pt idx="10">
                  <c:v>110.96435703005703</c:v>
                </c:pt>
                <c:pt idx="11">
                  <c:v>110.70594223515747</c:v>
                </c:pt>
                <c:pt idx="12">
                  <c:v>111.61887733127993</c:v>
                </c:pt>
                <c:pt idx="13">
                  <c:v>112.27013481943592</c:v>
                </c:pt>
                <c:pt idx="14">
                  <c:v>115.09899374845017</c:v>
                </c:pt>
                <c:pt idx="15">
                  <c:v>114.67743830020491</c:v>
                </c:pt>
                <c:pt idx="16">
                  <c:v>115.61582333824931</c:v>
                </c:pt>
                <c:pt idx="17">
                  <c:v>116.7056029025985</c:v>
                </c:pt>
                <c:pt idx="18">
                  <c:v>119.21666383889533</c:v>
                </c:pt>
                <c:pt idx="19">
                  <c:v>119.02807324362772</c:v>
                </c:pt>
                <c:pt idx="20">
                  <c:v>119.31454823090274</c:v>
                </c:pt>
                <c:pt idx="21">
                  <c:v>119.04699755941583</c:v>
                </c:pt>
                <c:pt idx="22">
                  <c:v>121.49280223437439</c:v>
                </c:pt>
                <c:pt idx="23">
                  <c:v>120.23139870270552</c:v>
                </c:pt>
                <c:pt idx="24">
                  <c:v>120.14721812557916</c:v>
                </c:pt>
              </c:numCache>
            </c:numRef>
          </c:val>
          <c:smooth val="0"/>
          <c:extLst>
            <c:ext xmlns:c16="http://schemas.microsoft.com/office/drawing/2014/chart" uri="{C3380CC4-5D6E-409C-BE32-E72D297353CC}">
              <c16:uniqueId val="{00000000-F42D-47A3-8286-9E8FBA52110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102.55256362965694</c:v>
                </c:pt>
                <c:pt idx="2">
                  <c:v>106.97897454813723</c:v>
                </c:pt>
                <c:pt idx="3">
                  <c:v>105.11250461084471</c:v>
                </c:pt>
                <c:pt idx="4">
                  <c:v>103.20914791589819</c:v>
                </c:pt>
                <c:pt idx="5">
                  <c:v>106.60272962006641</c:v>
                </c:pt>
                <c:pt idx="6">
                  <c:v>110.30616008852823</c:v>
                </c:pt>
                <c:pt idx="7">
                  <c:v>109.83400959055697</c:v>
                </c:pt>
                <c:pt idx="8">
                  <c:v>110.0110660272962</c:v>
                </c:pt>
                <c:pt idx="9">
                  <c:v>112.19476208041313</c:v>
                </c:pt>
                <c:pt idx="10">
                  <c:v>115.38177794171894</c:v>
                </c:pt>
                <c:pt idx="11">
                  <c:v>113.53006270748803</c:v>
                </c:pt>
                <c:pt idx="12">
                  <c:v>112.96200663961638</c:v>
                </c:pt>
                <c:pt idx="13">
                  <c:v>115.98672076724456</c:v>
                </c:pt>
                <c:pt idx="14">
                  <c:v>120.84839542604205</c:v>
                </c:pt>
                <c:pt idx="15">
                  <c:v>119.9336038362228</c:v>
                </c:pt>
                <c:pt idx="16">
                  <c:v>120.44264109184803</c:v>
                </c:pt>
                <c:pt idx="17">
                  <c:v>123.20914791589819</c:v>
                </c:pt>
                <c:pt idx="18">
                  <c:v>127.11176687569163</c:v>
                </c:pt>
                <c:pt idx="19">
                  <c:v>124.64035411287348</c:v>
                </c:pt>
                <c:pt idx="20">
                  <c:v>124.03541128734786</c:v>
                </c:pt>
                <c:pt idx="21">
                  <c:v>127.05274806344522</c:v>
                </c:pt>
                <c:pt idx="22">
                  <c:v>131.55293249723348</c:v>
                </c:pt>
                <c:pt idx="23">
                  <c:v>128.11508668388049</c:v>
                </c:pt>
                <c:pt idx="24">
                  <c:v>123.25341202508299</c:v>
                </c:pt>
              </c:numCache>
            </c:numRef>
          </c:val>
          <c:smooth val="0"/>
          <c:extLst>
            <c:ext xmlns:c16="http://schemas.microsoft.com/office/drawing/2014/chart" uri="{C3380CC4-5D6E-409C-BE32-E72D297353CC}">
              <c16:uniqueId val="{00000001-F42D-47A3-8286-9E8FBA52110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100.97285655935539</c:v>
                </c:pt>
                <c:pt idx="2">
                  <c:v>98.132263933756633</c:v>
                </c:pt>
                <c:pt idx="3">
                  <c:v>97.289369128513613</c:v>
                </c:pt>
                <c:pt idx="4">
                  <c:v>95.51074969366158</c:v>
                </c:pt>
                <c:pt idx="5">
                  <c:v>97.786936987115226</c:v>
                </c:pt>
                <c:pt idx="6">
                  <c:v>95.065166536704908</c:v>
                </c:pt>
                <c:pt idx="7">
                  <c:v>95.065166536704908</c:v>
                </c:pt>
                <c:pt idx="8">
                  <c:v>94.40793138019383</c:v>
                </c:pt>
                <c:pt idx="9">
                  <c:v>95.533028851509414</c:v>
                </c:pt>
                <c:pt idx="10">
                  <c:v>93.386803312168126</c:v>
                </c:pt>
                <c:pt idx="11">
                  <c:v>93.323679031599269</c:v>
                </c:pt>
                <c:pt idx="12">
                  <c:v>93.000631242805682</c:v>
                </c:pt>
                <c:pt idx="13">
                  <c:v>95.187701904867993</c:v>
                </c:pt>
                <c:pt idx="14">
                  <c:v>93.160298540715161</c:v>
                </c:pt>
                <c:pt idx="15">
                  <c:v>92.257992647877913</c:v>
                </c:pt>
                <c:pt idx="16">
                  <c:v>92.202294753258329</c:v>
                </c:pt>
                <c:pt idx="17">
                  <c:v>93.63930043444357</c:v>
                </c:pt>
                <c:pt idx="18">
                  <c:v>90.483086406000524</c:v>
                </c:pt>
                <c:pt idx="19">
                  <c:v>89.3728417065835</c:v>
                </c:pt>
                <c:pt idx="20">
                  <c:v>88.756451672793432</c:v>
                </c:pt>
                <c:pt idx="21">
                  <c:v>90.546210686569381</c:v>
                </c:pt>
                <c:pt idx="22">
                  <c:v>87.664772938249598</c:v>
                </c:pt>
                <c:pt idx="23">
                  <c:v>86.691916378894206</c:v>
                </c:pt>
                <c:pt idx="24">
                  <c:v>84.367457576770263</c:v>
                </c:pt>
              </c:numCache>
            </c:numRef>
          </c:val>
          <c:smooth val="0"/>
          <c:extLst>
            <c:ext xmlns:c16="http://schemas.microsoft.com/office/drawing/2014/chart" uri="{C3380CC4-5D6E-409C-BE32-E72D297353CC}">
              <c16:uniqueId val="{00000002-F42D-47A3-8286-9E8FBA52110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42D-47A3-8286-9E8FBA521103}"/>
                </c:ext>
              </c:extLst>
            </c:dLbl>
            <c:dLbl>
              <c:idx val="1"/>
              <c:delete val="1"/>
              <c:extLst>
                <c:ext xmlns:c15="http://schemas.microsoft.com/office/drawing/2012/chart" uri="{CE6537A1-D6FC-4f65-9D91-7224C49458BB}"/>
                <c:ext xmlns:c16="http://schemas.microsoft.com/office/drawing/2014/chart" uri="{C3380CC4-5D6E-409C-BE32-E72D297353CC}">
                  <c16:uniqueId val="{00000004-F42D-47A3-8286-9E8FBA521103}"/>
                </c:ext>
              </c:extLst>
            </c:dLbl>
            <c:dLbl>
              <c:idx val="2"/>
              <c:delete val="1"/>
              <c:extLst>
                <c:ext xmlns:c15="http://schemas.microsoft.com/office/drawing/2012/chart" uri="{CE6537A1-D6FC-4f65-9D91-7224C49458BB}"/>
                <c:ext xmlns:c16="http://schemas.microsoft.com/office/drawing/2014/chart" uri="{C3380CC4-5D6E-409C-BE32-E72D297353CC}">
                  <c16:uniqueId val="{00000005-F42D-47A3-8286-9E8FBA521103}"/>
                </c:ext>
              </c:extLst>
            </c:dLbl>
            <c:dLbl>
              <c:idx val="3"/>
              <c:delete val="1"/>
              <c:extLst>
                <c:ext xmlns:c15="http://schemas.microsoft.com/office/drawing/2012/chart" uri="{CE6537A1-D6FC-4f65-9D91-7224C49458BB}"/>
                <c:ext xmlns:c16="http://schemas.microsoft.com/office/drawing/2014/chart" uri="{C3380CC4-5D6E-409C-BE32-E72D297353CC}">
                  <c16:uniqueId val="{00000006-F42D-47A3-8286-9E8FBA521103}"/>
                </c:ext>
              </c:extLst>
            </c:dLbl>
            <c:dLbl>
              <c:idx val="4"/>
              <c:delete val="1"/>
              <c:extLst>
                <c:ext xmlns:c15="http://schemas.microsoft.com/office/drawing/2012/chart" uri="{CE6537A1-D6FC-4f65-9D91-7224C49458BB}"/>
                <c:ext xmlns:c16="http://schemas.microsoft.com/office/drawing/2014/chart" uri="{C3380CC4-5D6E-409C-BE32-E72D297353CC}">
                  <c16:uniqueId val="{00000007-F42D-47A3-8286-9E8FBA521103}"/>
                </c:ext>
              </c:extLst>
            </c:dLbl>
            <c:dLbl>
              <c:idx val="5"/>
              <c:delete val="1"/>
              <c:extLst>
                <c:ext xmlns:c15="http://schemas.microsoft.com/office/drawing/2012/chart" uri="{CE6537A1-D6FC-4f65-9D91-7224C49458BB}"/>
                <c:ext xmlns:c16="http://schemas.microsoft.com/office/drawing/2014/chart" uri="{C3380CC4-5D6E-409C-BE32-E72D297353CC}">
                  <c16:uniqueId val="{00000008-F42D-47A3-8286-9E8FBA521103}"/>
                </c:ext>
              </c:extLst>
            </c:dLbl>
            <c:dLbl>
              <c:idx val="6"/>
              <c:delete val="1"/>
              <c:extLst>
                <c:ext xmlns:c15="http://schemas.microsoft.com/office/drawing/2012/chart" uri="{CE6537A1-D6FC-4f65-9D91-7224C49458BB}"/>
                <c:ext xmlns:c16="http://schemas.microsoft.com/office/drawing/2014/chart" uri="{C3380CC4-5D6E-409C-BE32-E72D297353CC}">
                  <c16:uniqueId val="{00000009-F42D-47A3-8286-9E8FBA521103}"/>
                </c:ext>
              </c:extLst>
            </c:dLbl>
            <c:dLbl>
              <c:idx val="7"/>
              <c:delete val="1"/>
              <c:extLst>
                <c:ext xmlns:c15="http://schemas.microsoft.com/office/drawing/2012/chart" uri="{CE6537A1-D6FC-4f65-9D91-7224C49458BB}"/>
                <c:ext xmlns:c16="http://schemas.microsoft.com/office/drawing/2014/chart" uri="{C3380CC4-5D6E-409C-BE32-E72D297353CC}">
                  <c16:uniqueId val="{0000000A-F42D-47A3-8286-9E8FBA521103}"/>
                </c:ext>
              </c:extLst>
            </c:dLbl>
            <c:dLbl>
              <c:idx val="8"/>
              <c:delete val="1"/>
              <c:extLst>
                <c:ext xmlns:c15="http://schemas.microsoft.com/office/drawing/2012/chart" uri="{CE6537A1-D6FC-4f65-9D91-7224C49458BB}"/>
                <c:ext xmlns:c16="http://schemas.microsoft.com/office/drawing/2014/chart" uri="{C3380CC4-5D6E-409C-BE32-E72D297353CC}">
                  <c16:uniqueId val="{0000000B-F42D-47A3-8286-9E8FBA521103}"/>
                </c:ext>
              </c:extLst>
            </c:dLbl>
            <c:dLbl>
              <c:idx val="9"/>
              <c:delete val="1"/>
              <c:extLst>
                <c:ext xmlns:c15="http://schemas.microsoft.com/office/drawing/2012/chart" uri="{CE6537A1-D6FC-4f65-9D91-7224C49458BB}"/>
                <c:ext xmlns:c16="http://schemas.microsoft.com/office/drawing/2014/chart" uri="{C3380CC4-5D6E-409C-BE32-E72D297353CC}">
                  <c16:uniqueId val="{0000000C-F42D-47A3-8286-9E8FBA521103}"/>
                </c:ext>
              </c:extLst>
            </c:dLbl>
            <c:dLbl>
              <c:idx val="10"/>
              <c:delete val="1"/>
              <c:extLst>
                <c:ext xmlns:c15="http://schemas.microsoft.com/office/drawing/2012/chart" uri="{CE6537A1-D6FC-4f65-9D91-7224C49458BB}"/>
                <c:ext xmlns:c16="http://schemas.microsoft.com/office/drawing/2014/chart" uri="{C3380CC4-5D6E-409C-BE32-E72D297353CC}">
                  <c16:uniqueId val="{0000000D-F42D-47A3-8286-9E8FBA521103}"/>
                </c:ext>
              </c:extLst>
            </c:dLbl>
            <c:dLbl>
              <c:idx val="11"/>
              <c:delete val="1"/>
              <c:extLst>
                <c:ext xmlns:c15="http://schemas.microsoft.com/office/drawing/2012/chart" uri="{CE6537A1-D6FC-4f65-9D91-7224C49458BB}"/>
                <c:ext xmlns:c16="http://schemas.microsoft.com/office/drawing/2014/chart" uri="{C3380CC4-5D6E-409C-BE32-E72D297353CC}">
                  <c16:uniqueId val="{0000000E-F42D-47A3-8286-9E8FBA521103}"/>
                </c:ext>
              </c:extLst>
            </c:dLbl>
            <c:dLbl>
              <c:idx val="12"/>
              <c:delete val="1"/>
              <c:extLst>
                <c:ext xmlns:c15="http://schemas.microsoft.com/office/drawing/2012/chart" uri="{CE6537A1-D6FC-4f65-9D91-7224C49458BB}"/>
                <c:ext xmlns:c16="http://schemas.microsoft.com/office/drawing/2014/chart" uri="{C3380CC4-5D6E-409C-BE32-E72D297353CC}">
                  <c16:uniqueId val="{0000000F-F42D-47A3-8286-9E8FBA52110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42D-47A3-8286-9E8FBA521103}"/>
                </c:ext>
              </c:extLst>
            </c:dLbl>
            <c:dLbl>
              <c:idx val="14"/>
              <c:delete val="1"/>
              <c:extLst>
                <c:ext xmlns:c15="http://schemas.microsoft.com/office/drawing/2012/chart" uri="{CE6537A1-D6FC-4f65-9D91-7224C49458BB}"/>
                <c:ext xmlns:c16="http://schemas.microsoft.com/office/drawing/2014/chart" uri="{C3380CC4-5D6E-409C-BE32-E72D297353CC}">
                  <c16:uniqueId val="{00000011-F42D-47A3-8286-9E8FBA521103}"/>
                </c:ext>
              </c:extLst>
            </c:dLbl>
            <c:dLbl>
              <c:idx val="15"/>
              <c:delete val="1"/>
              <c:extLst>
                <c:ext xmlns:c15="http://schemas.microsoft.com/office/drawing/2012/chart" uri="{CE6537A1-D6FC-4f65-9D91-7224C49458BB}"/>
                <c:ext xmlns:c16="http://schemas.microsoft.com/office/drawing/2014/chart" uri="{C3380CC4-5D6E-409C-BE32-E72D297353CC}">
                  <c16:uniqueId val="{00000012-F42D-47A3-8286-9E8FBA521103}"/>
                </c:ext>
              </c:extLst>
            </c:dLbl>
            <c:dLbl>
              <c:idx val="16"/>
              <c:delete val="1"/>
              <c:extLst>
                <c:ext xmlns:c15="http://schemas.microsoft.com/office/drawing/2012/chart" uri="{CE6537A1-D6FC-4f65-9D91-7224C49458BB}"/>
                <c:ext xmlns:c16="http://schemas.microsoft.com/office/drawing/2014/chart" uri="{C3380CC4-5D6E-409C-BE32-E72D297353CC}">
                  <c16:uniqueId val="{00000013-F42D-47A3-8286-9E8FBA521103}"/>
                </c:ext>
              </c:extLst>
            </c:dLbl>
            <c:dLbl>
              <c:idx val="17"/>
              <c:delete val="1"/>
              <c:extLst>
                <c:ext xmlns:c15="http://schemas.microsoft.com/office/drawing/2012/chart" uri="{CE6537A1-D6FC-4f65-9D91-7224C49458BB}"/>
                <c:ext xmlns:c16="http://schemas.microsoft.com/office/drawing/2014/chart" uri="{C3380CC4-5D6E-409C-BE32-E72D297353CC}">
                  <c16:uniqueId val="{00000014-F42D-47A3-8286-9E8FBA521103}"/>
                </c:ext>
              </c:extLst>
            </c:dLbl>
            <c:dLbl>
              <c:idx val="18"/>
              <c:delete val="1"/>
              <c:extLst>
                <c:ext xmlns:c15="http://schemas.microsoft.com/office/drawing/2012/chart" uri="{CE6537A1-D6FC-4f65-9D91-7224C49458BB}"/>
                <c:ext xmlns:c16="http://schemas.microsoft.com/office/drawing/2014/chart" uri="{C3380CC4-5D6E-409C-BE32-E72D297353CC}">
                  <c16:uniqueId val="{00000015-F42D-47A3-8286-9E8FBA521103}"/>
                </c:ext>
              </c:extLst>
            </c:dLbl>
            <c:dLbl>
              <c:idx val="19"/>
              <c:delete val="1"/>
              <c:extLst>
                <c:ext xmlns:c15="http://schemas.microsoft.com/office/drawing/2012/chart" uri="{CE6537A1-D6FC-4f65-9D91-7224C49458BB}"/>
                <c:ext xmlns:c16="http://schemas.microsoft.com/office/drawing/2014/chart" uri="{C3380CC4-5D6E-409C-BE32-E72D297353CC}">
                  <c16:uniqueId val="{00000016-F42D-47A3-8286-9E8FBA521103}"/>
                </c:ext>
              </c:extLst>
            </c:dLbl>
            <c:dLbl>
              <c:idx val="20"/>
              <c:delete val="1"/>
              <c:extLst>
                <c:ext xmlns:c15="http://schemas.microsoft.com/office/drawing/2012/chart" uri="{CE6537A1-D6FC-4f65-9D91-7224C49458BB}"/>
                <c:ext xmlns:c16="http://schemas.microsoft.com/office/drawing/2014/chart" uri="{C3380CC4-5D6E-409C-BE32-E72D297353CC}">
                  <c16:uniqueId val="{00000017-F42D-47A3-8286-9E8FBA521103}"/>
                </c:ext>
              </c:extLst>
            </c:dLbl>
            <c:dLbl>
              <c:idx val="21"/>
              <c:delete val="1"/>
              <c:extLst>
                <c:ext xmlns:c15="http://schemas.microsoft.com/office/drawing/2012/chart" uri="{CE6537A1-D6FC-4f65-9D91-7224C49458BB}"/>
                <c:ext xmlns:c16="http://schemas.microsoft.com/office/drawing/2014/chart" uri="{C3380CC4-5D6E-409C-BE32-E72D297353CC}">
                  <c16:uniqueId val="{00000018-F42D-47A3-8286-9E8FBA521103}"/>
                </c:ext>
              </c:extLst>
            </c:dLbl>
            <c:dLbl>
              <c:idx val="22"/>
              <c:delete val="1"/>
              <c:extLst>
                <c:ext xmlns:c15="http://schemas.microsoft.com/office/drawing/2012/chart" uri="{CE6537A1-D6FC-4f65-9D91-7224C49458BB}"/>
                <c:ext xmlns:c16="http://schemas.microsoft.com/office/drawing/2014/chart" uri="{C3380CC4-5D6E-409C-BE32-E72D297353CC}">
                  <c16:uniqueId val="{00000019-F42D-47A3-8286-9E8FBA521103}"/>
                </c:ext>
              </c:extLst>
            </c:dLbl>
            <c:dLbl>
              <c:idx val="23"/>
              <c:delete val="1"/>
              <c:extLst>
                <c:ext xmlns:c15="http://schemas.microsoft.com/office/drawing/2012/chart" uri="{CE6537A1-D6FC-4f65-9D91-7224C49458BB}"/>
                <c:ext xmlns:c16="http://schemas.microsoft.com/office/drawing/2014/chart" uri="{C3380CC4-5D6E-409C-BE32-E72D297353CC}">
                  <c16:uniqueId val="{0000001A-F42D-47A3-8286-9E8FBA521103}"/>
                </c:ext>
              </c:extLst>
            </c:dLbl>
            <c:dLbl>
              <c:idx val="24"/>
              <c:delete val="1"/>
              <c:extLst>
                <c:ext xmlns:c15="http://schemas.microsoft.com/office/drawing/2012/chart" uri="{CE6537A1-D6FC-4f65-9D91-7224C49458BB}"/>
                <c:ext xmlns:c16="http://schemas.microsoft.com/office/drawing/2014/chart" uri="{C3380CC4-5D6E-409C-BE32-E72D297353CC}">
                  <c16:uniqueId val="{0000001B-F42D-47A3-8286-9E8FBA52110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42D-47A3-8286-9E8FBA52110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Gütersloh (05754)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184116</v>
      </c>
      <c r="F11" s="238">
        <v>184245</v>
      </c>
      <c r="G11" s="238">
        <v>186178</v>
      </c>
      <c r="H11" s="238">
        <v>182430</v>
      </c>
      <c r="I11" s="265">
        <v>182840</v>
      </c>
      <c r="J11" s="263">
        <v>1276</v>
      </c>
      <c r="K11" s="266">
        <v>0.69787792605556775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20.718460101240524</v>
      </c>
      <c r="E13" s="115">
        <v>38146</v>
      </c>
      <c r="F13" s="114">
        <v>38135</v>
      </c>
      <c r="G13" s="114">
        <v>39142</v>
      </c>
      <c r="H13" s="114">
        <v>38636</v>
      </c>
      <c r="I13" s="140">
        <v>38493</v>
      </c>
      <c r="J13" s="115">
        <v>-347</v>
      </c>
      <c r="K13" s="116">
        <v>-0.9014626035902632</v>
      </c>
    </row>
    <row r="14" spans="1:255" ht="14.1" customHeight="1" x14ac:dyDescent="0.2">
      <c r="A14" s="306" t="s">
        <v>230</v>
      </c>
      <c r="B14" s="307"/>
      <c r="C14" s="308"/>
      <c r="D14" s="113">
        <v>58.178539616328834</v>
      </c>
      <c r="E14" s="115">
        <v>107116</v>
      </c>
      <c r="F14" s="114">
        <v>107340</v>
      </c>
      <c r="G14" s="114">
        <v>108203</v>
      </c>
      <c r="H14" s="114">
        <v>105389</v>
      </c>
      <c r="I14" s="140">
        <v>105945</v>
      </c>
      <c r="J14" s="115">
        <v>1171</v>
      </c>
      <c r="K14" s="116">
        <v>1.105290480909906</v>
      </c>
    </row>
    <row r="15" spans="1:255" ht="14.1" customHeight="1" x14ac:dyDescent="0.2">
      <c r="A15" s="306" t="s">
        <v>231</v>
      </c>
      <c r="B15" s="307"/>
      <c r="C15" s="308"/>
      <c r="D15" s="113">
        <v>11.673618805535641</v>
      </c>
      <c r="E15" s="115">
        <v>21493</v>
      </c>
      <c r="F15" s="114">
        <v>21449</v>
      </c>
      <c r="G15" s="114">
        <v>21526</v>
      </c>
      <c r="H15" s="114">
        <v>21336</v>
      </c>
      <c r="I15" s="140">
        <v>21393</v>
      </c>
      <c r="J15" s="115">
        <v>100</v>
      </c>
      <c r="K15" s="116">
        <v>0.4674426214182209</v>
      </c>
    </row>
    <row r="16" spans="1:255" ht="14.1" customHeight="1" x14ac:dyDescent="0.2">
      <c r="A16" s="306" t="s">
        <v>232</v>
      </c>
      <c r="B16" s="307"/>
      <c r="C16" s="308"/>
      <c r="D16" s="113">
        <v>8.5788307371439743</v>
      </c>
      <c r="E16" s="115">
        <v>15795</v>
      </c>
      <c r="F16" s="114">
        <v>15740</v>
      </c>
      <c r="G16" s="114">
        <v>15723</v>
      </c>
      <c r="H16" s="114">
        <v>15505</v>
      </c>
      <c r="I16" s="140">
        <v>15425</v>
      </c>
      <c r="J16" s="115">
        <v>370</v>
      </c>
      <c r="K16" s="116">
        <v>2.3987034035656403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0.42201655478068173</v>
      </c>
      <c r="E18" s="115">
        <v>777</v>
      </c>
      <c r="F18" s="114">
        <v>752</v>
      </c>
      <c r="G18" s="114">
        <v>775</v>
      </c>
      <c r="H18" s="114">
        <v>777</v>
      </c>
      <c r="I18" s="140">
        <v>778</v>
      </c>
      <c r="J18" s="115">
        <v>-1</v>
      </c>
      <c r="K18" s="116">
        <v>-0.12853470437017994</v>
      </c>
    </row>
    <row r="19" spans="1:255" ht="14.1" customHeight="1" x14ac:dyDescent="0.2">
      <c r="A19" s="306" t="s">
        <v>235</v>
      </c>
      <c r="B19" s="307" t="s">
        <v>236</v>
      </c>
      <c r="C19" s="308"/>
      <c r="D19" s="113">
        <v>0.29166395098742098</v>
      </c>
      <c r="E19" s="115">
        <v>537</v>
      </c>
      <c r="F19" s="114">
        <v>517</v>
      </c>
      <c r="G19" s="114">
        <v>543</v>
      </c>
      <c r="H19" s="114">
        <v>533</v>
      </c>
      <c r="I19" s="140">
        <v>538</v>
      </c>
      <c r="J19" s="115">
        <v>-1</v>
      </c>
      <c r="K19" s="116">
        <v>-0.18587360594795538</v>
      </c>
    </row>
    <row r="20" spans="1:255" ht="14.1" customHeight="1" x14ac:dyDescent="0.2">
      <c r="A20" s="306">
        <v>12</v>
      </c>
      <c r="B20" s="307" t="s">
        <v>237</v>
      </c>
      <c r="C20" s="308"/>
      <c r="D20" s="113">
        <v>0.88911338503986614</v>
      </c>
      <c r="E20" s="115">
        <v>1637</v>
      </c>
      <c r="F20" s="114">
        <v>1595</v>
      </c>
      <c r="G20" s="114">
        <v>1651</v>
      </c>
      <c r="H20" s="114">
        <v>1633</v>
      </c>
      <c r="I20" s="140">
        <v>1619</v>
      </c>
      <c r="J20" s="115">
        <v>18</v>
      </c>
      <c r="K20" s="116">
        <v>1.1117974058060531</v>
      </c>
    </row>
    <row r="21" spans="1:255" ht="14.1" customHeight="1" x14ac:dyDescent="0.2">
      <c r="A21" s="306">
        <v>21</v>
      </c>
      <c r="B21" s="307" t="s">
        <v>238</v>
      </c>
      <c r="C21" s="308"/>
      <c r="D21" s="113">
        <v>0.15696626040105152</v>
      </c>
      <c r="E21" s="115">
        <v>289</v>
      </c>
      <c r="F21" s="114">
        <v>272</v>
      </c>
      <c r="G21" s="114">
        <v>280</v>
      </c>
      <c r="H21" s="114">
        <v>279</v>
      </c>
      <c r="I21" s="140">
        <v>279</v>
      </c>
      <c r="J21" s="115">
        <v>10</v>
      </c>
      <c r="K21" s="116">
        <v>3.5842293906810037</v>
      </c>
    </row>
    <row r="22" spans="1:255" ht="14.1" customHeight="1" x14ac:dyDescent="0.2">
      <c r="A22" s="306">
        <v>22</v>
      </c>
      <c r="B22" s="307" t="s">
        <v>239</v>
      </c>
      <c r="C22" s="308"/>
      <c r="D22" s="113">
        <v>4.6932368724065263</v>
      </c>
      <c r="E22" s="115">
        <v>8641</v>
      </c>
      <c r="F22" s="114">
        <v>8697</v>
      </c>
      <c r="G22" s="114">
        <v>8715</v>
      </c>
      <c r="H22" s="114">
        <v>8612</v>
      </c>
      <c r="I22" s="140">
        <v>8670</v>
      </c>
      <c r="J22" s="115">
        <v>-29</v>
      </c>
      <c r="K22" s="116">
        <v>-0.3344867358708189</v>
      </c>
    </row>
    <row r="23" spans="1:255" ht="14.1" customHeight="1" x14ac:dyDescent="0.2">
      <c r="A23" s="306">
        <v>23</v>
      </c>
      <c r="B23" s="307" t="s">
        <v>240</v>
      </c>
      <c r="C23" s="308"/>
      <c r="D23" s="113">
        <v>1.4914510417345586</v>
      </c>
      <c r="E23" s="115">
        <v>2746</v>
      </c>
      <c r="F23" s="114">
        <v>2784</v>
      </c>
      <c r="G23" s="114">
        <v>2835</v>
      </c>
      <c r="H23" s="114">
        <v>2816</v>
      </c>
      <c r="I23" s="140">
        <v>2857</v>
      </c>
      <c r="J23" s="115">
        <v>-111</v>
      </c>
      <c r="K23" s="116">
        <v>-3.8851942597129856</v>
      </c>
    </row>
    <row r="24" spans="1:255" ht="14.1" customHeight="1" x14ac:dyDescent="0.2">
      <c r="A24" s="306">
        <v>24</v>
      </c>
      <c r="B24" s="307" t="s">
        <v>241</v>
      </c>
      <c r="C24" s="308"/>
      <c r="D24" s="113">
        <v>6.2026113971626584</v>
      </c>
      <c r="E24" s="115">
        <v>11420</v>
      </c>
      <c r="F24" s="114">
        <v>11617</v>
      </c>
      <c r="G24" s="114">
        <v>11774</v>
      </c>
      <c r="H24" s="114">
        <v>11729</v>
      </c>
      <c r="I24" s="140">
        <v>11829</v>
      </c>
      <c r="J24" s="115">
        <v>-409</v>
      </c>
      <c r="K24" s="116">
        <v>-3.4576041930847916</v>
      </c>
    </row>
    <row r="25" spans="1:255" ht="14.1" customHeight="1" x14ac:dyDescent="0.2">
      <c r="A25" s="306">
        <v>25</v>
      </c>
      <c r="B25" s="307" t="s">
        <v>242</v>
      </c>
      <c r="C25" s="308"/>
      <c r="D25" s="113">
        <v>6.3655521519042342</v>
      </c>
      <c r="E25" s="115">
        <v>11720</v>
      </c>
      <c r="F25" s="114">
        <v>11816</v>
      </c>
      <c r="G25" s="114">
        <v>11980</v>
      </c>
      <c r="H25" s="114">
        <v>11738</v>
      </c>
      <c r="I25" s="140">
        <v>11761</v>
      </c>
      <c r="J25" s="115">
        <v>-41</v>
      </c>
      <c r="K25" s="116">
        <v>-0.3486098120908086</v>
      </c>
    </row>
    <row r="26" spans="1:255" ht="14.1" customHeight="1" x14ac:dyDescent="0.2">
      <c r="A26" s="306">
        <v>26</v>
      </c>
      <c r="B26" s="307" t="s">
        <v>243</v>
      </c>
      <c r="C26" s="308"/>
      <c r="D26" s="113">
        <v>4.4482826044450237</v>
      </c>
      <c r="E26" s="115">
        <v>8190</v>
      </c>
      <c r="F26" s="114">
        <v>8311</v>
      </c>
      <c r="G26" s="114">
        <v>8482</v>
      </c>
      <c r="H26" s="114">
        <v>8231</v>
      </c>
      <c r="I26" s="140">
        <v>8221</v>
      </c>
      <c r="J26" s="115">
        <v>-31</v>
      </c>
      <c r="K26" s="116">
        <v>-0.37708307991728501</v>
      </c>
    </row>
    <row r="27" spans="1:255" ht="14.1" customHeight="1" x14ac:dyDescent="0.2">
      <c r="A27" s="306">
        <v>27</v>
      </c>
      <c r="B27" s="307" t="s">
        <v>244</v>
      </c>
      <c r="C27" s="308"/>
      <c r="D27" s="113">
        <v>3.1137978231115166</v>
      </c>
      <c r="E27" s="115">
        <v>5733</v>
      </c>
      <c r="F27" s="114">
        <v>5729</v>
      </c>
      <c r="G27" s="114">
        <v>5730</v>
      </c>
      <c r="H27" s="114">
        <v>5665</v>
      </c>
      <c r="I27" s="140">
        <v>5677</v>
      </c>
      <c r="J27" s="115">
        <v>56</v>
      </c>
      <c r="K27" s="116">
        <v>0.98643649815043155</v>
      </c>
    </row>
    <row r="28" spans="1:255" ht="14.1" customHeight="1" x14ac:dyDescent="0.2">
      <c r="A28" s="306">
        <v>28</v>
      </c>
      <c r="B28" s="307" t="s">
        <v>245</v>
      </c>
      <c r="C28" s="308"/>
      <c r="D28" s="113">
        <v>0.47795954724195616</v>
      </c>
      <c r="E28" s="115">
        <v>880</v>
      </c>
      <c r="F28" s="114">
        <v>887</v>
      </c>
      <c r="G28" s="114">
        <v>910</v>
      </c>
      <c r="H28" s="114">
        <v>921</v>
      </c>
      <c r="I28" s="140">
        <v>956</v>
      </c>
      <c r="J28" s="115">
        <v>-76</v>
      </c>
      <c r="K28" s="116">
        <v>-7.9497907949790791</v>
      </c>
    </row>
    <row r="29" spans="1:255" ht="14.1" customHeight="1" x14ac:dyDescent="0.2">
      <c r="A29" s="306">
        <v>29</v>
      </c>
      <c r="B29" s="307" t="s">
        <v>246</v>
      </c>
      <c r="C29" s="308"/>
      <c r="D29" s="113">
        <v>7.789654348345608</v>
      </c>
      <c r="E29" s="115">
        <v>14342</v>
      </c>
      <c r="F29" s="114">
        <v>14009</v>
      </c>
      <c r="G29" s="114">
        <v>14062</v>
      </c>
      <c r="H29" s="114">
        <v>13543</v>
      </c>
      <c r="I29" s="140">
        <v>13538</v>
      </c>
      <c r="J29" s="115">
        <v>804</v>
      </c>
      <c r="K29" s="116">
        <v>5.9388388240508201</v>
      </c>
    </row>
    <row r="30" spans="1:255" ht="14.1" customHeight="1" x14ac:dyDescent="0.2">
      <c r="A30" s="306" t="s">
        <v>247</v>
      </c>
      <c r="B30" s="307" t="s">
        <v>248</v>
      </c>
      <c r="C30" s="308"/>
      <c r="D30" s="113">
        <v>6.9358447934997498</v>
      </c>
      <c r="E30" s="115">
        <v>12770</v>
      </c>
      <c r="F30" s="114">
        <v>12466</v>
      </c>
      <c r="G30" s="114">
        <v>12471</v>
      </c>
      <c r="H30" s="114">
        <v>11979</v>
      </c>
      <c r="I30" s="140">
        <v>11983</v>
      </c>
      <c r="J30" s="115">
        <v>787</v>
      </c>
      <c r="K30" s="116">
        <v>6.5676374864391223</v>
      </c>
    </row>
    <row r="31" spans="1:255" ht="14.1" customHeight="1" x14ac:dyDescent="0.2">
      <c r="A31" s="306" t="s">
        <v>249</v>
      </c>
      <c r="B31" s="307" t="s">
        <v>250</v>
      </c>
      <c r="C31" s="308"/>
      <c r="D31" s="113">
        <v>0.83642920767342332</v>
      </c>
      <c r="E31" s="115">
        <v>1540</v>
      </c>
      <c r="F31" s="114">
        <v>1510</v>
      </c>
      <c r="G31" s="114">
        <v>1560</v>
      </c>
      <c r="H31" s="114">
        <v>1534</v>
      </c>
      <c r="I31" s="140">
        <v>1525</v>
      </c>
      <c r="J31" s="115">
        <v>15</v>
      </c>
      <c r="K31" s="116">
        <v>0.98360655737704916</v>
      </c>
    </row>
    <row r="32" spans="1:255" ht="14.1" customHeight="1" x14ac:dyDescent="0.2">
      <c r="A32" s="306">
        <v>31</v>
      </c>
      <c r="B32" s="307" t="s">
        <v>251</v>
      </c>
      <c r="C32" s="308"/>
      <c r="D32" s="113">
        <v>0.41875773968585023</v>
      </c>
      <c r="E32" s="115">
        <v>771</v>
      </c>
      <c r="F32" s="114">
        <v>771</v>
      </c>
      <c r="G32" s="114">
        <v>768</v>
      </c>
      <c r="H32" s="114">
        <v>768</v>
      </c>
      <c r="I32" s="140">
        <v>747</v>
      </c>
      <c r="J32" s="115">
        <v>24</v>
      </c>
      <c r="K32" s="116">
        <v>3.2128514056224899</v>
      </c>
    </row>
    <row r="33" spans="1:11" ht="14.1" customHeight="1" x14ac:dyDescent="0.2">
      <c r="A33" s="306">
        <v>32</v>
      </c>
      <c r="B33" s="307" t="s">
        <v>252</v>
      </c>
      <c r="C33" s="308"/>
      <c r="D33" s="113">
        <v>1.5577136153294662</v>
      </c>
      <c r="E33" s="115">
        <v>2868</v>
      </c>
      <c r="F33" s="114">
        <v>2910</v>
      </c>
      <c r="G33" s="114">
        <v>3001</v>
      </c>
      <c r="H33" s="114">
        <v>2870</v>
      </c>
      <c r="I33" s="140">
        <v>2838</v>
      </c>
      <c r="J33" s="115">
        <v>30</v>
      </c>
      <c r="K33" s="116">
        <v>1.0570824524312896</v>
      </c>
    </row>
    <row r="34" spans="1:11" ht="14.1" customHeight="1" x14ac:dyDescent="0.2">
      <c r="A34" s="306">
        <v>33</v>
      </c>
      <c r="B34" s="307" t="s">
        <v>253</v>
      </c>
      <c r="C34" s="308"/>
      <c r="D34" s="113">
        <v>0.97818766429859438</v>
      </c>
      <c r="E34" s="115">
        <v>1801</v>
      </c>
      <c r="F34" s="114">
        <v>1732</v>
      </c>
      <c r="G34" s="114">
        <v>1817</v>
      </c>
      <c r="H34" s="114">
        <v>1776</v>
      </c>
      <c r="I34" s="140">
        <v>1725</v>
      </c>
      <c r="J34" s="115">
        <v>76</v>
      </c>
      <c r="K34" s="116">
        <v>4.4057971014492754</v>
      </c>
    </row>
    <row r="35" spans="1:11" ht="14.1" customHeight="1" x14ac:dyDescent="0.2">
      <c r="A35" s="306">
        <v>34</v>
      </c>
      <c r="B35" s="307" t="s">
        <v>254</v>
      </c>
      <c r="C35" s="308"/>
      <c r="D35" s="113">
        <v>1.5359881813639227</v>
      </c>
      <c r="E35" s="115">
        <v>2828</v>
      </c>
      <c r="F35" s="114">
        <v>2846</v>
      </c>
      <c r="G35" s="114">
        <v>2911</v>
      </c>
      <c r="H35" s="114">
        <v>2908</v>
      </c>
      <c r="I35" s="140">
        <v>2859</v>
      </c>
      <c r="J35" s="115">
        <v>-31</v>
      </c>
      <c r="K35" s="116">
        <v>-1.0842952081147255</v>
      </c>
    </row>
    <row r="36" spans="1:11" ht="14.1" customHeight="1" x14ac:dyDescent="0.2">
      <c r="A36" s="306">
        <v>41</v>
      </c>
      <c r="B36" s="307" t="s">
        <v>255</v>
      </c>
      <c r="C36" s="308"/>
      <c r="D36" s="113">
        <v>0.81035868691477109</v>
      </c>
      <c r="E36" s="115">
        <v>1492</v>
      </c>
      <c r="F36" s="114">
        <v>1498</v>
      </c>
      <c r="G36" s="114">
        <v>1471</v>
      </c>
      <c r="H36" s="114">
        <v>1432</v>
      </c>
      <c r="I36" s="140">
        <v>1435</v>
      </c>
      <c r="J36" s="115">
        <v>57</v>
      </c>
      <c r="K36" s="116">
        <v>3.9721254355400695</v>
      </c>
    </row>
    <row r="37" spans="1:11" ht="14.1" customHeight="1" x14ac:dyDescent="0.2">
      <c r="A37" s="306">
        <v>42</v>
      </c>
      <c r="B37" s="307" t="s">
        <v>256</v>
      </c>
      <c r="C37" s="308"/>
      <c r="D37" s="113">
        <v>6.9521388689739075E-2</v>
      </c>
      <c r="E37" s="115">
        <v>128</v>
      </c>
      <c r="F37" s="114">
        <v>131</v>
      </c>
      <c r="G37" s="114">
        <v>131</v>
      </c>
      <c r="H37" s="114">
        <v>124</v>
      </c>
      <c r="I37" s="140">
        <v>125</v>
      </c>
      <c r="J37" s="115">
        <v>3</v>
      </c>
      <c r="K37" s="116">
        <v>2.4</v>
      </c>
    </row>
    <row r="38" spans="1:11" ht="14.1" customHeight="1" x14ac:dyDescent="0.2">
      <c r="A38" s="306">
        <v>43</v>
      </c>
      <c r="B38" s="307" t="s">
        <v>257</v>
      </c>
      <c r="C38" s="308"/>
      <c r="D38" s="113">
        <v>2.7890025853266418</v>
      </c>
      <c r="E38" s="115">
        <v>5135</v>
      </c>
      <c r="F38" s="114">
        <v>5086</v>
      </c>
      <c r="G38" s="114">
        <v>5188</v>
      </c>
      <c r="H38" s="114">
        <v>4991</v>
      </c>
      <c r="I38" s="140">
        <v>4978</v>
      </c>
      <c r="J38" s="115">
        <v>157</v>
      </c>
      <c r="K38" s="116">
        <v>3.1538770590598633</v>
      </c>
    </row>
    <row r="39" spans="1:11" ht="14.1" customHeight="1" x14ac:dyDescent="0.2">
      <c r="A39" s="306">
        <v>51</v>
      </c>
      <c r="B39" s="307" t="s">
        <v>258</v>
      </c>
      <c r="C39" s="308"/>
      <c r="D39" s="113">
        <v>9.436985378782941</v>
      </c>
      <c r="E39" s="115">
        <v>17375</v>
      </c>
      <c r="F39" s="114">
        <v>17344</v>
      </c>
      <c r="G39" s="114">
        <v>17771</v>
      </c>
      <c r="H39" s="114">
        <v>17354</v>
      </c>
      <c r="I39" s="140">
        <v>17582</v>
      </c>
      <c r="J39" s="115">
        <v>-207</v>
      </c>
      <c r="K39" s="116">
        <v>-1.1773404618359686</v>
      </c>
    </row>
    <row r="40" spans="1:11" ht="14.1" customHeight="1" x14ac:dyDescent="0.2">
      <c r="A40" s="306" t="s">
        <v>259</v>
      </c>
      <c r="B40" s="307" t="s">
        <v>260</v>
      </c>
      <c r="C40" s="308"/>
      <c r="D40" s="113">
        <v>8.3322470616350568</v>
      </c>
      <c r="E40" s="115">
        <v>15341</v>
      </c>
      <c r="F40" s="114">
        <v>15299</v>
      </c>
      <c r="G40" s="114">
        <v>15716</v>
      </c>
      <c r="H40" s="114">
        <v>15464</v>
      </c>
      <c r="I40" s="140">
        <v>15668</v>
      </c>
      <c r="J40" s="115">
        <v>-327</v>
      </c>
      <c r="K40" s="116">
        <v>-2.0870564207301507</v>
      </c>
    </row>
    <row r="41" spans="1:11" ht="14.1" customHeight="1" x14ac:dyDescent="0.2">
      <c r="A41" s="306"/>
      <c r="B41" s="307" t="s">
        <v>261</v>
      </c>
      <c r="C41" s="308"/>
      <c r="D41" s="113">
        <v>7.7592387407938475</v>
      </c>
      <c r="E41" s="115">
        <v>14286</v>
      </c>
      <c r="F41" s="114">
        <v>14245</v>
      </c>
      <c r="G41" s="114">
        <v>14680</v>
      </c>
      <c r="H41" s="114">
        <v>14441</v>
      </c>
      <c r="I41" s="140">
        <v>14639</v>
      </c>
      <c r="J41" s="115">
        <v>-353</v>
      </c>
      <c r="K41" s="116">
        <v>-2.4113668966459456</v>
      </c>
    </row>
    <row r="42" spans="1:11" ht="14.1" customHeight="1" x14ac:dyDescent="0.2">
      <c r="A42" s="306">
        <v>52</v>
      </c>
      <c r="B42" s="307" t="s">
        <v>262</v>
      </c>
      <c r="C42" s="308"/>
      <c r="D42" s="113">
        <v>3.7623020269829888</v>
      </c>
      <c r="E42" s="115">
        <v>6927</v>
      </c>
      <c r="F42" s="114">
        <v>7026</v>
      </c>
      <c r="G42" s="114">
        <v>7044</v>
      </c>
      <c r="H42" s="114">
        <v>6754</v>
      </c>
      <c r="I42" s="140">
        <v>6648</v>
      </c>
      <c r="J42" s="115">
        <v>279</v>
      </c>
      <c r="K42" s="116">
        <v>4.1967509025270759</v>
      </c>
    </row>
    <row r="43" spans="1:11" ht="14.1" customHeight="1" x14ac:dyDescent="0.2">
      <c r="A43" s="306" t="s">
        <v>263</v>
      </c>
      <c r="B43" s="307" t="s">
        <v>264</v>
      </c>
      <c r="C43" s="308"/>
      <c r="D43" s="113">
        <v>3.2767385778530924</v>
      </c>
      <c r="E43" s="115">
        <v>6033</v>
      </c>
      <c r="F43" s="114">
        <v>6118</v>
      </c>
      <c r="G43" s="114">
        <v>6103</v>
      </c>
      <c r="H43" s="114">
        <v>5824</v>
      </c>
      <c r="I43" s="140">
        <v>5749</v>
      </c>
      <c r="J43" s="115">
        <v>284</v>
      </c>
      <c r="K43" s="116">
        <v>4.9399895634023308</v>
      </c>
    </row>
    <row r="44" spans="1:11" ht="14.1" customHeight="1" x14ac:dyDescent="0.2">
      <c r="A44" s="306">
        <v>53</v>
      </c>
      <c r="B44" s="307" t="s">
        <v>265</v>
      </c>
      <c r="C44" s="308"/>
      <c r="D44" s="113">
        <v>0.43287927176345348</v>
      </c>
      <c r="E44" s="115">
        <v>797</v>
      </c>
      <c r="F44" s="114">
        <v>803</v>
      </c>
      <c r="G44" s="114">
        <v>811</v>
      </c>
      <c r="H44" s="114">
        <v>800</v>
      </c>
      <c r="I44" s="140">
        <v>797</v>
      </c>
      <c r="J44" s="115">
        <v>0</v>
      </c>
      <c r="K44" s="116">
        <v>0</v>
      </c>
    </row>
    <row r="45" spans="1:11" ht="14.1" customHeight="1" x14ac:dyDescent="0.2">
      <c r="A45" s="306" t="s">
        <v>266</v>
      </c>
      <c r="B45" s="307" t="s">
        <v>267</v>
      </c>
      <c r="C45" s="308"/>
      <c r="D45" s="113">
        <v>0.35249516609094267</v>
      </c>
      <c r="E45" s="115">
        <v>649</v>
      </c>
      <c r="F45" s="114">
        <v>662</v>
      </c>
      <c r="G45" s="114">
        <v>673</v>
      </c>
      <c r="H45" s="114">
        <v>665</v>
      </c>
      <c r="I45" s="140">
        <v>664</v>
      </c>
      <c r="J45" s="115">
        <v>-15</v>
      </c>
      <c r="K45" s="116">
        <v>-2.2590361445783134</v>
      </c>
    </row>
    <row r="46" spans="1:11" ht="14.1" customHeight="1" x14ac:dyDescent="0.2">
      <c r="A46" s="306">
        <v>54</v>
      </c>
      <c r="B46" s="307" t="s">
        <v>268</v>
      </c>
      <c r="C46" s="308"/>
      <c r="D46" s="113">
        <v>1.8548089248082731</v>
      </c>
      <c r="E46" s="115">
        <v>3415</v>
      </c>
      <c r="F46" s="114">
        <v>3344</v>
      </c>
      <c r="G46" s="114">
        <v>3409</v>
      </c>
      <c r="H46" s="114">
        <v>3310</v>
      </c>
      <c r="I46" s="140">
        <v>3297</v>
      </c>
      <c r="J46" s="115">
        <v>118</v>
      </c>
      <c r="K46" s="116">
        <v>3.5790112223233241</v>
      </c>
    </row>
    <row r="47" spans="1:11" ht="14.1" customHeight="1" x14ac:dyDescent="0.2">
      <c r="A47" s="306">
        <v>61</v>
      </c>
      <c r="B47" s="307" t="s">
        <v>269</v>
      </c>
      <c r="C47" s="308"/>
      <c r="D47" s="113">
        <v>3.9067761628538529</v>
      </c>
      <c r="E47" s="115">
        <v>7193</v>
      </c>
      <c r="F47" s="114">
        <v>7170</v>
      </c>
      <c r="G47" s="114">
        <v>7190</v>
      </c>
      <c r="H47" s="114">
        <v>7044</v>
      </c>
      <c r="I47" s="140">
        <v>7115</v>
      </c>
      <c r="J47" s="115">
        <v>78</v>
      </c>
      <c r="K47" s="116">
        <v>1.096275474349965</v>
      </c>
    </row>
    <row r="48" spans="1:11" ht="14.1" customHeight="1" x14ac:dyDescent="0.2">
      <c r="A48" s="306">
        <v>62</v>
      </c>
      <c r="B48" s="307" t="s">
        <v>270</v>
      </c>
      <c r="C48" s="308"/>
      <c r="D48" s="113">
        <v>5.3053509743857132</v>
      </c>
      <c r="E48" s="115">
        <v>9768</v>
      </c>
      <c r="F48" s="114">
        <v>9866</v>
      </c>
      <c r="G48" s="114">
        <v>10211</v>
      </c>
      <c r="H48" s="114">
        <v>9972</v>
      </c>
      <c r="I48" s="140">
        <v>10116</v>
      </c>
      <c r="J48" s="115">
        <v>-348</v>
      </c>
      <c r="K48" s="116">
        <v>-3.4400948991696323</v>
      </c>
    </row>
    <row r="49" spans="1:11" ht="14.1" customHeight="1" x14ac:dyDescent="0.2">
      <c r="A49" s="306">
        <v>63</v>
      </c>
      <c r="B49" s="307" t="s">
        <v>271</v>
      </c>
      <c r="C49" s="308"/>
      <c r="D49" s="113">
        <v>1.0417345586478091</v>
      </c>
      <c r="E49" s="115">
        <v>1918</v>
      </c>
      <c r="F49" s="114">
        <v>1966</v>
      </c>
      <c r="G49" s="114">
        <v>2004</v>
      </c>
      <c r="H49" s="114">
        <v>1990</v>
      </c>
      <c r="I49" s="140">
        <v>1925</v>
      </c>
      <c r="J49" s="115">
        <v>-7</v>
      </c>
      <c r="K49" s="116">
        <v>-0.36363636363636365</v>
      </c>
    </row>
    <row r="50" spans="1:11" ht="14.1" customHeight="1" x14ac:dyDescent="0.2">
      <c r="A50" s="306" t="s">
        <v>272</v>
      </c>
      <c r="B50" s="307" t="s">
        <v>273</v>
      </c>
      <c r="C50" s="308"/>
      <c r="D50" s="113">
        <v>0.20096026418127702</v>
      </c>
      <c r="E50" s="115">
        <v>370</v>
      </c>
      <c r="F50" s="114">
        <v>382</v>
      </c>
      <c r="G50" s="114">
        <v>386</v>
      </c>
      <c r="H50" s="114">
        <v>375</v>
      </c>
      <c r="I50" s="140">
        <v>362</v>
      </c>
      <c r="J50" s="115">
        <v>8</v>
      </c>
      <c r="K50" s="116">
        <v>2.2099447513812156</v>
      </c>
    </row>
    <row r="51" spans="1:11" ht="14.1" customHeight="1" x14ac:dyDescent="0.2">
      <c r="A51" s="306" t="s">
        <v>274</v>
      </c>
      <c r="B51" s="307" t="s">
        <v>275</v>
      </c>
      <c r="C51" s="308"/>
      <c r="D51" s="113">
        <v>0.65991005670338265</v>
      </c>
      <c r="E51" s="115">
        <v>1215</v>
      </c>
      <c r="F51" s="114">
        <v>1250</v>
      </c>
      <c r="G51" s="114">
        <v>1265</v>
      </c>
      <c r="H51" s="114">
        <v>1265</v>
      </c>
      <c r="I51" s="140">
        <v>1219</v>
      </c>
      <c r="J51" s="115">
        <v>-4</v>
      </c>
      <c r="K51" s="116">
        <v>-0.3281378178835111</v>
      </c>
    </row>
    <row r="52" spans="1:11" ht="14.1" customHeight="1" x14ac:dyDescent="0.2">
      <c r="A52" s="306">
        <v>71</v>
      </c>
      <c r="B52" s="307" t="s">
        <v>276</v>
      </c>
      <c r="C52" s="308"/>
      <c r="D52" s="113">
        <v>10.493927741206631</v>
      </c>
      <c r="E52" s="115">
        <v>19321</v>
      </c>
      <c r="F52" s="114">
        <v>19442</v>
      </c>
      <c r="G52" s="114">
        <v>19540</v>
      </c>
      <c r="H52" s="114">
        <v>19341</v>
      </c>
      <c r="I52" s="140">
        <v>19379</v>
      </c>
      <c r="J52" s="115">
        <v>-58</v>
      </c>
      <c r="K52" s="116">
        <v>-0.2992930491769441</v>
      </c>
    </row>
    <row r="53" spans="1:11" ht="14.1" customHeight="1" x14ac:dyDescent="0.2">
      <c r="A53" s="306" t="s">
        <v>277</v>
      </c>
      <c r="B53" s="307" t="s">
        <v>278</v>
      </c>
      <c r="C53" s="308"/>
      <c r="D53" s="113">
        <v>5.3390253970323061</v>
      </c>
      <c r="E53" s="115">
        <v>9830</v>
      </c>
      <c r="F53" s="114">
        <v>9930</v>
      </c>
      <c r="G53" s="114">
        <v>10016</v>
      </c>
      <c r="H53" s="114">
        <v>9869</v>
      </c>
      <c r="I53" s="140">
        <v>9877</v>
      </c>
      <c r="J53" s="115">
        <v>-47</v>
      </c>
      <c r="K53" s="116">
        <v>-0.47585299179912927</v>
      </c>
    </row>
    <row r="54" spans="1:11" ht="14.1" customHeight="1" x14ac:dyDescent="0.2">
      <c r="A54" s="306" t="s">
        <v>279</v>
      </c>
      <c r="B54" s="307" t="s">
        <v>280</v>
      </c>
      <c r="C54" s="308"/>
      <c r="D54" s="113">
        <v>4.0583110647635188</v>
      </c>
      <c r="E54" s="115">
        <v>7472</v>
      </c>
      <c r="F54" s="114">
        <v>7486</v>
      </c>
      <c r="G54" s="114">
        <v>7504</v>
      </c>
      <c r="H54" s="114">
        <v>7471</v>
      </c>
      <c r="I54" s="140">
        <v>7498</v>
      </c>
      <c r="J54" s="115">
        <v>-26</v>
      </c>
      <c r="K54" s="116">
        <v>-0.34675913576953854</v>
      </c>
    </row>
    <row r="55" spans="1:11" ht="14.1" customHeight="1" x14ac:dyDescent="0.2">
      <c r="A55" s="306">
        <v>72</v>
      </c>
      <c r="B55" s="307" t="s">
        <v>281</v>
      </c>
      <c r="C55" s="308"/>
      <c r="D55" s="113">
        <v>3.0736057702752611</v>
      </c>
      <c r="E55" s="115">
        <v>5659</v>
      </c>
      <c r="F55" s="114">
        <v>5610</v>
      </c>
      <c r="G55" s="114">
        <v>5635</v>
      </c>
      <c r="H55" s="114">
        <v>5567</v>
      </c>
      <c r="I55" s="140">
        <v>5611</v>
      </c>
      <c r="J55" s="115">
        <v>48</v>
      </c>
      <c r="K55" s="116">
        <v>0.85546248440563177</v>
      </c>
    </row>
    <row r="56" spans="1:11" ht="14.1" customHeight="1" x14ac:dyDescent="0.2">
      <c r="A56" s="306" t="s">
        <v>282</v>
      </c>
      <c r="B56" s="307" t="s">
        <v>283</v>
      </c>
      <c r="C56" s="308"/>
      <c r="D56" s="113">
        <v>1.2334615133937301</v>
      </c>
      <c r="E56" s="115">
        <v>2271</v>
      </c>
      <c r="F56" s="114">
        <v>2237</v>
      </c>
      <c r="G56" s="114">
        <v>2266</v>
      </c>
      <c r="H56" s="114">
        <v>2252</v>
      </c>
      <c r="I56" s="140">
        <v>2275</v>
      </c>
      <c r="J56" s="115">
        <v>-4</v>
      </c>
      <c r="K56" s="116">
        <v>-0.17582417582417584</v>
      </c>
    </row>
    <row r="57" spans="1:11" ht="14.1" customHeight="1" x14ac:dyDescent="0.2">
      <c r="A57" s="306" t="s">
        <v>284</v>
      </c>
      <c r="B57" s="307" t="s">
        <v>285</v>
      </c>
      <c r="C57" s="308"/>
      <c r="D57" s="113">
        <v>1.3757631058680397</v>
      </c>
      <c r="E57" s="115">
        <v>2533</v>
      </c>
      <c r="F57" s="114">
        <v>2523</v>
      </c>
      <c r="G57" s="114">
        <v>2516</v>
      </c>
      <c r="H57" s="114">
        <v>2492</v>
      </c>
      <c r="I57" s="140">
        <v>2498</v>
      </c>
      <c r="J57" s="115">
        <v>35</v>
      </c>
      <c r="K57" s="116">
        <v>1.4011208967173738</v>
      </c>
    </row>
    <row r="58" spans="1:11" ht="14.1" customHeight="1" x14ac:dyDescent="0.2">
      <c r="A58" s="306">
        <v>73</v>
      </c>
      <c r="B58" s="307" t="s">
        <v>286</v>
      </c>
      <c r="C58" s="308"/>
      <c r="D58" s="113">
        <v>1.839057985183254</v>
      </c>
      <c r="E58" s="115">
        <v>3386</v>
      </c>
      <c r="F58" s="114">
        <v>3394</v>
      </c>
      <c r="G58" s="114">
        <v>3364</v>
      </c>
      <c r="H58" s="114">
        <v>3328</v>
      </c>
      <c r="I58" s="140">
        <v>3376</v>
      </c>
      <c r="J58" s="115">
        <v>10</v>
      </c>
      <c r="K58" s="116">
        <v>0.29620853080568721</v>
      </c>
    </row>
    <row r="59" spans="1:11" ht="14.1" customHeight="1" x14ac:dyDescent="0.2">
      <c r="A59" s="306" t="s">
        <v>287</v>
      </c>
      <c r="B59" s="307" t="s">
        <v>288</v>
      </c>
      <c r="C59" s="308"/>
      <c r="D59" s="113">
        <v>1.2921201851006974</v>
      </c>
      <c r="E59" s="115">
        <v>2379</v>
      </c>
      <c r="F59" s="114">
        <v>2384</v>
      </c>
      <c r="G59" s="114">
        <v>2365</v>
      </c>
      <c r="H59" s="114">
        <v>2335</v>
      </c>
      <c r="I59" s="140">
        <v>2364</v>
      </c>
      <c r="J59" s="115">
        <v>15</v>
      </c>
      <c r="K59" s="116">
        <v>0.63451776649746194</v>
      </c>
    </row>
    <row r="60" spans="1:11" ht="14.1" customHeight="1" x14ac:dyDescent="0.2">
      <c r="A60" s="306">
        <v>81</v>
      </c>
      <c r="B60" s="307" t="s">
        <v>289</v>
      </c>
      <c r="C60" s="308"/>
      <c r="D60" s="113">
        <v>4.5704881705012061</v>
      </c>
      <c r="E60" s="115">
        <v>8415</v>
      </c>
      <c r="F60" s="114">
        <v>8402</v>
      </c>
      <c r="G60" s="114">
        <v>8404</v>
      </c>
      <c r="H60" s="114">
        <v>8140</v>
      </c>
      <c r="I60" s="140">
        <v>8171</v>
      </c>
      <c r="J60" s="115">
        <v>244</v>
      </c>
      <c r="K60" s="116">
        <v>2.9861706033533228</v>
      </c>
    </row>
    <row r="61" spans="1:11" ht="14.1" customHeight="1" x14ac:dyDescent="0.2">
      <c r="A61" s="306" t="s">
        <v>290</v>
      </c>
      <c r="B61" s="307" t="s">
        <v>291</v>
      </c>
      <c r="C61" s="308"/>
      <c r="D61" s="113">
        <v>1.4376805926698386</v>
      </c>
      <c r="E61" s="115">
        <v>2647</v>
      </c>
      <c r="F61" s="114">
        <v>2614</v>
      </c>
      <c r="G61" s="114">
        <v>2637</v>
      </c>
      <c r="H61" s="114">
        <v>2542</v>
      </c>
      <c r="I61" s="140">
        <v>2555</v>
      </c>
      <c r="J61" s="115">
        <v>92</v>
      </c>
      <c r="K61" s="116">
        <v>3.6007827788649704</v>
      </c>
    </row>
    <row r="62" spans="1:11" ht="14.1" customHeight="1" x14ac:dyDescent="0.2">
      <c r="A62" s="306" t="s">
        <v>292</v>
      </c>
      <c r="B62" s="307" t="s">
        <v>293</v>
      </c>
      <c r="C62" s="308"/>
      <c r="D62" s="113">
        <v>1.8341697625410067</v>
      </c>
      <c r="E62" s="115">
        <v>3377</v>
      </c>
      <c r="F62" s="114">
        <v>3417</v>
      </c>
      <c r="G62" s="114">
        <v>3424</v>
      </c>
      <c r="H62" s="114">
        <v>3311</v>
      </c>
      <c r="I62" s="140">
        <v>3322</v>
      </c>
      <c r="J62" s="115">
        <v>55</v>
      </c>
      <c r="K62" s="116">
        <v>1.6556291390728477</v>
      </c>
    </row>
    <row r="63" spans="1:11" ht="14.1" customHeight="1" x14ac:dyDescent="0.2">
      <c r="A63" s="306"/>
      <c r="B63" s="307" t="s">
        <v>294</v>
      </c>
      <c r="C63" s="308"/>
      <c r="D63" s="113">
        <v>1.6332094983597298</v>
      </c>
      <c r="E63" s="115">
        <v>3007</v>
      </c>
      <c r="F63" s="114">
        <v>3055</v>
      </c>
      <c r="G63" s="114">
        <v>3052</v>
      </c>
      <c r="H63" s="114">
        <v>2966</v>
      </c>
      <c r="I63" s="140">
        <v>2984</v>
      </c>
      <c r="J63" s="115">
        <v>23</v>
      </c>
      <c r="K63" s="116">
        <v>0.77077747989276135</v>
      </c>
    </row>
    <row r="64" spans="1:11" ht="14.1" customHeight="1" x14ac:dyDescent="0.2">
      <c r="A64" s="306" t="s">
        <v>295</v>
      </c>
      <c r="B64" s="307" t="s">
        <v>296</v>
      </c>
      <c r="C64" s="308"/>
      <c r="D64" s="113">
        <v>0.37150492081079317</v>
      </c>
      <c r="E64" s="115">
        <v>684</v>
      </c>
      <c r="F64" s="114">
        <v>674</v>
      </c>
      <c r="G64" s="114">
        <v>666</v>
      </c>
      <c r="H64" s="114">
        <v>649</v>
      </c>
      <c r="I64" s="140">
        <v>654</v>
      </c>
      <c r="J64" s="115">
        <v>30</v>
      </c>
      <c r="K64" s="116">
        <v>4.5871559633027523</v>
      </c>
    </row>
    <row r="65" spans="1:11" ht="14.1" customHeight="1" x14ac:dyDescent="0.2">
      <c r="A65" s="306" t="s">
        <v>297</v>
      </c>
      <c r="B65" s="307" t="s">
        <v>298</v>
      </c>
      <c r="C65" s="308"/>
      <c r="D65" s="113">
        <v>0.43233613591431491</v>
      </c>
      <c r="E65" s="115">
        <v>796</v>
      </c>
      <c r="F65" s="114">
        <v>786</v>
      </c>
      <c r="G65" s="114">
        <v>770</v>
      </c>
      <c r="H65" s="114">
        <v>750</v>
      </c>
      <c r="I65" s="140">
        <v>747</v>
      </c>
      <c r="J65" s="115">
        <v>49</v>
      </c>
      <c r="K65" s="116">
        <v>6.5595716198125835</v>
      </c>
    </row>
    <row r="66" spans="1:11" ht="14.1" customHeight="1" x14ac:dyDescent="0.2">
      <c r="A66" s="306">
        <v>82</v>
      </c>
      <c r="B66" s="307" t="s">
        <v>299</v>
      </c>
      <c r="C66" s="308"/>
      <c r="D66" s="113">
        <v>2.3892546003606423</v>
      </c>
      <c r="E66" s="115">
        <v>4399</v>
      </c>
      <c r="F66" s="114">
        <v>4358</v>
      </c>
      <c r="G66" s="114">
        <v>4284</v>
      </c>
      <c r="H66" s="114">
        <v>4192</v>
      </c>
      <c r="I66" s="140">
        <v>4158</v>
      </c>
      <c r="J66" s="115">
        <v>241</v>
      </c>
      <c r="K66" s="116">
        <v>5.7960557960557963</v>
      </c>
    </row>
    <row r="67" spans="1:11" ht="14.1" customHeight="1" x14ac:dyDescent="0.2">
      <c r="A67" s="306" t="s">
        <v>300</v>
      </c>
      <c r="B67" s="307" t="s">
        <v>301</v>
      </c>
      <c r="C67" s="308"/>
      <c r="D67" s="113">
        <v>1.6348389059071455</v>
      </c>
      <c r="E67" s="115">
        <v>3010</v>
      </c>
      <c r="F67" s="114">
        <v>2990</v>
      </c>
      <c r="G67" s="114">
        <v>2920</v>
      </c>
      <c r="H67" s="114">
        <v>2852</v>
      </c>
      <c r="I67" s="140">
        <v>2799</v>
      </c>
      <c r="J67" s="115">
        <v>211</v>
      </c>
      <c r="K67" s="116">
        <v>7.5384065737763484</v>
      </c>
    </row>
    <row r="68" spans="1:11" ht="14.1" customHeight="1" x14ac:dyDescent="0.2">
      <c r="A68" s="306" t="s">
        <v>302</v>
      </c>
      <c r="B68" s="307" t="s">
        <v>303</v>
      </c>
      <c r="C68" s="308"/>
      <c r="D68" s="113">
        <v>0.41115383779791004</v>
      </c>
      <c r="E68" s="115">
        <v>757</v>
      </c>
      <c r="F68" s="114">
        <v>750</v>
      </c>
      <c r="G68" s="114">
        <v>747</v>
      </c>
      <c r="H68" s="114">
        <v>738</v>
      </c>
      <c r="I68" s="140">
        <v>750</v>
      </c>
      <c r="J68" s="115">
        <v>7</v>
      </c>
      <c r="K68" s="116">
        <v>0.93333333333333335</v>
      </c>
    </row>
    <row r="69" spans="1:11" ht="14.1" customHeight="1" x14ac:dyDescent="0.2">
      <c r="A69" s="306">
        <v>83</v>
      </c>
      <c r="B69" s="307" t="s">
        <v>304</v>
      </c>
      <c r="C69" s="308"/>
      <c r="D69" s="113">
        <v>4.0441895326859152</v>
      </c>
      <c r="E69" s="115">
        <v>7446</v>
      </c>
      <c r="F69" s="114">
        <v>7430</v>
      </c>
      <c r="G69" s="114">
        <v>7376</v>
      </c>
      <c r="H69" s="114">
        <v>7171</v>
      </c>
      <c r="I69" s="140">
        <v>7136</v>
      </c>
      <c r="J69" s="115">
        <v>310</v>
      </c>
      <c r="K69" s="116">
        <v>4.3441704035874436</v>
      </c>
    </row>
    <row r="70" spans="1:11" ht="14.1" customHeight="1" x14ac:dyDescent="0.2">
      <c r="A70" s="306" t="s">
        <v>305</v>
      </c>
      <c r="B70" s="307" t="s">
        <v>306</v>
      </c>
      <c r="C70" s="308"/>
      <c r="D70" s="113">
        <v>3.3658128571118207</v>
      </c>
      <c r="E70" s="115">
        <v>6197</v>
      </c>
      <c r="F70" s="114">
        <v>6215</v>
      </c>
      <c r="G70" s="114">
        <v>6144</v>
      </c>
      <c r="H70" s="114">
        <v>5956</v>
      </c>
      <c r="I70" s="140">
        <v>5922</v>
      </c>
      <c r="J70" s="115">
        <v>275</v>
      </c>
      <c r="K70" s="116">
        <v>4.6437014522120901</v>
      </c>
    </row>
    <row r="71" spans="1:11" ht="14.1" customHeight="1" x14ac:dyDescent="0.2">
      <c r="A71" s="306"/>
      <c r="B71" s="307" t="s">
        <v>307</v>
      </c>
      <c r="C71" s="308"/>
      <c r="D71" s="113">
        <v>2.1339807512655065</v>
      </c>
      <c r="E71" s="115">
        <v>3929</v>
      </c>
      <c r="F71" s="114">
        <v>3955</v>
      </c>
      <c r="G71" s="114">
        <v>3927</v>
      </c>
      <c r="H71" s="114">
        <v>3809</v>
      </c>
      <c r="I71" s="140">
        <v>3815</v>
      </c>
      <c r="J71" s="115">
        <v>114</v>
      </c>
      <c r="K71" s="116">
        <v>2.9882044560943641</v>
      </c>
    </row>
    <row r="72" spans="1:11" ht="14.1" customHeight="1" x14ac:dyDescent="0.2">
      <c r="A72" s="306">
        <v>84</v>
      </c>
      <c r="B72" s="307" t="s">
        <v>308</v>
      </c>
      <c r="C72" s="308"/>
      <c r="D72" s="113">
        <v>0.91898585674248845</v>
      </c>
      <c r="E72" s="115">
        <v>1692</v>
      </c>
      <c r="F72" s="114">
        <v>1669</v>
      </c>
      <c r="G72" s="114">
        <v>1625</v>
      </c>
      <c r="H72" s="114">
        <v>1648</v>
      </c>
      <c r="I72" s="140">
        <v>1614</v>
      </c>
      <c r="J72" s="115">
        <v>78</v>
      </c>
      <c r="K72" s="116">
        <v>4.8327137546468402</v>
      </c>
    </row>
    <row r="73" spans="1:11" ht="14.1" customHeight="1" x14ac:dyDescent="0.2">
      <c r="A73" s="306" t="s">
        <v>309</v>
      </c>
      <c r="B73" s="307" t="s">
        <v>310</v>
      </c>
      <c r="C73" s="308"/>
      <c r="D73" s="113">
        <v>0.46438115101349148</v>
      </c>
      <c r="E73" s="115">
        <v>855</v>
      </c>
      <c r="F73" s="114">
        <v>846</v>
      </c>
      <c r="G73" s="114">
        <v>806</v>
      </c>
      <c r="H73" s="114">
        <v>837</v>
      </c>
      <c r="I73" s="140">
        <v>819</v>
      </c>
      <c r="J73" s="115">
        <v>36</v>
      </c>
      <c r="K73" s="116">
        <v>4.395604395604396</v>
      </c>
    </row>
    <row r="74" spans="1:11" ht="14.1" customHeight="1" x14ac:dyDescent="0.2">
      <c r="A74" s="306" t="s">
        <v>311</v>
      </c>
      <c r="B74" s="307" t="s">
        <v>312</v>
      </c>
      <c r="C74" s="308"/>
      <c r="D74" s="113">
        <v>0.17923483021573355</v>
      </c>
      <c r="E74" s="115">
        <v>330</v>
      </c>
      <c r="F74" s="114">
        <v>329</v>
      </c>
      <c r="G74" s="114">
        <v>326</v>
      </c>
      <c r="H74" s="114">
        <v>320</v>
      </c>
      <c r="I74" s="140">
        <v>320</v>
      </c>
      <c r="J74" s="115">
        <v>10</v>
      </c>
      <c r="K74" s="116">
        <v>3.125</v>
      </c>
    </row>
    <row r="75" spans="1:11" ht="14.1" customHeight="1" x14ac:dyDescent="0.2">
      <c r="A75" s="306" t="s">
        <v>313</v>
      </c>
      <c r="B75" s="307" t="s">
        <v>314</v>
      </c>
      <c r="C75" s="308"/>
      <c r="D75" s="113">
        <v>6.5176301896630387E-3</v>
      </c>
      <c r="E75" s="115">
        <v>12</v>
      </c>
      <c r="F75" s="114">
        <v>10</v>
      </c>
      <c r="G75" s="114">
        <v>10</v>
      </c>
      <c r="H75" s="114">
        <v>13</v>
      </c>
      <c r="I75" s="140">
        <v>14</v>
      </c>
      <c r="J75" s="115">
        <v>-2</v>
      </c>
      <c r="K75" s="116">
        <v>-14.285714285714286</v>
      </c>
    </row>
    <row r="76" spans="1:11" ht="14.1" customHeight="1" x14ac:dyDescent="0.2">
      <c r="A76" s="306">
        <v>91</v>
      </c>
      <c r="B76" s="307" t="s">
        <v>315</v>
      </c>
      <c r="C76" s="308"/>
      <c r="D76" s="113">
        <v>0.20476221512524712</v>
      </c>
      <c r="E76" s="115">
        <v>377</v>
      </c>
      <c r="F76" s="114">
        <v>363</v>
      </c>
      <c r="G76" s="114">
        <v>358</v>
      </c>
      <c r="H76" s="114">
        <v>331</v>
      </c>
      <c r="I76" s="140">
        <v>321</v>
      </c>
      <c r="J76" s="115">
        <v>56</v>
      </c>
      <c r="K76" s="116">
        <v>17.445482866043612</v>
      </c>
    </row>
    <row r="77" spans="1:11" ht="14.1" customHeight="1" x14ac:dyDescent="0.2">
      <c r="A77" s="306">
        <v>92</v>
      </c>
      <c r="B77" s="307" t="s">
        <v>316</v>
      </c>
      <c r="C77" s="308"/>
      <c r="D77" s="113">
        <v>1.3404592756740317</v>
      </c>
      <c r="E77" s="115">
        <v>2468</v>
      </c>
      <c r="F77" s="114">
        <v>2448</v>
      </c>
      <c r="G77" s="114">
        <v>2464</v>
      </c>
      <c r="H77" s="114">
        <v>2493</v>
      </c>
      <c r="I77" s="140">
        <v>2510</v>
      </c>
      <c r="J77" s="115">
        <v>-42</v>
      </c>
      <c r="K77" s="116">
        <v>-1.6733067729083666</v>
      </c>
    </row>
    <row r="78" spans="1:11" ht="14.1" customHeight="1" x14ac:dyDescent="0.2">
      <c r="A78" s="306">
        <v>93</v>
      </c>
      <c r="B78" s="307" t="s">
        <v>317</v>
      </c>
      <c r="C78" s="308"/>
      <c r="D78" s="113">
        <v>0.18249364531056508</v>
      </c>
      <c r="E78" s="115">
        <v>336</v>
      </c>
      <c r="F78" s="114">
        <v>336</v>
      </c>
      <c r="G78" s="114">
        <v>338</v>
      </c>
      <c r="H78" s="114">
        <v>341</v>
      </c>
      <c r="I78" s="140">
        <v>356</v>
      </c>
      <c r="J78" s="115">
        <v>-20</v>
      </c>
      <c r="K78" s="116">
        <v>-5.617977528089888</v>
      </c>
    </row>
    <row r="79" spans="1:11" ht="14.1" customHeight="1" x14ac:dyDescent="0.2">
      <c r="A79" s="306">
        <v>94</v>
      </c>
      <c r="B79" s="307" t="s">
        <v>318</v>
      </c>
      <c r="C79" s="308"/>
      <c r="D79" s="113">
        <v>0.11514480001738035</v>
      </c>
      <c r="E79" s="115">
        <v>212</v>
      </c>
      <c r="F79" s="114">
        <v>202</v>
      </c>
      <c r="G79" s="114">
        <v>237</v>
      </c>
      <c r="H79" s="114">
        <v>233</v>
      </c>
      <c r="I79" s="140">
        <v>210</v>
      </c>
      <c r="J79" s="115">
        <v>2</v>
      </c>
      <c r="K79" s="116">
        <v>0.95238095238095233</v>
      </c>
    </row>
    <row r="80" spans="1:11" ht="14.1" customHeight="1" x14ac:dyDescent="0.2">
      <c r="A80" s="306" t="s">
        <v>319</v>
      </c>
      <c r="B80" s="307" t="s">
        <v>320</v>
      </c>
      <c r="C80" s="308"/>
      <c r="D80" s="113">
        <v>2.6070520758652155E-2</v>
      </c>
      <c r="E80" s="115">
        <v>48</v>
      </c>
      <c r="F80" s="114">
        <v>48</v>
      </c>
      <c r="G80" s="114">
        <v>48</v>
      </c>
      <c r="H80" s="114">
        <v>44</v>
      </c>
      <c r="I80" s="140">
        <v>42</v>
      </c>
      <c r="J80" s="115">
        <v>6</v>
      </c>
      <c r="K80" s="116">
        <v>14.285714285714286</v>
      </c>
    </row>
    <row r="81" spans="1:11" ht="14.1" customHeight="1" x14ac:dyDescent="0.2">
      <c r="A81" s="310" t="s">
        <v>321</v>
      </c>
      <c r="B81" s="311" t="s">
        <v>224</v>
      </c>
      <c r="C81" s="312"/>
      <c r="D81" s="125">
        <v>0.85055073975102657</v>
      </c>
      <c r="E81" s="143">
        <v>1566</v>
      </c>
      <c r="F81" s="144">
        <v>1581</v>
      </c>
      <c r="G81" s="144">
        <v>1584</v>
      </c>
      <c r="H81" s="144">
        <v>1564</v>
      </c>
      <c r="I81" s="145">
        <v>1584</v>
      </c>
      <c r="J81" s="143">
        <v>-18</v>
      </c>
      <c r="K81" s="146">
        <v>-1.1363636363636365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39428</v>
      </c>
      <c r="E12" s="114">
        <v>40713</v>
      </c>
      <c r="F12" s="114">
        <v>41441</v>
      </c>
      <c r="G12" s="114">
        <v>41607</v>
      </c>
      <c r="H12" s="140">
        <v>40716</v>
      </c>
      <c r="I12" s="115">
        <v>-1288</v>
      </c>
      <c r="J12" s="116">
        <v>-3.1633755771686807</v>
      </c>
      <c r="K12"/>
      <c r="L12"/>
      <c r="M12"/>
      <c r="N12"/>
      <c r="O12"/>
      <c r="P12"/>
    </row>
    <row r="13" spans="1:16" s="110" customFormat="1" ht="14.45" customHeight="1" x14ac:dyDescent="0.2">
      <c r="A13" s="120" t="s">
        <v>105</v>
      </c>
      <c r="B13" s="119" t="s">
        <v>106</v>
      </c>
      <c r="C13" s="113">
        <v>41.417266916911842</v>
      </c>
      <c r="D13" s="115">
        <v>16330</v>
      </c>
      <c r="E13" s="114">
        <v>16787</v>
      </c>
      <c r="F13" s="114">
        <v>17084</v>
      </c>
      <c r="G13" s="114">
        <v>16928</v>
      </c>
      <c r="H13" s="140">
        <v>16434</v>
      </c>
      <c r="I13" s="115">
        <v>-104</v>
      </c>
      <c r="J13" s="116">
        <v>-0.63283436777412683</v>
      </c>
      <c r="K13"/>
      <c r="L13"/>
      <c r="M13"/>
      <c r="N13"/>
      <c r="O13"/>
      <c r="P13"/>
    </row>
    <row r="14" spans="1:16" s="110" customFormat="1" ht="14.45" customHeight="1" x14ac:dyDescent="0.2">
      <c r="A14" s="120"/>
      <c r="B14" s="119" t="s">
        <v>107</v>
      </c>
      <c r="C14" s="113">
        <v>58.582733083088158</v>
      </c>
      <c r="D14" s="115">
        <v>23098</v>
      </c>
      <c r="E14" s="114">
        <v>23926</v>
      </c>
      <c r="F14" s="114">
        <v>24357</v>
      </c>
      <c r="G14" s="114">
        <v>24679</v>
      </c>
      <c r="H14" s="140">
        <v>24282</v>
      </c>
      <c r="I14" s="115">
        <v>-1184</v>
      </c>
      <c r="J14" s="116">
        <v>-4.876039864920517</v>
      </c>
      <c r="K14"/>
      <c r="L14"/>
      <c r="M14"/>
      <c r="N14"/>
      <c r="O14"/>
      <c r="P14"/>
    </row>
    <row r="15" spans="1:16" s="110" customFormat="1" ht="14.45" customHeight="1" x14ac:dyDescent="0.2">
      <c r="A15" s="118" t="s">
        <v>105</v>
      </c>
      <c r="B15" s="121" t="s">
        <v>108</v>
      </c>
      <c r="C15" s="113">
        <v>17.723445267322713</v>
      </c>
      <c r="D15" s="115">
        <v>6988</v>
      </c>
      <c r="E15" s="114">
        <v>7305</v>
      </c>
      <c r="F15" s="114">
        <v>7535</v>
      </c>
      <c r="G15" s="114">
        <v>7685</v>
      </c>
      <c r="H15" s="140">
        <v>7232</v>
      </c>
      <c r="I15" s="115">
        <v>-244</v>
      </c>
      <c r="J15" s="116">
        <v>-3.3738938053097347</v>
      </c>
      <c r="K15"/>
      <c r="L15"/>
      <c r="M15"/>
      <c r="N15"/>
      <c r="O15"/>
      <c r="P15"/>
    </row>
    <row r="16" spans="1:16" s="110" customFormat="1" ht="14.45" customHeight="1" x14ac:dyDescent="0.2">
      <c r="A16" s="118"/>
      <c r="B16" s="121" t="s">
        <v>109</v>
      </c>
      <c r="C16" s="113">
        <v>49.520645226742417</v>
      </c>
      <c r="D16" s="115">
        <v>19525</v>
      </c>
      <c r="E16" s="114">
        <v>20304</v>
      </c>
      <c r="F16" s="114">
        <v>20712</v>
      </c>
      <c r="G16" s="114">
        <v>20819</v>
      </c>
      <c r="H16" s="140">
        <v>20681</v>
      </c>
      <c r="I16" s="115">
        <v>-1156</v>
      </c>
      <c r="J16" s="116">
        <v>-5.5896716793191823</v>
      </c>
      <c r="K16"/>
      <c r="L16"/>
      <c r="M16"/>
      <c r="N16"/>
      <c r="O16"/>
      <c r="P16"/>
    </row>
    <row r="17" spans="1:16" s="110" customFormat="1" ht="14.45" customHeight="1" x14ac:dyDescent="0.2">
      <c r="A17" s="118"/>
      <c r="B17" s="121" t="s">
        <v>110</v>
      </c>
      <c r="C17" s="113">
        <v>18.504616008927666</v>
      </c>
      <c r="D17" s="115">
        <v>7296</v>
      </c>
      <c r="E17" s="114">
        <v>7380</v>
      </c>
      <c r="F17" s="114">
        <v>7448</v>
      </c>
      <c r="G17" s="114">
        <v>7446</v>
      </c>
      <c r="H17" s="140">
        <v>7326</v>
      </c>
      <c r="I17" s="115">
        <v>-30</v>
      </c>
      <c r="J17" s="116">
        <v>-0.4095004095004095</v>
      </c>
      <c r="K17"/>
      <c r="L17"/>
      <c r="M17"/>
      <c r="N17"/>
      <c r="O17"/>
      <c r="P17"/>
    </row>
    <row r="18" spans="1:16" s="110" customFormat="1" ht="14.45" customHeight="1" x14ac:dyDescent="0.2">
      <c r="A18" s="120"/>
      <c r="B18" s="121" t="s">
        <v>111</v>
      </c>
      <c r="C18" s="113">
        <v>14.251293497007204</v>
      </c>
      <c r="D18" s="115">
        <v>5619</v>
      </c>
      <c r="E18" s="114">
        <v>5724</v>
      </c>
      <c r="F18" s="114">
        <v>5746</v>
      </c>
      <c r="G18" s="114">
        <v>5657</v>
      </c>
      <c r="H18" s="140">
        <v>5477</v>
      </c>
      <c r="I18" s="115">
        <v>142</v>
      </c>
      <c r="J18" s="116">
        <v>2.5926602154464122</v>
      </c>
      <c r="K18"/>
      <c r="L18"/>
      <c r="M18"/>
      <c r="N18"/>
      <c r="O18"/>
      <c r="P18"/>
    </row>
    <row r="19" spans="1:16" s="110" customFormat="1" ht="14.45" customHeight="1" x14ac:dyDescent="0.2">
      <c r="A19" s="120"/>
      <c r="B19" s="121" t="s">
        <v>112</v>
      </c>
      <c r="C19" s="113">
        <v>1.4050928274322816</v>
      </c>
      <c r="D19" s="115">
        <v>554</v>
      </c>
      <c r="E19" s="114">
        <v>561</v>
      </c>
      <c r="F19" s="114">
        <v>604</v>
      </c>
      <c r="G19" s="114">
        <v>518</v>
      </c>
      <c r="H19" s="140">
        <v>494</v>
      </c>
      <c r="I19" s="115">
        <v>60</v>
      </c>
      <c r="J19" s="116">
        <v>12.145748987854251</v>
      </c>
      <c r="K19"/>
      <c r="L19"/>
      <c r="M19"/>
      <c r="N19"/>
      <c r="O19"/>
      <c r="P19"/>
    </row>
    <row r="20" spans="1:16" s="110" customFormat="1" ht="14.45" customHeight="1" x14ac:dyDescent="0.2">
      <c r="A20" s="120" t="s">
        <v>113</v>
      </c>
      <c r="B20" s="119" t="s">
        <v>116</v>
      </c>
      <c r="C20" s="113">
        <v>89.180277975043111</v>
      </c>
      <c r="D20" s="115">
        <v>35162</v>
      </c>
      <c r="E20" s="114">
        <v>36399</v>
      </c>
      <c r="F20" s="114">
        <v>37115</v>
      </c>
      <c r="G20" s="114">
        <v>37233</v>
      </c>
      <c r="H20" s="140">
        <v>36448</v>
      </c>
      <c r="I20" s="115">
        <v>-1286</v>
      </c>
      <c r="J20" s="116">
        <v>-3.5283143107989465</v>
      </c>
      <c r="K20"/>
      <c r="L20"/>
      <c r="M20"/>
      <c r="N20"/>
      <c r="O20"/>
      <c r="P20"/>
    </row>
    <row r="21" spans="1:16" s="110" customFormat="1" ht="14.45" customHeight="1" x14ac:dyDescent="0.2">
      <c r="A21" s="123"/>
      <c r="B21" s="124" t="s">
        <v>117</v>
      </c>
      <c r="C21" s="125">
        <v>10.614284264989347</v>
      </c>
      <c r="D21" s="143">
        <v>4185</v>
      </c>
      <c r="E21" s="144">
        <v>4230</v>
      </c>
      <c r="F21" s="144">
        <v>4251</v>
      </c>
      <c r="G21" s="144">
        <v>4296</v>
      </c>
      <c r="H21" s="145">
        <v>4187</v>
      </c>
      <c r="I21" s="143">
        <v>-2</v>
      </c>
      <c r="J21" s="146">
        <v>-4.776689754000478E-2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38733</v>
      </c>
      <c r="E56" s="114">
        <v>40116</v>
      </c>
      <c r="F56" s="114">
        <v>40642</v>
      </c>
      <c r="G56" s="114">
        <v>40982</v>
      </c>
      <c r="H56" s="140">
        <v>40073</v>
      </c>
      <c r="I56" s="115">
        <v>-1340</v>
      </c>
      <c r="J56" s="116">
        <v>-3.3438973872682354</v>
      </c>
      <c r="K56"/>
      <c r="L56"/>
      <c r="M56"/>
      <c r="N56"/>
      <c r="O56"/>
      <c r="P56"/>
    </row>
    <row r="57" spans="1:16" s="110" customFormat="1" ht="14.45" customHeight="1" x14ac:dyDescent="0.2">
      <c r="A57" s="120" t="s">
        <v>105</v>
      </c>
      <c r="B57" s="119" t="s">
        <v>106</v>
      </c>
      <c r="C57" s="113">
        <v>40.988304546510726</v>
      </c>
      <c r="D57" s="115">
        <v>15876</v>
      </c>
      <c r="E57" s="114">
        <v>16402</v>
      </c>
      <c r="F57" s="114">
        <v>16633</v>
      </c>
      <c r="G57" s="114">
        <v>16646</v>
      </c>
      <c r="H57" s="140">
        <v>16150</v>
      </c>
      <c r="I57" s="115">
        <v>-274</v>
      </c>
      <c r="J57" s="116">
        <v>-1.6965944272445821</v>
      </c>
    </row>
    <row r="58" spans="1:16" s="110" customFormat="1" ht="14.45" customHeight="1" x14ac:dyDescent="0.2">
      <c r="A58" s="120"/>
      <c r="B58" s="119" t="s">
        <v>107</v>
      </c>
      <c r="C58" s="113">
        <v>59.011695453489274</v>
      </c>
      <c r="D58" s="115">
        <v>22857</v>
      </c>
      <c r="E58" s="114">
        <v>23714</v>
      </c>
      <c r="F58" s="114">
        <v>24009</v>
      </c>
      <c r="G58" s="114">
        <v>24336</v>
      </c>
      <c r="H58" s="140">
        <v>23923</v>
      </c>
      <c r="I58" s="115">
        <v>-1066</v>
      </c>
      <c r="J58" s="116">
        <v>-4.4559628809095848</v>
      </c>
    </row>
    <row r="59" spans="1:16" s="110" customFormat="1" ht="14.45" customHeight="1" x14ac:dyDescent="0.2">
      <c r="A59" s="118" t="s">
        <v>105</v>
      </c>
      <c r="B59" s="121" t="s">
        <v>108</v>
      </c>
      <c r="C59" s="113">
        <v>18.178297575710634</v>
      </c>
      <c r="D59" s="115">
        <v>7041</v>
      </c>
      <c r="E59" s="114">
        <v>7343</v>
      </c>
      <c r="F59" s="114">
        <v>7539</v>
      </c>
      <c r="G59" s="114">
        <v>7817</v>
      </c>
      <c r="H59" s="140">
        <v>7339</v>
      </c>
      <c r="I59" s="115">
        <v>-298</v>
      </c>
      <c r="J59" s="116">
        <v>-4.0604987055457142</v>
      </c>
    </row>
    <row r="60" spans="1:16" s="110" customFormat="1" ht="14.45" customHeight="1" x14ac:dyDescent="0.2">
      <c r="A60" s="118"/>
      <c r="B60" s="121" t="s">
        <v>109</v>
      </c>
      <c r="C60" s="113">
        <v>49.299047323987295</v>
      </c>
      <c r="D60" s="115">
        <v>19095</v>
      </c>
      <c r="E60" s="114">
        <v>19963</v>
      </c>
      <c r="F60" s="114">
        <v>20293</v>
      </c>
      <c r="G60" s="114">
        <v>20425</v>
      </c>
      <c r="H60" s="140">
        <v>20257</v>
      </c>
      <c r="I60" s="115">
        <v>-1162</v>
      </c>
      <c r="J60" s="116">
        <v>-5.7362886903292685</v>
      </c>
    </row>
    <row r="61" spans="1:16" s="110" customFormat="1" ht="14.45" customHeight="1" x14ac:dyDescent="0.2">
      <c r="A61" s="118"/>
      <c r="B61" s="121" t="s">
        <v>110</v>
      </c>
      <c r="C61" s="113">
        <v>18.142152686339813</v>
      </c>
      <c r="D61" s="115">
        <v>7027</v>
      </c>
      <c r="E61" s="114">
        <v>7149</v>
      </c>
      <c r="F61" s="114">
        <v>7178</v>
      </c>
      <c r="G61" s="114">
        <v>7144</v>
      </c>
      <c r="H61" s="140">
        <v>7026</v>
      </c>
      <c r="I61" s="115">
        <v>1</v>
      </c>
      <c r="J61" s="116">
        <v>1.4232849416453175E-2</v>
      </c>
    </row>
    <row r="62" spans="1:16" s="110" customFormat="1" ht="14.45" customHeight="1" x14ac:dyDescent="0.2">
      <c r="A62" s="120"/>
      <c r="B62" s="121" t="s">
        <v>111</v>
      </c>
      <c r="C62" s="113">
        <v>14.380502413962255</v>
      </c>
      <c r="D62" s="115">
        <v>5570</v>
      </c>
      <c r="E62" s="114">
        <v>5661</v>
      </c>
      <c r="F62" s="114">
        <v>5632</v>
      </c>
      <c r="G62" s="114">
        <v>5596</v>
      </c>
      <c r="H62" s="140">
        <v>5451</v>
      </c>
      <c r="I62" s="115">
        <v>119</v>
      </c>
      <c r="J62" s="116">
        <v>2.1830856723536964</v>
      </c>
    </row>
    <row r="63" spans="1:16" s="110" customFormat="1" ht="14.45" customHeight="1" x14ac:dyDescent="0.2">
      <c r="A63" s="120"/>
      <c r="B63" s="121" t="s">
        <v>112</v>
      </c>
      <c r="C63" s="113">
        <v>1.435468463584024</v>
      </c>
      <c r="D63" s="115">
        <v>556</v>
      </c>
      <c r="E63" s="114">
        <v>552</v>
      </c>
      <c r="F63" s="114">
        <v>555</v>
      </c>
      <c r="G63" s="114">
        <v>501</v>
      </c>
      <c r="H63" s="140">
        <v>490</v>
      </c>
      <c r="I63" s="115">
        <v>66</v>
      </c>
      <c r="J63" s="116">
        <v>13.469387755102041</v>
      </c>
    </row>
    <row r="64" spans="1:16" s="110" customFormat="1" ht="14.45" customHeight="1" x14ac:dyDescent="0.2">
      <c r="A64" s="120" t="s">
        <v>113</v>
      </c>
      <c r="B64" s="119" t="s">
        <v>116</v>
      </c>
      <c r="C64" s="113">
        <v>88.635014070689081</v>
      </c>
      <c r="D64" s="115">
        <v>34331</v>
      </c>
      <c r="E64" s="114">
        <v>35639</v>
      </c>
      <c r="F64" s="114">
        <v>36231</v>
      </c>
      <c r="G64" s="114">
        <v>36506</v>
      </c>
      <c r="H64" s="140">
        <v>35680</v>
      </c>
      <c r="I64" s="115">
        <v>-1349</v>
      </c>
      <c r="J64" s="116">
        <v>-3.780829596412556</v>
      </c>
    </row>
    <row r="65" spans="1:10" s="110" customFormat="1" ht="14.45" customHeight="1" x14ac:dyDescent="0.2">
      <c r="A65" s="123"/>
      <c r="B65" s="124" t="s">
        <v>117</v>
      </c>
      <c r="C65" s="125">
        <v>11.194588593705626</v>
      </c>
      <c r="D65" s="143">
        <v>4336</v>
      </c>
      <c r="E65" s="144">
        <v>4404</v>
      </c>
      <c r="F65" s="144">
        <v>4351</v>
      </c>
      <c r="G65" s="144">
        <v>4416</v>
      </c>
      <c r="H65" s="145">
        <v>4326</v>
      </c>
      <c r="I65" s="143">
        <v>10</v>
      </c>
      <c r="J65" s="146">
        <v>0.23116042533518261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39428</v>
      </c>
      <c r="G11" s="114">
        <v>40713</v>
      </c>
      <c r="H11" s="114">
        <v>41441</v>
      </c>
      <c r="I11" s="114">
        <v>41607</v>
      </c>
      <c r="J11" s="140">
        <v>40716</v>
      </c>
      <c r="K11" s="114">
        <v>-1288</v>
      </c>
      <c r="L11" s="116">
        <v>-3.1633755771686807</v>
      </c>
    </row>
    <row r="12" spans="1:17" s="110" customFormat="1" ht="24" customHeight="1" x14ac:dyDescent="0.2">
      <c r="A12" s="604" t="s">
        <v>185</v>
      </c>
      <c r="B12" s="605"/>
      <c r="C12" s="605"/>
      <c r="D12" s="606"/>
      <c r="E12" s="113">
        <v>41.417266916911842</v>
      </c>
      <c r="F12" s="115">
        <v>16330</v>
      </c>
      <c r="G12" s="114">
        <v>16787</v>
      </c>
      <c r="H12" s="114">
        <v>17084</v>
      </c>
      <c r="I12" s="114">
        <v>16928</v>
      </c>
      <c r="J12" s="140">
        <v>16434</v>
      </c>
      <c r="K12" s="114">
        <v>-104</v>
      </c>
      <c r="L12" s="116">
        <v>-0.63283436777412683</v>
      </c>
    </row>
    <row r="13" spans="1:17" s="110" customFormat="1" ht="15" customHeight="1" x14ac:dyDescent="0.2">
      <c r="A13" s="120"/>
      <c r="B13" s="612" t="s">
        <v>107</v>
      </c>
      <c r="C13" s="612"/>
      <c r="E13" s="113">
        <v>58.582733083088158</v>
      </c>
      <c r="F13" s="115">
        <v>23098</v>
      </c>
      <c r="G13" s="114">
        <v>23926</v>
      </c>
      <c r="H13" s="114">
        <v>24357</v>
      </c>
      <c r="I13" s="114">
        <v>24679</v>
      </c>
      <c r="J13" s="140">
        <v>24282</v>
      </c>
      <c r="K13" s="114">
        <v>-1184</v>
      </c>
      <c r="L13" s="116">
        <v>-4.876039864920517</v>
      </c>
    </row>
    <row r="14" spans="1:17" s="110" customFormat="1" ht="22.5" customHeight="1" x14ac:dyDescent="0.2">
      <c r="A14" s="604" t="s">
        <v>186</v>
      </c>
      <c r="B14" s="605"/>
      <c r="C14" s="605"/>
      <c r="D14" s="606"/>
      <c r="E14" s="113">
        <v>17.723445267322713</v>
      </c>
      <c r="F14" s="115">
        <v>6988</v>
      </c>
      <c r="G14" s="114">
        <v>7305</v>
      </c>
      <c r="H14" s="114">
        <v>7535</v>
      </c>
      <c r="I14" s="114">
        <v>7685</v>
      </c>
      <c r="J14" s="140">
        <v>7232</v>
      </c>
      <c r="K14" s="114">
        <v>-244</v>
      </c>
      <c r="L14" s="116">
        <v>-3.3738938053097347</v>
      </c>
    </row>
    <row r="15" spans="1:17" s="110" customFormat="1" ht="15" customHeight="1" x14ac:dyDescent="0.2">
      <c r="A15" s="120"/>
      <c r="B15" s="119"/>
      <c r="C15" s="258" t="s">
        <v>106</v>
      </c>
      <c r="E15" s="113">
        <v>47.982255294791074</v>
      </c>
      <c r="F15" s="115">
        <v>3353</v>
      </c>
      <c r="G15" s="114">
        <v>3497</v>
      </c>
      <c r="H15" s="114">
        <v>3577</v>
      </c>
      <c r="I15" s="114">
        <v>3549</v>
      </c>
      <c r="J15" s="140">
        <v>3352</v>
      </c>
      <c r="K15" s="114">
        <v>1</v>
      </c>
      <c r="L15" s="116">
        <v>2.9832935560859187E-2</v>
      </c>
    </row>
    <row r="16" spans="1:17" s="110" customFormat="1" ht="15" customHeight="1" x14ac:dyDescent="0.2">
      <c r="A16" s="120"/>
      <c r="B16" s="119"/>
      <c r="C16" s="258" t="s">
        <v>107</v>
      </c>
      <c r="E16" s="113">
        <v>52.017744705208926</v>
      </c>
      <c r="F16" s="115">
        <v>3635</v>
      </c>
      <c r="G16" s="114">
        <v>3808</v>
      </c>
      <c r="H16" s="114">
        <v>3958</v>
      </c>
      <c r="I16" s="114">
        <v>4136</v>
      </c>
      <c r="J16" s="140">
        <v>3880</v>
      </c>
      <c r="K16" s="114">
        <v>-245</v>
      </c>
      <c r="L16" s="116">
        <v>-6.3144329896907214</v>
      </c>
    </row>
    <row r="17" spans="1:12" s="110" customFormat="1" ht="15" customHeight="1" x14ac:dyDescent="0.2">
      <c r="A17" s="120"/>
      <c r="B17" s="121" t="s">
        <v>109</v>
      </c>
      <c r="C17" s="258"/>
      <c r="E17" s="113">
        <v>49.520645226742417</v>
      </c>
      <c r="F17" s="115">
        <v>19525</v>
      </c>
      <c r="G17" s="114">
        <v>20304</v>
      </c>
      <c r="H17" s="114">
        <v>20712</v>
      </c>
      <c r="I17" s="114">
        <v>20819</v>
      </c>
      <c r="J17" s="140">
        <v>20681</v>
      </c>
      <c r="K17" s="114">
        <v>-1156</v>
      </c>
      <c r="L17" s="116">
        <v>-5.5896716793191823</v>
      </c>
    </row>
    <row r="18" spans="1:12" s="110" customFormat="1" ht="15" customHeight="1" x14ac:dyDescent="0.2">
      <c r="A18" s="120"/>
      <c r="B18" s="119"/>
      <c r="C18" s="258" t="s">
        <v>106</v>
      </c>
      <c r="E18" s="113">
        <v>38.489116517285531</v>
      </c>
      <c r="F18" s="115">
        <v>7515</v>
      </c>
      <c r="G18" s="114">
        <v>7732</v>
      </c>
      <c r="H18" s="114">
        <v>7903</v>
      </c>
      <c r="I18" s="114">
        <v>7817</v>
      </c>
      <c r="J18" s="140">
        <v>7670</v>
      </c>
      <c r="K18" s="114">
        <v>-155</v>
      </c>
      <c r="L18" s="116">
        <v>-2.0208604954367666</v>
      </c>
    </row>
    <row r="19" spans="1:12" s="110" customFormat="1" ht="15" customHeight="1" x14ac:dyDescent="0.2">
      <c r="A19" s="120"/>
      <c r="B19" s="119"/>
      <c r="C19" s="258" t="s">
        <v>107</v>
      </c>
      <c r="E19" s="113">
        <v>61.510883482714469</v>
      </c>
      <c r="F19" s="115">
        <v>12010</v>
      </c>
      <c r="G19" s="114">
        <v>12572</v>
      </c>
      <c r="H19" s="114">
        <v>12809</v>
      </c>
      <c r="I19" s="114">
        <v>13002</v>
      </c>
      <c r="J19" s="140">
        <v>13011</v>
      </c>
      <c r="K19" s="114">
        <v>-1001</v>
      </c>
      <c r="L19" s="116">
        <v>-7.6934901237414497</v>
      </c>
    </row>
    <row r="20" spans="1:12" s="110" customFormat="1" ht="15" customHeight="1" x14ac:dyDescent="0.2">
      <c r="A20" s="120"/>
      <c r="B20" s="121" t="s">
        <v>110</v>
      </c>
      <c r="C20" s="258"/>
      <c r="E20" s="113">
        <v>18.504616008927666</v>
      </c>
      <c r="F20" s="115">
        <v>7296</v>
      </c>
      <c r="G20" s="114">
        <v>7380</v>
      </c>
      <c r="H20" s="114">
        <v>7448</v>
      </c>
      <c r="I20" s="114">
        <v>7446</v>
      </c>
      <c r="J20" s="140">
        <v>7326</v>
      </c>
      <c r="K20" s="114">
        <v>-30</v>
      </c>
      <c r="L20" s="116">
        <v>-0.4095004095004095</v>
      </c>
    </row>
    <row r="21" spans="1:12" s="110" customFormat="1" ht="15" customHeight="1" x14ac:dyDescent="0.2">
      <c r="A21" s="120"/>
      <c r="B21" s="119"/>
      <c r="C21" s="258" t="s">
        <v>106</v>
      </c>
      <c r="E21" s="113">
        <v>32.469846491228068</v>
      </c>
      <c r="F21" s="115">
        <v>2369</v>
      </c>
      <c r="G21" s="114">
        <v>2405</v>
      </c>
      <c r="H21" s="114">
        <v>2448</v>
      </c>
      <c r="I21" s="114">
        <v>2453</v>
      </c>
      <c r="J21" s="140">
        <v>2388</v>
      </c>
      <c r="K21" s="114">
        <v>-19</v>
      </c>
      <c r="L21" s="116">
        <v>-0.7956448911222781</v>
      </c>
    </row>
    <row r="22" spans="1:12" s="110" customFormat="1" ht="15" customHeight="1" x14ac:dyDescent="0.2">
      <c r="A22" s="120"/>
      <c r="B22" s="119"/>
      <c r="C22" s="258" t="s">
        <v>107</v>
      </c>
      <c r="E22" s="113">
        <v>67.530153508771932</v>
      </c>
      <c r="F22" s="115">
        <v>4927</v>
      </c>
      <c r="G22" s="114">
        <v>4975</v>
      </c>
      <c r="H22" s="114">
        <v>5000</v>
      </c>
      <c r="I22" s="114">
        <v>4993</v>
      </c>
      <c r="J22" s="140">
        <v>4938</v>
      </c>
      <c r="K22" s="114">
        <v>-11</v>
      </c>
      <c r="L22" s="116">
        <v>-0.22276225192385582</v>
      </c>
    </row>
    <row r="23" spans="1:12" s="110" customFormat="1" ht="15" customHeight="1" x14ac:dyDescent="0.2">
      <c r="A23" s="120"/>
      <c r="B23" s="121" t="s">
        <v>111</v>
      </c>
      <c r="C23" s="258"/>
      <c r="E23" s="113">
        <v>14.251293497007204</v>
      </c>
      <c r="F23" s="115">
        <v>5619</v>
      </c>
      <c r="G23" s="114">
        <v>5724</v>
      </c>
      <c r="H23" s="114">
        <v>5746</v>
      </c>
      <c r="I23" s="114">
        <v>5657</v>
      </c>
      <c r="J23" s="140">
        <v>5477</v>
      </c>
      <c r="K23" s="114">
        <v>142</v>
      </c>
      <c r="L23" s="116">
        <v>2.5926602154464122</v>
      </c>
    </row>
    <row r="24" spans="1:12" s="110" customFormat="1" ht="15" customHeight="1" x14ac:dyDescent="0.2">
      <c r="A24" s="120"/>
      <c r="B24" s="119"/>
      <c r="C24" s="258" t="s">
        <v>106</v>
      </c>
      <c r="E24" s="113">
        <v>55.045381740523226</v>
      </c>
      <c r="F24" s="115">
        <v>3093</v>
      </c>
      <c r="G24" s="114">
        <v>3153</v>
      </c>
      <c r="H24" s="114">
        <v>3156</v>
      </c>
      <c r="I24" s="114">
        <v>3109</v>
      </c>
      <c r="J24" s="140">
        <v>3024</v>
      </c>
      <c r="K24" s="114">
        <v>69</v>
      </c>
      <c r="L24" s="116">
        <v>2.2817460317460316</v>
      </c>
    </row>
    <row r="25" spans="1:12" s="110" customFormat="1" ht="15" customHeight="1" x14ac:dyDescent="0.2">
      <c r="A25" s="120"/>
      <c r="B25" s="119"/>
      <c r="C25" s="258" t="s">
        <v>107</v>
      </c>
      <c r="E25" s="113">
        <v>44.954618259476774</v>
      </c>
      <c r="F25" s="115">
        <v>2526</v>
      </c>
      <c r="G25" s="114">
        <v>2571</v>
      </c>
      <c r="H25" s="114">
        <v>2590</v>
      </c>
      <c r="I25" s="114">
        <v>2548</v>
      </c>
      <c r="J25" s="140">
        <v>2453</v>
      </c>
      <c r="K25" s="114">
        <v>73</v>
      </c>
      <c r="L25" s="116">
        <v>2.9759478189971462</v>
      </c>
    </row>
    <row r="26" spans="1:12" s="110" customFormat="1" ht="15" customHeight="1" x14ac:dyDescent="0.2">
      <c r="A26" s="120"/>
      <c r="C26" s="121" t="s">
        <v>187</v>
      </c>
      <c r="D26" s="110" t="s">
        <v>188</v>
      </c>
      <c r="E26" s="113">
        <v>1.4050928274322816</v>
      </c>
      <c r="F26" s="115">
        <v>554</v>
      </c>
      <c r="G26" s="114">
        <v>561</v>
      </c>
      <c r="H26" s="114">
        <v>604</v>
      </c>
      <c r="I26" s="114">
        <v>518</v>
      </c>
      <c r="J26" s="140">
        <v>494</v>
      </c>
      <c r="K26" s="114">
        <v>60</v>
      </c>
      <c r="L26" s="116">
        <v>12.145748987854251</v>
      </c>
    </row>
    <row r="27" spans="1:12" s="110" customFormat="1" ht="15" customHeight="1" x14ac:dyDescent="0.2">
      <c r="A27" s="120"/>
      <c r="B27" s="119"/>
      <c r="D27" s="259" t="s">
        <v>106</v>
      </c>
      <c r="E27" s="113">
        <v>49.277978339350177</v>
      </c>
      <c r="F27" s="115">
        <v>273</v>
      </c>
      <c r="G27" s="114">
        <v>274</v>
      </c>
      <c r="H27" s="114">
        <v>290</v>
      </c>
      <c r="I27" s="114">
        <v>234</v>
      </c>
      <c r="J27" s="140">
        <v>238</v>
      </c>
      <c r="K27" s="114">
        <v>35</v>
      </c>
      <c r="L27" s="116">
        <v>14.705882352941176</v>
      </c>
    </row>
    <row r="28" spans="1:12" s="110" customFormat="1" ht="15" customHeight="1" x14ac:dyDescent="0.2">
      <c r="A28" s="120"/>
      <c r="B28" s="119"/>
      <c r="D28" s="259" t="s">
        <v>107</v>
      </c>
      <c r="E28" s="113">
        <v>50.722021660649823</v>
      </c>
      <c r="F28" s="115">
        <v>281</v>
      </c>
      <c r="G28" s="114">
        <v>287</v>
      </c>
      <c r="H28" s="114">
        <v>314</v>
      </c>
      <c r="I28" s="114">
        <v>284</v>
      </c>
      <c r="J28" s="140">
        <v>256</v>
      </c>
      <c r="K28" s="114">
        <v>25</v>
      </c>
      <c r="L28" s="116">
        <v>9.765625</v>
      </c>
    </row>
    <row r="29" spans="1:12" s="110" customFormat="1" ht="24" customHeight="1" x14ac:dyDescent="0.2">
      <c r="A29" s="604" t="s">
        <v>189</v>
      </c>
      <c r="B29" s="605"/>
      <c r="C29" s="605"/>
      <c r="D29" s="606"/>
      <c r="E29" s="113">
        <v>89.180277975043111</v>
      </c>
      <c r="F29" s="115">
        <v>35162</v>
      </c>
      <c r="G29" s="114">
        <v>36399</v>
      </c>
      <c r="H29" s="114">
        <v>37115</v>
      </c>
      <c r="I29" s="114">
        <v>37233</v>
      </c>
      <c r="J29" s="140">
        <v>36448</v>
      </c>
      <c r="K29" s="114">
        <v>-1286</v>
      </c>
      <c r="L29" s="116">
        <v>-3.5283143107989465</v>
      </c>
    </row>
    <row r="30" spans="1:12" s="110" customFormat="1" ht="15" customHeight="1" x14ac:dyDescent="0.2">
      <c r="A30" s="120"/>
      <c r="B30" s="119"/>
      <c r="C30" s="258" t="s">
        <v>106</v>
      </c>
      <c r="E30" s="113">
        <v>41.587509242932711</v>
      </c>
      <c r="F30" s="115">
        <v>14623</v>
      </c>
      <c r="G30" s="114">
        <v>15063</v>
      </c>
      <c r="H30" s="114">
        <v>15350</v>
      </c>
      <c r="I30" s="114">
        <v>15172</v>
      </c>
      <c r="J30" s="140">
        <v>14761</v>
      </c>
      <c r="K30" s="114">
        <v>-138</v>
      </c>
      <c r="L30" s="116">
        <v>-0.93489600975543663</v>
      </c>
    </row>
    <row r="31" spans="1:12" s="110" customFormat="1" ht="15" customHeight="1" x14ac:dyDescent="0.2">
      <c r="A31" s="120"/>
      <c r="B31" s="119"/>
      <c r="C31" s="258" t="s">
        <v>107</v>
      </c>
      <c r="E31" s="113">
        <v>58.412490757067289</v>
      </c>
      <c r="F31" s="115">
        <v>20539</v>
      </c>
      <c r="G31" s="114">
        <v>21336</v>
      </c>
      <c r="H31" s="114">
        <v>21765</v>
      </c>
      <c r="I31" s="114">
        <v>22061</v>
      </c>
      <c r="J31" s="140">
        <v>21687</v>
      </c>
      <c r="K31" s="114">
        <v>-1148</v>
      </c>
      <c r="L31" s="116">
        <v>-5.2934937981279111</v>
      </c>
    </row>
    <row r="32" spans="1:12" s="110" customFormat="1" ht="15" customHeight="1" x14ac:dyDescent="0.2">
      <c r="A32" s="120"/>
      <c r="B32" s="119" t="s">
        <v>117</v>
      </c>
      <c r="C32" s="258"/>
      <c r="E32" s="113">
        <v>10.614284264989347</v>
      </c>
      <c r="F32" s="114">
        <v>4185</v>
      </c>
      <c r="G32" s="114">
        <v>4230</v>
      </c>
      <c r="H32" s="114">
        <v>4251</v>
      </c>
      <c r="I32" s="114">
        <v>4296</v>
      </c>
      <c r="J32" s="140">
        <v>4187</v>
      </c>
      <c r="K32" s="114">
        <v>-2</v>
      </c>
      <c r="L32" s="116">
        <v>-4.776689754000478E-2</v>
      </c>
    </row>
    <row r="33" spans="1:12" s="110" customFormat="1" ht="15" customHeight="1" x14ac:dyDescent="0.2">
      <c r="A33" s="120"/>
      <c r="B33" s="119"/>
      <c r="C33" s="258" t="s">
        <v>106</v>
      </c>
      <c r="E33" s="113">
        <v>40.023894862604543</v>
      </c>
      <c r="F33" s="114">
        <v>1675</v>
      </c>
      <c r="G33" s="114">
        <v>1694</v>
      </c>
      <c r="H33" s="114">
        <v>1707</v>
      </c>
      <c r="I33" s="114">
        <v>1729</v>
      </c>
      <c r="J33" s="140">
        <v>1647</v>
      </c>
      <c r="K33" s="114">
        <v>28</v>
      </c>
      <c r="L33" s="116">
        <v>1.700060716454159</v>
      </c>
    </row>
    <row r="34" spans="1:12" s="110" customFormat="1" ht="15" customHeight="1" x14ac:dyDescent="0.2">
      <c r="A34" s="120"/>
      <c r="B34" s="119"/>
      <c r="C34" s="258" t="s">
        <v>107</v>
      </c>
      <c r="E34" s="113">
        <v>59.976105137395457</v>
      </c>
      <c r="F34" s="114">
        <v>2510</v>
      </c>
      <c r="G34" s="114">
        <v>2536</v>
      </c>
      <c r="H34" s="114">
        <v>2544</v>
      </c>
      <c r="I34" s="114">
        <v>2567</v>
      </c>
      <c r="J34" s="140">
        <v>2540</v>
      </c>
      <c r="K34" s="114">
        <v>-30</v>
      </c>
      <c r="L34" s="116">
        <v>-1.1811023622047243</v>
      </c>
    </row>
    <row r="35" spans="1:12" s="110" customFormat="1" ht="24" customHeight="1" x14ac:dyDescent="0.2">
      <c r="A35" s="604" t="s">
        <v>192</v>
      </c>
      <c r="B35" s="605"/>
      <c r="C35" s="605"/>
      <c r="D35" s="606"/>
      <c r="E35" s="113">
        <v>21.880389570863347</v>
      </c>
      <c r="F35" s="114">
        <v>8627</v>
      </c>
      <c r="G35" s="114">
        <v>8906</v>
      </c>
      <c r="H35" s="114">
        <v>9081</v>
      </c>
      <c r="I35" s="114">
        <v>9359</v>
      </c>
      <c r="J35" s="114">
        <v>8937</v>
      </c>
      <c r="K35" s="318">
        <v>-310</v>
      </c>
      <c r="L35" s="319">
        <v>-3.4687255231061878</v>
      </c>
    </row>
    <row r="36" spans="1:12" s="110" customFormat="1" ht="15" customHeight="1" x14ac:dyDescent="0.2">
      <c r="A36" s="120"/>
      <c r="B36" s="119"/>
      <c r="C36" s="258" t="s">
        <v>106</v>
      </c>
      <c r="E36" s="113">
        <v>42.691549785556973</v>
      </c>
      <c r="F36" s="114">
        <v>3683</v>
      </c>
      <c r="G36" s="114">
        <v>3808</v>
      </c>
      <c r="H36" s="114">
        <v>3877</v>
      </c>
      <c r="I36" s="114">
        <v>3974</v>
      </c>
      <c r="J36" s="114">
        <v>3763</v>
      </c>
      <c r="K36" s="318">
        <v>-80</v>
      </c>
      <c r="L36" s="116">
        <v>-2.1259633271326068</v>
      </c>
    </row>
    <row r="37" spans="1:12" s="110" customFormat="1" ht="15" customHeight="1" x14ac:dyDescent="0.2">
      <c r="A37" s="120"/>
      <c r="B37" s="119"/>
      <c r="C37" s="258" t="s">
        <v>107</v>
      </c>
      <c r="E37" s="113">
        <v>57.308450214443027</v>
      </c>
      <c r="F37" s="114">
        <v>4944</v>
      </c>
      <c r="G37" s="114">
        <v>5098</v>
      </c>
      <c r="H37" s="114">
        <v>5204</v>
      </c>
      <c r="I37" s="114">
        <v>5385</v>
      </c>
      <c r="J37" s="140">
        <v>5174</v>
      </c>
      <c r="K37" s="114">
        <v>-230</v>
      </c>
      <c r="L37" s="116">
        <v>-4.4453034402783143</v>
      </c>
    </row>
    <row r="38" spans="1:12" s="110" customFormat="1" ht="15" customHeight="1" x14ac:dyDescent="0.2">
      <c r="A38" s="120"/>
      <c r="B38" s="119" t="s">
        <v>328</v>
      </c>
      <c r="C38" s="258"/>
      <c r="E38" s="113">
        <v>52.980115653850056</v>
      </c>
      <c r="F38" s="114">
        <v>20889</v>
      </c>
      <c r="G38" s="114">
        <v>21470</v>
      </c>
      <c r="H38" s="114">
        <v>21863</v>
      </c>
      <c r="I38" s="114">
        <v>21815</v>
      </c>
      <c r="J38" s="140">
        <v>21476</v>
      </c>
      <c r="K38" s="114">
        <v>-587</v>
      </c>
      <c r="L38" s="116">
        <v>-2.7332836654870554</v>
      </c>
    </row>
    <row r="39" spans="1:12" s="110" customFormat="1" ht="15" customHeight="1" x14ac:dyDescent="0.2">
      <c r="A39" s="120"/>
      <c r="B39" s="119"/>
      <c r="C39" s="258" t="s">
        <v>106</v>
      </c>
      <c r="E39" s="113">
        <v>44.051893340992869</v>
      </c>
      <c r="F39" s="115">
        <v>9202</v>
      </c>
      <c r="G39" s="114">
        <v>9378</v>
      </c>
      <c r="H39" s="114">
        <v>9534</v>
      </c>
      <c r="I39" s="114">
        <v>9401</v>
      </c>
      <c r="J39" s="140">
        <v>9191</v>
      </c>
      <c r="K39" s="114">
        <v>11</v>
      </c>
      <c r="L39" s="116">
        <v>0.11968229790011968</v>
      </c>
    </row>
    <row r="40" spans="1:12" s="110" customFormat="1" ht="15" customHeight="1" x14ac:dyDescent="0.2">
      <c r="A40" s="120"/>
      <c r="B40" s="119"/>
      <c r="C40" s="258" t="s">
        <v>107</v>
      </c>
      <c r="E40" s="113">
        <v>55.948106659007131</v>
      </c>
      <c r="F40" s="115">
        <v>11687</v>
      </c>
      <c r="G40" s="114">
        <v>12092</v>
      </c>
      <c r="H40" s="114">
        <v>12329</v>
      </c>
      <c r="I40" s="114">
        <v>12414</v>
      </c>
      <c r="J40" s="140">
        <v>12285</v>
      </c>
      <c r="K40" s="114">
        <v>-598</v>
      </c>
      <c r="L40" s="116">
        <v>-4.8677248677248679</v>
      </c>
    </row>
    <row r="41" spans="1:12" s="110" customFormat="1" ht="15" customHeight="1" x14ac:dyDescent="0.2">
      <c r="A41" s="120"/>
      <c r="B41" s="320" t="s">
        <v>516</v>
      </c>
      <c r="C41" s="258"/>
      <c r="E41" s="113">
        <v>5.272902505833418</v>
      </c>
      <c r="F41" s="115">
        <v>2079</v>
      </c>
      <c r="G41" s="114">
        <v>2120</v>
      </c>
      <c r="H41" s="114">
        <v>2118</v>
      </c>
      <c r="I41" s="114">
        <v>2095</v>
      </c>
      <c r="J41" s="140">
        <v>1992</v>
      </c>
      <c r="K41" s="114">
        <v>87</v>
      </c>
      <c r="L41" s="116">
        <v>4.3674698795180724</v>
      </c>
    </row>
    <row r="42" spans="1:12" s="110" customFormat="1" ht="15" customHeight="1" x14ac:dyDescent="0.2">
      <c r="A42" s="120"/>
      <c r="B42" s="119"/>
      <c r="C42" s="268" t="s">
        <v>106</v>
      </c>
      <c r="D42" s="182"/>
      <c r="E42" s="113">
        <v>43.578643578643579</v>
      </c>
      <c r="F42" s="115">
        <v>906</v>
      </c>
      <c r="G42" s="114">
        <v>937</v>
      </c>
      <c r="H42" s="114">
        <v>931</v>
      </c>
      <c r="I42" s="114">
        <v>903</v>
      </c>
      <c r="J42" s="140">
        <v>862</v>
      </c>
      <c r="K42" s="114">
        <v>44</v>
      </c>
      <c r="L42" s="116">
        <v>5.1044083526682131</v>
      </c>
    </row>
    <row r="43" spans="1:12" s="110" customFormat="1" ht="15" customHeight="1" x14ac:dyDescent="0.2">
      <c r="A43" s="120"/>
      <c r="B43" s="119"/>
      <c r="C43" s="268" t="s">
        <v>107</v>
      </c>
      <c r="D43" s="182"/>
      <c r="E43" s="113">
        <v>56.421356421356421</v>
      </c>
      <c r="F43" s="115">
        <v>1173</v>
      </c>
      <c r="G43" s="114">
        <v>1183</v>
      </c>
      <c r="H43" s="114">
        <v>1187</v>
      </c>
      <c r="I43" s="114">
        <v>1192</v>
      </c>
      <c r="J43" s="140">
        <v>1130</v>
      </c>
      <c r="K43" s="114">
        <v>43</v>
      </c>
      <c r="L43" s="116">
        <v>3.8053097345132745</v>
      </c>
    </row>
    <row r="44" spans="1:12" s="110" customFormat="1" ht="15" customHeight="1" x14ac:dyDescent="0.2">
      <c r="A44" s="120"/>
      <c r="B44" s="119" t="s">
        <v>205</v>
      </c>
      <c r="C44" s="268"/>
      <c r="D44" s="182"/>
      <c r="E44" s="113">
        <v>19.866592269453182</v>
      </c>
      <c r="F44" s="115">
        <v>7833</v>
      </c>
      <c r="G44" s="114">
        <v>8217</v>
      </c>
      <c r="H44" s="114">
        <v>8379</v>
      </c>
      <c r="I44" s="114">
        <v>8338</v>
      </c>
      <c r="J44" s="140">
        <v>8311</v>
      </c>
      <c r="K44" s="114">
        <v>-478</v>
      </c>
      <c r="L44" s="116">
        <v>-5.7514137889543981</v>
      </c>
    </row>
    <row r="45" spans="1:12" s="110" customFormat="1" ht="15" customHeight="1" x14ac:dyDescent="0.2">
      <c r="A45" s="120"/>
      <c r="B45" s="119"/>
      <c r="C45" s="268" t="s">
        <v>106</v>
      </c>
      <c r="D45" s="182"/>
      <c r="E45" s="113">
        <v>32.414145282777987</v>
      </c>
      <c r="F45" s="115">
        <v>2539</v>
      </c>
      <c r="G45" s="114">
        <v>2664</v>
      </c>
      <c r="H45" s="114">
        <v>2742</v>
      </c>
      <c r="I45" s="114">
        <v>2650</v>
      </c>
      <c r="J45" s="140">
        <v>2618</v>
      </c>
      <c r="K45" s="114">
        <v>-79</v>
      </c>
      <c r="L45" s="116">
        <v>-3.017570664629488</v>
      </c>
    </row>
    <row r="46" spans="1:12" s="110" customFormat="1" ht="15" customHeight="1" x14ac:dyDescent="0.2">
      <c r="A46" s="123"/>
      <c r="B46" s="124"/>
      <c r="C46" s="260" t="s">
        <v>107</v>
      </c>
      <c r="D46" s="261"/>
      <c r="E46" s="125">
        <v>67.585854717222006</v>
      </c>
      <c r="F46" s="143">
        <v>5294</v>
      </c>
      <c r="G46" s="144">
        <v>5553</v>
      </c>
      <c r="H46" s="144">
        <v>5637</v>
      </c>
      <c r="I46" s="144">
        <v>5688</v>
      </c>
      <c r="J46" s="145">
        <v>5693</v>
      </c>
      <c r="K46" s="144">
        <v>-399</v>
      </c>
      <c r="L46" s="146">
        <v>-7.0086070613033549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39428</v>
      </c>
      <c r="E11" s="114">
        <v>40713</v>
      </c>
      <c r="F11" s="114">
        <v>41441</v>
      </c>
      <c r="G11" s="114">
        <v>41607</v>
      </c>
      <c r="H11" s="140">
        <v>40716</v>
      </c>
      <c r="I11" s="115">
        <v>-1288</v>
      </c>
      <c r="J11" s="116">
        <v>-3.1633755771686807</v>
      </c>
    </row>
    <row r="12" spans="1:15" s="110" customFormat="1" ht="24.95" customHeight="1" x14ac:dyDescent="0.2">
      <c r="A12" s="193" t="s">
        <v>132</v>
      </c>
      <c r="B12" s="194" t="s">
        <v>133</v>
      </c>
      <c r="C12" s="113">
        <v>2.5920665516891548</v>
      </c>
      <c r="D12" s="115">
        <v>1022</v>
      </c>
      <c r="E12" s="114">
        <v>1034</v>
      </c>
      <c r="F12" s="114">
        <v>1078</v>
      </c>
      <c r="G12" s="114">
        <v>1120</v>
      </c>
      <c r="H12" s="140">
        <v>1037</v>
      </c>
      <c r="I12" s="115">
        <v>-15</v>
      </c>
      <c r="J12" s="116">
        <v>-1.446480231436837</v>
      </c>
    </row>
    <row r="13" spans="1:15" s="110" customFormat="1" ht="24.95" customHeight="1" x14ac:dyDescent="0.2">
      <c r="A13" s="193" t="s">
        <v>134</v>
      </c>
      <c r="B13" s="199" t="s">
        <v>214</v>
      </c>
      <c r="C13" s="113">
        <v>0.40326671401034797</v>
      </c>
      <c r="D13" s="115">
        <v>159</v>
      </c>
      <c r="E13" s="114">
        <v>160</v>
      </c>
      <c r="F13" s="114">
        <v>173</v>
      </c>
      <c r="G13" s="114">
        <v>160</v>
      </c>
      <c r="H13" s="140">
        <v>164</v>
      </c>
      <c r="I13" s="115">
        <v>-5</v>
      </c>
      <c r="J13" s="116">
        <v>-3.0487804878048781</v>
      </c>
    </row>
    <row r="14" spans="1:15" s="287" customFormat="1" ht="24.95" customHeight="1" x14ac:dyDescent="0.2">
      <c r="A14" s="193" t="s">
        <v>215</v>
      </c>
      <c r="B14" s="199" t="s">
        <v>137</v>
      </c>
      <c r="C14" s="113">
        <v>10.999797098508674</v>
      </c>
      <c r="D14" s="115">
        <v>4337</v>
      </c>
      <c r="E14" s="114">
        <v>4483</v>
      </c>
      <c r="F14" s="114">
        <v>4515</v>
      </c>
      <c r="G14" s="114">
        <v>4586</v>
      </c>
      <c r="H14" s="140">
        <v>4638</v>
      </c>
      <c r="I14" s="115">
        <v>-301</v>
      </c>
      <c r="J14" s="116">
        <v>-6.4898663216903838</v>
      </c>
      <c r="K14" s="110"/>
      <c r="L14" s="110"/>
      <c r="M14" s="110"/>
      <c r="N14" s="110"/>
      <c r="O14" s="110"/>
    </row>
    <row r="15" spans="1:15" s="110" customFormat="1" ht="24.95" customHeight="1" x14ac:dyDescent="0.2">
      <c r="A15" s="193" t="s">
        <v>216</v>
      </c>
      <c r="B15" s="199" t="s">
        <v>217</v>
      </c>
      <c r="C15" s="113">
        <v>4.4207162422643806</v>
      </c>
      <c r="D15" s="115">
        <v>1743</v>
      </c>
      <c r="E15" s="114">
        <v>1773</v>
      </c>
      <c r="F15" s="114">
        <v>1738</v>
      </c>
      <c r="G15" s="114">
        <v>1795</v>
      </c>
      <c r="H15" s="140">
        <v>1792</v>
      </c>
      <c r="I15" s="115">
        <v>-49</v>
      </c>
      <c r="J15" s="116">
        <v>-2.734375</v>
      </c>
    </row>
    <row r="16" spans="1:15" s="287" customFormat="1" ht="24.95" customHeight="1" x14ac:dyDescent="0.2">
      <c r="A16" s="193" t="s">
        <v>218</v>
      </c>
      <c r="B16" s="199" t="s">
        <v>141</v>
      </c>
      <c r="C16" s="113">
        <v>5.1080450441310745</v>
      </c>
      <c r="D16" s="115">
        <v>2014</v>
      </c>
      <c r="E16" s="114">
        <v>2105</v>
      </c>
      <c r="F16" s="114">
        <v>2155</v>
      </c>
      <c r="G16" s="114">
        <v>2169</v>
      </c>
      <c r="H16" s="140">
        <v>2219</v>
      </c>
      <c r="I16" s="115">
        <v>-205</v>
      </c>
      <c r="J16" s="116">
        <v>-9.2383956737269042</v>
      </c>
      <c r="K16" s="110"/>
      <c r="L16" s="110"/>
      <c r="M16" s="110"/>
      <c r="N16" s="110"/>
      <c r="O16" s="110"/>
    </row>
    <row r="17" spans="1:15" s="110" customFormat="1" ht="24.95" customHeight="1" x14ac:dyDescent="0.2">
      <c r="A17" s="193" t="s">
        <v>142</v>
      </c>
      <c r="B17" s="199" t="s">
        <v>220</v>
      </c>
      <c r="C17" s="113">
        <v>1.471035812113219</v>
      </c>
      <c r="D17" s="115">
        <v>580</v>
      </c>
      <c r="E17" s="114">
        <v>605</v>
      </c>
      <c r="F17" s="114">
        <v>622</v>
      </c>
      <c r="G17" s="114">
        <v>622</v>
      </c>
      <c r="H17" s="140">
        <v>627</v>
      </c>
      <c r="I17" s="115">
        <v>-47</v>
      </c>
      <c r="J17" s="116">
        <v>-7.4960127591706538</v>
      </c>
    </row>
    <row r="18" spans="1:15" s="287" customFormat="1" ht="24.95" customHeight="1" x14ac:dyDescent="0.2">
      <c r="A18" s="201" t="s">
        <v>144</v>
      </c>
      <c r="B18" s="202" t="s">
        <v>145</v>
      </c>
      <c r="C18" s="113">
        <v>4.8239829562747287</v>
      </c>
      <c r="D18" s="115">
        <v>1902</v>
      </c>
      <c r="E18" s="114">
        <v>1873</v>
      </c>
      <c r="F18" s="114">
        <v>1906</v>
      </c>
      <c r="G18" s="114">
        <v>1873</v>
      </c>
      <c r="H18" s="140">
        <v>1835</v>
      </c>
      <c r="I18" s="115">
        <v>67</v>
      </c>
      <c r="J18" s="116">
        <v>3.6512261580381473</v>
      </c>
      <c r="K18" s="110"/>
      <c r="L18" s="110"/>
      <c r="M18" s="110"/>
      <c r="N18" s="110"/>
      <c r="O18" s="110"/>
    </row>
    <row r="19" spans="1:15" s="110" customFormat="1" ht="24.95" customHeight="1" x14ac:dyDescent="0.2">
      <c r="A19" s="193" t="s">
        <v>146</v>
      </c>
      <c r="B19" s="199" t="s">
        <v>147</v>
      </c>
      <c r="C19" s="113">
        <v>20.168408237800548</v>
      </c>
      <c r="D19" s="115">
        <v>7952</v>
      </c>
      <c r="E19" s="114">
        <v>8069</v>
      </c>
      <c r="F19" s="114">
        <v>8049</v>
      </c>
      <c r="G19" s="114">
        <v>8103</v>
      </c>
      <c r="H19" s="140">
        <v>8299</v>
      </c>
      <c r="I19" s="115">
        <v>-347</v>
      </c>
      <c r="J19" s="116">
        <v>-4.1812266538137122</v>
      </c>
    </row>
    <row r="20" spans="1:15" s="287" customFormat="1" ht="24.95" customHeight="1" x14ac:dyDescent="0.2">
      <c r="A20" s="193" t="s">
        <v>148</v>
      </c>
      <c r="B20" s="199" t="s">
        <v>149</v>
      </c>
      <c r="C20" s="113">
        <v>5.5493557877650401</v>
      </c>
      <c r="D20" s="115">
        <v>2188</v>
      </c>
      <c r="E20" s="114">
        <v>2330</v>
      </c>
      <c r="F20" s="114">
        <v>2385</v>
      </c>
      <c r="G20" s="114">
        <v>2457</v>
      </c>
      <c r="H20" s="140">
        <v>2517</v>
      </c>
      <c r="I20" s="115">
        <v>-329</v>
      </c>
      <c r="J20" s="116">
        <v>-13.071116408422725</v>
      </c>
      <c r="K20" s="110"/>
      <c r="L20" s="110"/>
      <c r="M20" s="110"/>
      <c r="N20" s="110"/>
      <c r="O20" s="110"/>
    </row>
    <row r="21" spans="1:15" s="110" customFormat="1" ht="24.95" customHeight="1" x14ac:dyDescent="0.2">
      <c r="A21" s="201" t="s">
        <v>150</v>
      </c>
      <c r="B21" s="202" t="s">
        <v>151</v>
      </c>
      <c r="C21" s="113">
        <v>11.725169929998986</v>
      </c>
      <c r="D21" s="115">
        <v>4623</v>
      </c>
      <c r="E21" s="114">
        <v>5254</v>
      </c>
      <c r="F21" s="114">
        <v>5562</v>
      </c>
      <c r="G21" s="114">
        <v>5641</v>
      </c>
      <c r="H21" s="140">
        <v>5220</v>
      </c>
      <c r="I21" s="115">
        <v>-597</v>
      </c>
      <c r="J21" s="116">
        <v>-11.436781609195402</v>
      </c>
    </row>
    <row r="22" spans="1:15" s="110" customFormat="1" ht="24.95" customHeight="1" x14ac:dyDescent="0.2">
      <c r="A22" s="201" t="s">
        <v>152</v>
      </c>
      <c r="B22" s="199" t="s">
        <v>153</v>
      </c>
      <c r="C22" s="113">
        <v>1.4659632748300699</v>
      </c>
      <c r="D22" s="115">
        <v>578</v>
      </c>
      <c r="E22" s="114">
        <v>587</v>
      </c>
      <c r="F22" s="114">
        <v>600</v>
      </c>
      <c r="G22" s="114">
        <v>600</v>
      </c>
      <c r="H22" s="140">
        <v>572</v>
      </c>
      <c r="I22" s="115">
        <v>6</v>
      </c>
      <c r="J22" s="116">
        <v>1.048951048951049</v>
      </c>
    </row>
    <row r="23" spans="1:15" s="110" customFormat="1" ht="24.95" customHeight="1" x14ac:dyDescent="0.2">
      <c r="A23" s="193" t="s">
        <v>154</v>
      </c>
      <c r="B23" s="199" t="s">
        <v>155</v>
      </c>
      <c r="C23" s="113">
        <v>0.68732880186669376</v>
      </c>
      <c r="D23" s="115">
        <v>271</v>
      </c>
      <c r="E23" s="114">
        <v>269</v>
      </c>
      <c r="F23" s="114">
        <v>267</v>
      </c>
      <c r="G23" s="114">
        <v>265</v>
      </c>
      <c r="H23" s="140">
        <v>270</v>
      </c>
      <c r="I23" s="115">
        <v>1</v>
      </c>
      <c r="J23" s="116">
        <v>0.37037037037037035</v>
      </c>
    </row>
    <row r="24" spans="1:15" s="110" customFormat="1" ht="24.95" customHeight="1" x14ac:dyDescent="0.2">
      <c r="A24" s="193" t="s">
        <v>156</v>
      </c>
      <c r="B24" s="199" t="s">
        <v>221</v>
      </c>
      <c r="C24" s="113">
        <v>6.2544384701227553</v>
      </c>
      <c r="D24" s="115">
        <v>2466</v>
      </c>
      <c r="E24" s="114">
        <v>2542</v>
      </c>
      <c r="F24" s="114">
        <v>2645</v>
      </c>
      <c r="G24" s="114">
        <v>2627</v>
      </c>
      <c r="H24" s="140">
        <v>2223</v>
      </c>
      <c r="I24" s="115">
        <v>243</v>
      </c>
      <c r="J24" s="116">
        <v>10.931174089068826</v>
      </c>
    </row>
    <row r="25" spans="1:15" s="110" customFormat="1" ht="24.95" customHeight="1" x14ac:dyDescent="0.2">
      <c r="A25" s="193" t="s">
        <v>222</v>
      </c>
      <c r="B25" s="204" t="s">
        <v>159</v>
      </c>
      <c r="C25" s="113">
        <v>13.482804098610124</v>
      </c>
      <c r="D25" s="115">
        <v>5316</v>
      </c>
      <c r="E25" s="114">
        <v>5300</v>
      </c>
      <c r="F25" s="114">
        <v>5405</v>
      </c>
      <c r="G25" s="114">
        <v>5285</v>
      </c>
      <c r="H25" s="140">
        <v>5224</v>
      </c>
      <c r="I25" s="115">
        <v>92</v>
      </c>
      <c r="J25" s="116">
        <v>1.7611026033690658</v>
      </c>
    </row>
    <row r="26" spans="1:15" s="110" customFormat="1" ht="24.95" customHeight="1" x14ac:dyDescent="0.2">
      <c r="A26" s="201">
        <v>782.78300000000002</v>
      </c>
      <c r="B26" s="203" t="s">
        <v>160</v>
      </c>
      <c r="C26" s="113">
        <v>0.48189104189915793</v>
      </c>
      <c r="D26" s="115">
        <v>190</v>
      </c>
      <c r="E26" s="114">
        <v>219</v>
      </c>
      <c r="F26" s="114">
        <v>222</v>
      </c>
      <c r="G26" s="114">
        <v>229</v>
      </c>
      <c r="H26" s="140">
        <v>238</v>
      </c>
      <c r="I26" s="115">
        <v>-48</v>
      </c>
      <c r="J26" s="116">
        <v>-20.168067226890756</v>
      </c>
    </row>
    <row r="27" spans="1:15" s="110" customFormat="1" ht="24.95" customHeight="1" x14ac:dyDescent="0.2">
      <c r="A27" s="193" t="s">
        <v>161</v>
      </c>
      <c r="B27" s="199" t="s">
        <v>162</v>
      </c>
      <c r="C27" s="113">
        <v>0.66703865273409757</v>
      </c>
      <c r="D27" s="115">
        <v>263</v>
      </c>
      <c r="E27" s="114">
        <v>255</v>
      </c>
      <c r="F27" s="114">
        <v>251</v>
      </c>
      <c r="G27" s="114">
        <v>257</v>
      </c>
      <c r="H27" s="140">
        <v>256</v>
      </c>
      <c r="I27" s="115">
        <v>7</v>
      </c>
      <c r="J27" s="116">
        <v>2.734375</v>
      </c>
    </row>
    <row r="28" spans="1:15" s="110" customFormat="1" ht="24.95" customHeight="1" x14ac:dyDescent="0.2">
      <c r="A28" s="193" t="s">
        <v>163</v>
      </c>
      <c r="B28" s="199" t="s">
        <v>164</v>
      </c>
      <c r="C28" s="113">
        <v>1.7221264076290961</v>
      </c>
      <c r="D28" s="115">
        <v>679</v>
      </c>
      <c r="E28" s="114">
        <v>701</v>
      </c>
      <c r="F28" s="114">
        <v>677</v>
      </c>
      <c r="G28" s="114">
        <v>716</v>
      </c>
      <c r="H28" s="140">
        <v>722</v>
      </c>
      <c r="I28" s="115">
        <v>-43</v>
      </c>
      <c r="J28" s="116">
        <v>-5.9556786703601112</v>
      </c>
    </row>
    <row r="29" spans="1:15" s="110" customFormat="1" ht="24.95" customHeight="1" x14ac:dyDescent="0.2">
      <c r="A29" s="193">
        <v>86</v>
      </c>
      <c r="B29" s="199" t="s">
        <v>165</v>
      </c>
      <c r="C29" s="113">
        <v>3.6750532616414731</v>
      </c>
      <c r="D29" s="115">
        <v>1449</v>
      </c>
      <c r="E29" s="114">
        <v>1442</v>
      </c>
      <c r="F29" s="114">
        <v>1456</v>
      </c>
      <c r="G29" s="114">
        <v>1460</v>
      </c>
      <c r="H29" s="140">
        <v>1447</v>
      </c>
      <c r="I29" s="115">
        <v>2</v>
      </c>
      <c r="J29" s="116">
        <v>0.138217000691085</v>
      </c>
    </row>
    <row r="30" spans="1:15" s="110" customFormat="1" ht="24.95" customHeight="1" x14ac:dyDescent="0.2">
      <c r="A30" s="193">
        <v>87.88</v>
      </c>
      <c r="B30" s="204" t="s">
        <v>166</v>
      </c>
      <c r="C30" s="113">
        <v>4.7504311656690676</v>
      </c>
      <c r="D30" s="115">
        <v>1873</v>
      </c>
      <c r="E30" s="114">
        <v>1848</v>
      </c>
      <c r="F30" s="114">
        <v>1860</v>
      </c>
      <c r="G30" s="114">
        <v>1867</v>
      </c>
      <c r="H30" s="140">
        <v>1796</v>
      </c>
      <c r="I30" s="115">
        <v>77</v>
      </c>
      <c r="J30" s="116">
        <v>4.2873051224944323</v>
      </c>
    </row>
    <row r="31" spans="1:15" s="110" customFormat="1" ht="24.95" customHeight="1" x14ac:dyDescent="0.2">
      <c r="A31" s="193" t="s">
        <v>167</v>
      </c>
      <c r="B31" s="199" t="s">
        <v>168</v>
      </c>
      <c r="C31" s="113">
        <v>10.545805011666836</v>
      </c>
      <c r="D31" s="115">
        <v>4158</v>
      </c>
      <c r="E31" s="114">
        <v>4345</v>
      </c>
      <c r="F31" s="114">
        <v>4388</v>
      </c>
      <c r="G31" s="114">
        <v>4359</v>
      </c>
      <c r="H31" s="140">
        <v>4257</v>
      </c>
      <c r="I31" s="115">
        <v>-99</v>
      </c>
      <c r="J31" s="116">
        <v>-2.3255813953488373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2.5920665516891548</v>
      </c>
      <c r="D34" s="115">
        <v>1022</v>
      </c>
      <c r="E34" s="114">
        <v>1034</v>
      </c>
      <c r="F34" s="114">
        <v>1078</v>
      </c>
      <c r="G34" s="114">
        <v>1120</v>
      </c>
      <c r="H34" s="140">
        <v>1037</v>
      </c>
      <c r="I34" s="115">
        <v>-15</v>
      </c>
      <c r="J34" s="116">
        <v>-1.446480231436837</v>
      </c>
    </row>
    <row r="35" spans="1:10" s="110" customFormat="1" ht="24.95" customHeight="1" x14ac:dyDescent="0.2">
      <c r="A35" s="292" t="s">
        <v>171</v>
      </c>
      <c r="B35" s="293" t="s">
        <v>172</v>
      </c>
      <c r="C35" s="113">
        <v>16.227046768793752</v>
      </c>
      <c r="D35" s="115">
        <v>6398</v>
      </c>
      <c r="E35" s="114">
        <v>6516</v>
      </c>
      <c r="F35" s="114">
        <v>6594</v>
      </c>
      <c r="G35" s="114">
        <v>6619</v>
      </c>
      <c r="H35" s="140">
        <v>6637</v>
      </c>
      <c r="I35" s="115">
        <v>-239</v>
      </c>
      <c r="J35" s="116">
        <v>-3.6010245592888355</v>
      </c>
    </row>
    <row r="36" spans="1:10" s="110" customFormat="1" ht="24.95" customHeight="1" x14ac:dyDescent="0.2">
      <c r="A36" s="294" t="s">
        <v>173</v>
      </c>
      <c r="B36" s="295" t="s">
        <v>174</v>
      </c>
      <c r="C36" s="125">
        <v>81.175814142233946</v>
      </c>
      <c r="D36" s="143">
        <v>32006</v>
      </c>
      <c r="E36" s="144">
        <v>33161</v>
      </c>
      <c r="F36" s="144">
        <v>33767</v>
      </c>
      <c r="G36" s="144">
        <v>33866</v>
      </c>
      <c r="H36" s="145">
        <v>33041</v>
      </c>
      <c r="I36" s="143">
        <v>-1035</v>
      </c>
      <c r="J36" s="146">
        <v>-3.1324717774885746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39428</v>
      </c>
      <c r="F11" s="264">
        <v>40713</v>
      </c>
      <c r="G11" s="264">
        <v>41441</v>
      </c>
      <c r="H11" s="264">
        <v>41607</v>
      </c>
      <c r="I11" s="265">
        <v>40716</v>
      </c>
      <c r="J11" s="263">
        <v>-1288</v>
      </c>
      <c r="K11" s="266">
        <v>-3.1633755771686807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47.694531804808769</v>
      </c>
      <c r="E13" s="115">
        <v>18805</v>
      </c>
      <c r="F13" s="114">
        <v>19343</v>
      </c>
      <c r="G13" s="114">
        <v>19791</v>
      </c>
      <c r="H13" s="114">
        <v>19879</v>
      </c>
      <c r="I13" s="140">
        <v>19522</v>
      </c>
      <c r="J13" s="115">
        <v>-717</v>
      </c>
      <c r="K13" s="116">
        <v>-3.6727794283372606</v>
      </c>
    </row>
    <row r="14" spans="1:15" ht="15.95" customHeight="1" x14ac:dyDescent="0.2">
      <c r="A14" s="306" t="s">
        <v>230</v>
      </c>
      <c r="B14" s="307"/>
      <c r="C14" s="308"/>
      <c r="D14" s="113">
        <v>42.452064522674242</v>
      </c>
      <c r="E14" s="115">
        <v>16738</v>
      </c>
      <c r="F14" s="114">
        <v>17355</v>
      </c>
      <c r="G14" s="114">
        <v>17631</v>
      </c>
      <c r="H14" s="114">
        <v>17694</v>
      </c>
      <c r="I14" s="140">
        <v>17229</v>
      </c>
      <c r="J14" s="115">
        <v>-491</v>
      </c>
      <c r="K14" s="116">
        <v>-2.849846189564107</v>
      </c>
    </row>
    <row r="15" spans="1:15" ht="15.95" customHeight="1" x14ac:dyDescent="0.2">
      <c r="A15" s="306" t="s">
        <v>231</v>
      </c>
      <c r="B15" s="307"/>
      <c r="C15" s="308"/>
      <c r="D15" s="113">
        <v>4.6565892259308104</v>
      </c>
      <c r="E15" s="115">
        <v>1836</v>
      </c>
      <c r="F15" s="114">
        <v>1926</v>
      </c>
      <c r="G15" s="114">
        <v>1943</v>
      </c>
      <c r="H15" s="114">
        <v>1897</v>
      </c>
      <c r="I15" s="140">
        <v>1882</v>
      </c>
      <c r="J15" s="115">
        <v>-46</v>
      </c>
      <c r="K15" s="116">
        <v>-2.4442082890541976</v>
      </c>
    </row>
    <row r="16" spans="1:15" ht="15.95" customHeight="1" x14ac:dyDescent="0.2">
      <c r="A16" s="306" t="s">
        <v>232</v>
      </c>
      <c r="B16" s="307"/>
      <c r="C16" s="308"/>
      <c r="D16" s="113">
        <v>1.6942274525717764</v>
      </c>
      <c r="E16" s="115">
        <v>668</v>
      </c>
      <c r="F16" s="114">
        <v>672</v>
      </c>
      <c r="G16" s="114">
        <v>663</v>
      </c>
      <c r="H16" s="114">
        <v>666</v>
      </c>
      <c r="I16" s="140">
        <v>667</v>
      </c>
      <c r="J16" s="115">
        <v>1</v>
      </c>
      <c r="K16" s="116">
        <v>0.14992503748125938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2.041696256467485</v>
      </c>
      <c r="E18" s="115">
        <v>805</v>
      </c>
      <c r="F18" s="114">
        <v>810</v>
      </c>
      <c r="G18" s="114">
        <v>835</v>
      </c>
      <c r="H18" s="114">
        <v>814</v>
      </c>
      <c r="I18" s="140">
        <v>802</v>
      </c>
      <c r="J18" s="115">
        <v>3</v>
      </c>
      <c r="K18" s="116">
        <v>0.37406483790523692</v>
      </c>
    </row>
    <row r="19" spans="1:11" ht="14.1" customHeight="1" x14ac:dyDescent="0.2">
      <c r="A19" s="306" t="s">
        <v>235</v>
      </c>
      <c r="B19" s="307" t="s">
        <v>236</v>
      </c>
      <c r="C19" s="308"/>
      <c r="D19" s="113">
        <v>1.6511108856650096</v>
      </c>
      <c r="E19" s="115">
        <v>651</v>
      </c>
      <c r="F19" s="114">
        <v>649</v>
      </c>
      <c r="G19" s="114">
        <v>658</v>
      </c>
      <c r="H19" s="114">
        <v>646</v>
      </c>
      <c r="I19" s="140">
        <v>640</v>
      </c>
      <c r="J19" s="115">
        <v>11</v>
      </c>
      <c r="K19" s="116">
        <v>1.71875</v>
      </c>
    </row>
    <row r="20" spans="1:11" ht="14.1" customHeight="1" x14ac:dyDescent="0.2">
      <c r="A20" s="306">
        <v>12</v>
      </c>
      <c r="B20" s="307" t="s">
        <v>237</v>
      </c>
      <c r="C20" s="308"/>
      <c r="D20" s="113">
        <v>1.6916911839302018</v>
      </c>
      <c r="E20" s="115">
        <v>667</v>
      </c>
      <c r="F20" s="114">
        <v>694</v>
      </c>
      <c r="G20" s="114">
        <v>732</v>
      </c>
      <c r="H20" s="114">
        <v>733</v>
      </c>
      <c r="I20" s="140">
        <v>697</v>
      </c>
      <c r="J20" s="115">
        <v>-30</v>
      </c>
      <c r="K20" s="116">
        <v>-4.3041606886657098</v>
      </c>
    </row>
    <row r="21" spans="1:11" ht="14.1" customHeight="1" x14ac:dyDescent="0.2">
      <c r="A21" s="306">
        <v>21</v>
      </c>
      <c r="B21" s="307" t="s">
        <v>238</v>
      </c>
      <c r="C21" s="308"/>
      <c r="D21" s="113">
        <v>0.10145074566298062</v>
      </c>
      <c r="E21" s="115">
        <v>40</v>
      </c>
      <c r="F21" s="114">
        <v>36</v>
      </c>
      <c r="G21" s="114">
        <v>37</v>
      </c>
      <c r="H21" s="114">
        <v>34</v>
      </c>
      <c r="I21" s="140">
        <v>31</v>
      </c>
      <c r="J21" s="115">
        <v>9</v>
      </c>
      <c r="K21" s="116">
        <v>29.032258064516128</v>
      </c>
    </row>
    <row r="22" spans="1:11" ht="14.1" customHeight="1" x14ac:dyDescent="0.2">
      <c r="A22" s="306">
        <v>22</v>
      </c>
      <c r="B22" s="307" t="s">
        <v>239</v>
      </c>
      <c r="C22" s="308"/>
      <c r="D22" s="113">
        <v>1.3366135741097698</v>
      </c>
      <c r="E22" s="115">
        <v>527</v>
      </c>
      <c r="F22" s="114">
        <v>535</v>
      </c>
      <c r="G22" s="114">
        <v>535</v>
      </c>
      <c r="H22" s="114">
        <v>524</v>
      </c>
      <c r="I22" s="140">
        <v>516</v>
      </c>
      <c r="J22" s="115">
        <v>11</v>
      </c>
      <c r="K22" s="116">
        <v>2.1317829457364339</v>
      </c>
    </row>
    <row r="23" spans="1:11" ht="14.1" customHeight="1" x14ac:dyDescent="0.2">
      <c r="A23" s="306">
        <v>23</v>
      </c>
      <c r="B23" s="307" t="s">
        <v>240</v>
      </c>
      <c r="C23" s="308"/>
      <c r="D23" s="113">
        <v>0.52247134016435026</v>
      </c>
      <c r="E23" s="115">
        <v>206</v>
      </c>
      <c r="F23" s="114">
        <v>211</v>
      </c>
      <c r="G23" s="114">
        <v>215</v>
      </c>
      <c r="H23" s="114">
        <v>225</v>
      </c>
      <c r="I23" s="140">
        <v>224</v>
      </c>
      <c r="J23" s="115">
        <v>-18</v>
      </c>
      <c r="K23" s="116">
        <v>-8.0357142857142865</v>
      </c>
    </row>
    <row r="24" spans="1:11" ht="14.1" customHeight="1" x14ac:dyDescent="0.2">
      <c r="A24" s="306">
        <v>24</v>
      </c>
      <c r="B24" s="307" t="s">
        <v>241</v>
      </c>
      <c r="C24" s="308"/>
      <c r="D24" s="113">
        <v>1.7931419295931825</v>
      </c>
      <c r="E24" s="115">
        <v>707</v>
      </c>
      <c r="F24" s="114">
        <v>731</v>
      </c>
      <c r="G24" s="114">
        <v>772</v>
      </c>
      <c r="H24" s="114">
        <v>795</v>
      </c>
      <c r="I24" s="140">
        <v>818</v>
      </c>
      <c r="J24" s="115">
        <v>-111</v>
      </c>
      <c r="K24" s="116">
        <v>-13.569682151589243</v>
      </c>
    </row>
    <row r="25" spans="1:11" ht="14.1" customHeight="1" x14ac:dyDescent="0.2">
      <c r="A25" s="306">
        <v>25</v>
      </c>
      <c r="B25" s="307" t="s">
        <v>242</v>
      </c>
      <c r="C25" s="308"/>
      <c r="D25" s="113">
        <v>1.6561834229481587</v>
      </c>
      <c r="E25" s="115">
        <v>653</v>
      </c>
      <c r="F25" s="114">
        <v>645</v>
      </c>
      <c r="G25" s="114">
        <v>664</v>
      </c>
      <c r="H25" s="114">
        <v>660</v>
      </c>
      <c r="I25" s="140">
        <v>633</v>
      </c>
      <c r="J25" s="115">
        <v>20</v>
      </c>
      <c r="K25" s="116">
        <v>3.1595576619273302</v>
      </c>
    </row>
    <row r="26" spans="1:11" ht="14.1" customHeight="1" x14ac:dyDescent="0.2">
      <c r="A26" s="306">
        <v>26</v>
      </c>
      <c r="B26" s="307" t="s">
        <v>243</v>
      </c>
      <c r="C26" s="308"/>
      <c r="D26" s="113">
        <v>0.84964999492746274</v>
      </c>
      <c r="E26" s="115">
        <v>335</v>
      </c>
      <c r="F26" s="114">
        <v>347</v>
      </c>
      <c r="G26" s="114">
        <v>359</v>
      </c>
      <c r="H26" s="114">
        <v>389</v>
      </c>
      <c r="I26" s="140">
        <v>383</v>
      </c>
      <c r="J26" s="115">
        <v>-48</v>
      </c>
      <c r="K26" s="116">
        <v>-12.532637075718016</v>
      </c>
    </row>
    <row r="27" spans="1:11" ht="14.1" customHeight="1" x14ac:dyDescent="0.2">
      <c r="A27" s="306">
        <v>27</v>
      </c>
      <c r="B27" s="307" t="s">
        <v>244</v>
      </c>
      <c r="C27" s="308"/>
      <c r="D27" s="113">
        <v>0.35000507253728314</v>
      </c>
      <c r="E27" s="115">
        <v>138</v>
      </c>
      <c r="F27" s="114">
        <v>152</v>
      </c>
      <c r="G27" s="114">
        <v>153</v>
      </c>
      <c r="H27" s="114">
        <v>142</v>
      </c>
      <c r="I27" s="140">
        <v>144</v>
      </c>
      <c r="J27" s="115">
        <v>-6</v>
      </c>
      <c r="K27" s="116">
        <v>-4.166666666666667</v>
      </c>
    </row>
    <row r="28" spans="1:11" ht="14.1" customHeight="1" x14ac:dyDescent="0.2">
      <c r="A28" s="306">
        <v>28</v>
      </c>
      <c r="B28" s="307" t="s">
        <v>245</v>
      </c>
      <c r="C28" s="308"/>
      <c r="D28" s="113">
        <v>0.33225119204626152</v>
      </c>
      <c r="E28" s="115">
        <v>131</v>
      </c>
      <c r="F28" s="114">
        <v>146</v>
      </c>
      <c r="G28" s="114">
        <v>153</v>
      </c>
      <c r="H28" s="114">
        <v>153</v>
      </c>
      <c r="I28" s="140">
        <v>147</v>
      </c>
      <c r="J28" s="115">
        <v>-16</v>
      </c>
      <c r="K28" s="116">
        <v>-10.884353741496598</v>
      </c>
    </row>
    <row r="29" spans="1:11" ht="14.1" customHeight="1" x14ac:dyDescent="0.2">
      <c r="A29" s="306">
        <v>29</v>
      </c>
      <c r="B29" s="307" t="s">
        <v>246</v>
      </c>
      <c r="C29" s="308"/>
      <c r="D29" s="113">
        <v>3.335193263670488</v>
      </c>
      <c r="E29" s="115">
        <v>1315</v>
      </c>
      <c r="F29" s="114">
        <v>1454</v>
      </c>
      <c r="G29" s="114">
        <v>1461</v>
      </c>
      <c r="H29" s="114">
        <v>1480</v>
      </c>
      <c r="I29" s="140">
        <v>1431</v>
      </c>
      <c r="J29" s="115">
        <v>-116</v>
      </c>
      <c r="K29" s="116">
        <v>-8.1062194269741443</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2.5540225220655373</v>
      </c>
      <c r="E31" s="115">
        <v>1007</v>
      </c>
      <c r="F31" s="114">
        <v>1145</v>
      </c>
      <c r="G31" s="114">
        <v>1151</v>
      </c>
      <c r="H31" s="114">
        <v>1164</v>
      </c>
      <c r="I31" s="140">
        <v>1130</v>
      </c>
      <c r="J31" s="115">
        <v>-123</v>
      </c>
      <c r="K31" s="116">
        <v>-10.88495575221239</v>
      </c>
    </row>
    <row r="32" spans="1:11" ht="14.1" customHeight="1" x14ac:dyDescent="0.2">
      <c r="A32" s="306">
        <v>31</v>
      </c>
      <c r="B32" s="307" t="s">
        <v>251</v>
      </c>
      <c r="C32" s="308"/>
      <c r="D32" s="113">
        <v>8.3696865171959012E-2</v>
      </c>
      <c r="E32" s="115">
        <v>33</v>
      </c>
      <c r="F32" s="114">
        <v>32</v>
      </c>
      <c r="G32" s="114">
        <v>30</v>
      </c>
      <c r="H32" s="114">
        <v>27</v>
      </c>
      <c r="I32" s="140">
        <v>26</v>
      </c>
      <c r="J32" s="115">
        <v>7</v>
      </c>
      <c r="K32" s="116">
        <v>26.923076923076923</v>
      </c>
    </row>
    <row r="33" spans="1:11" ht="14.1" customHeight="1" x14ac:dyDescent="0.2">
      <c r="A33" s="306">
        <v>32</v>
      </c>
      <c r="B33" s="307" t="s">
        <v>252</v>
      </c>
      <c r="C33" s="308"/>
      <c r="D33" s="113">
        <v>1.1692198437658516</v>
      </c>
      <c r="E33" s="115">
        <v>461</v>
      </c>
      <c r="F33" s="114">
        <v>437</v>
      </c>
      <c r="G33" s="114">
        <v>464</v>
      </c>
      <c r="H33" s="114">
        <v>452</v>
      </c>
      <c r="I33" s="140">
        <v>450</v>
      </c>
      <c r="J33" s="115">
        <v>11</v>
      </c>
      <c r="K33" s="116">
        <v>2.4444444444444446</v>
      </c>
    </row>
    <row r="34" spans="1:11" ht="14.1" customHeight="1" x14ac:dyDescent="0.2">
      <c r="A34" s="306">
        <v>33</v>
      </c>
      <c r="B34" s="307" t="s">
        <v>253</v>
      </c>
      <c r="C34" s="308"/>
      <c r="D34" s="113">
        <v>0.52500760880592467</v>
      </c>
      <c r="E34" s="115">
        <v>207</v>
      </c>
      <c r="F34" s="114">
        <v>206</v>
      </c>
      <c r="G34" s="114">
        <v>213</v>
      </c>
      <c r="H34" s="114">
        <v>216</v>
      </c>
      <c r="I34" s="140">
        <v>213</v>
      </c>
      <c r="J34" s="115">
        <v>-6</v>
      </c>
      <c r="K34" s="116">
        <v>-2.816901408450704</v>
      </c>
    </row>
    <row r="35" spans="1:11" ht="14.1" customHeight="1" x14ac:dyDescent="0.2">
      <c r="A35" s="306">
        <v>34</v>
      </c>
      <c r="B35" s="307" t="s">
        <v>254</v>
      </c>
      <c r="C35" s="308"/>
      <c r="D35" s="113">
        <v>2.9927969970579285</v>
      </c>
      <c r="E35" s="115">
        <v>1180</v>
      </c>
      <c r="F35" s="114">
        <v>1171</v>
      </c>
      <c r="G35" s="114">
        <v>1170</v>
      </c>
      <c r="H35" s="114">
        <v>1150</v>
      </c>
      <c r="I35" s="140">
        <v>1130</v>
      </c>
      <c r="J35" s="115">
        <v>50</v>
      </c>
      <c r="K35" s="116">
        <v>4.4247787610619467</v>
      </c>
    </row>
    <row r="36" spans="1:11" ht="14.1" customHeight="1" x14ac:dyDescent="0.2">
      <c r="A36" s="306">
        <v>41</v>
      </c>
      <c r="B36" s="307" t="s">
        <v>255</v>
      </c>
      <c r="C36" s="308"/>
      <c r="D36" s="113">
        <v>0.13442223800344932</v>
      </c>
      <c r="E36" s="115">
        <v>53</v>
      </c>
      <c r="F36" s="114">
        <v>54</v>
      </c>
      <c r="G36" s="114">
        <v>54</v>
      </c>
      <c r="H36" s="114">
        <v>53</v>
      </c>
      <c r="I36" s="140">
        <v>59</v>
      </c>
      <c r="J36" s="115">
        <v>-6</v>
      </c>
      <c r="K36" s="116">
        <v>-10.169491525423728</v>
      </c>
    </row>
    <row r="37" spans="1:11" ht="14.1" customHeight="1" x14ac:dyDescent="0.2">
      <c r="A37" s="306">
        <v>42</v>
      </c>
      <c r="B37" s="307" t="s">
        <v>256</v>
      </c>
      <c r="C37" s="308"/>
      <c r="D37" s="113" t="s">
        <v>513</v>
      </c>
      <c r="E37" s="115" t="s">
        <v>513</v>
      </c>
      <c r="F37" s="114">
        <v>6</v>
      </c>
      <c r="G37" s="114" t="s">
        <v>513</v>
      </c>
      <c r="H37" s="114" t="s">
        <v>513</v>
      </c>
      <c r="I37" s="140" t="s">
        <v>513</v>
      </c>
      <c r="J37" s="115" t="s">
        <v>513</v>
      </c>
      <c r="K37" s="116" t="s">
        <v>513</v>
      </c>
    </row>
    <row r="38" spans="1:11" ht="14.1" customHeight="1" x14ac:dyDescent="0.2">
      <c r="A38" s="306">
        <v>43</v>
      </c>
      <c r="B38" s="307" t="s">
        <v>257</v>
      </c>
      <c r="C38" s="308"/>
      <c r="D38" s="113">
        <v>0.38044029623617731</v>
      </c>
      <c r="E38" s="115">
        <v>150</v>
      </c>
      <c r="F38" s="114">
        <v>147</v>
      </c>
      <c r="G38" s="114">
        <v>145</v>
      </c>
      <c r="H38" s="114">
        <v>152</v>
      </c>
      <c r="I38" s="140">
        <v>145</v>
      </c>
      <c r="J38" s="115">
        <v>5</v>
      </c>
      <c r="K38" s="116">
        <v>3.4482758620689653</v>
      </c>
    </row>
    <row r="39" spans="1:11" ht="14.1" customHeight="1" x14ac:dyDescent="0.2">
      <c r="A39" s="306">
        <v>51</v>
      </c>
      <c r="B39" s="307" t="s">
        <v>258</v>
      </c>
      <c r="C39" s="308"/>
      <c r="D39" s="113">
        <v>8.8515775590950589</v>
      </c>
      <c r="E39" s="115">
        <v>3490</v>
      </c>
      <c r="F39" s="114">
        <v>3567</v>
      </c>
      <c r="G39" s="114">
        <v>3645</v>
      </c>
      <c r="H39" s="114">
        <v>3716</v>
      </c>
      <c r="I39" s="140">
        <v>3792</v>
      </c>
      <c r="J39" s="115">
        <v>-302</v>
      </c>
      <c r="K39" s="116">
        <v>-7.9641350210970465</v>
      </c>
    </row>
    <row r="40" spans="1:11" ht="14.1" customHeight="1" x14ac:dyDescent="0.2">
      <c r="A40" s="306" t="s">
        <v>259</v>
      </c>
      <c r="B40" s="307" t="s">
        <v>260</v>
      </c>
      <c r="C40" s="308"/>
      <c r="D40" s="113">
        <v>8.5903418890128851</v>
      </c>
      <c r="E40" s="115">
        <v>3387</v>
      </c>
      <c r="F40" s="114">
        <v>3460</v>
      </c>
      <c r="G40" s="114">
        <v>3540</v>
      </c>
      <c r="H40" s="114">
        <v>3610</v>
      </c>
      <c r="I40" s="140">
        <v>3691</v>
      </c>
      <c r="J40" s="115">
        <v>-304</v>
      </c>
      <c r="K40" s="116">
        <v>-8.236250338661609</v>
      </c>
    </row>
    <row r="41" spans="1:11" ht="14.1" customHeight="1" x14ac:dyDescent="0.2">
      <c r="A41" s="306"/>
      <c r="B41" s="307" t="s">
        <v>261</v>
      </c>
      <c r="C41" s="308"/>
      <c r="D41" s="113">
        <v>6.4827026478644614</v>
      </c>
      <c r="E41" s="115">
        <v>2556</v>
      </c>
      <c r="F41" s="114">
        <v>2626</v>
      </c>
      <c r="G41" s="114">
        <v>2673</v>
      </c>
      <c r="H41" s="114">
        <v>2762</v>
      </c>
      <c r="I41" s="140">
        <v>2810</v>
      </c>
      <c r="J41" s="115">
        <v>-254</v>
      </c>
      <c r="K41" s="116">
        <v>-9.0391459074733103</v>
      </c>
    </row>
    <row r="42" spans="1:11" ht="14.1" customHeight="1" x14ac:dyDescent="0.2">
      <c r="A42" s="306">
        <v>52</v>
      </c>
      <c r="B42" s="307" t="s">
        <v>262</v>
      </c>
      <c r="C42" s="308"/>
      <c r="D42" s="113">
        <v>5.097899969564776</v>
      </c>
      <c r="E42" s="115">
        <v>2010</v>
      </c>
      <c r="F42" s="114">
        <v>2108</v>
      </c>
      <c r="G42" s="114">
        <v>2132</v>
      </c>
      <c r="H42" s="114">
        <v>2122</v>
      </c>
      <c r="I42" s="140">
        <v>2107</v>
      </c>
      <c r="J42" s="115">
        <v>-97</v>
      </c>
      <c r="K42" s="116">
        <v>-4.6037019458946373</v>
      </c>
    </row>
    <row r="43" spans="1:11" ht="14.1" customHeight="1" x14ac:dyDescent="0.2">
      <c r="A43" s="306" t="s">
        <v>263</v>
      </c>
      <c r="B43" s="307" t="s">
        <v>264</v>
      </c>
      <c r="C43" s="308"/>
      <c r="D43" s="113">
        <v>4.7504311656690676</v>
      </c>
      <c r="E43" s="115">
        <v>1873</v>
      </c>
      <c r="F43" s="114">
        <v>1973</v>
      </c>
      <c r="G43" s="114">
        <v>1993</v>
      </c>
      <c r="H43" s="114">
        <v>1990</v>
      </c>
      <c r="I43" s="140">
        <v>1982</v>
      </c>
      <c r="J43" s="115">
        <v>-109</v>
      </c>
      <c r="K43" s="116">
        <v>-5.4994954591321896</v>
      </c>
    </row>
    <row r="44" spans="1:11" ht="14.1" customHeight="1" x14ac:dyDescent="0.2">
      <c r="A44" s="306">
        <v>53</v>
      </c>
      <c r="B44" s="307" t="s">
        <v>265</v>
      </c>
      <c r="C44" s="308"/>
      <c r="D44" s="113">
        <v>0.6264583544689053</v>
      </c>
      <c r="E44" s="115">
        <v>247</v>
      </c>
      <c r="F44" s="114">
        <v>254</v>
      </c>
      <c r="G44" s="114">
        <v>263</v>
      </c>
      <c r="H44" s="114">
        <v>260</v>
      </c>
      <c r="I44" s="140">
        <v>255</v>
      </c>
      <c r="J44" s="115">
        <v>-8</v>
      </c>
      <c r="K44" s="116">
        <v>-3.1372549019607843</v>
      </c>
    </row>
    <row r="45" spans="1:11" ht="14.1" customHeight="1" x14ac:dyDescent="0.2">
      <c r="A45" s="306" t="s">
        <v>266</v>
      </c>
      <c r="B45" s="307" t="s">
        <v>267</v>
      </c>
      <c r="C45" s="308"/>
      <c r="D45" s="113">
        <v>0.59095059348686207</v>
      </c>
      <c r="E45" s="115">
        <v>233</v>
      </c>
      <c r="F45" s="114">
        <v>237</v>
      </c>
      <c r="G45" s="114">
        <v>246</v>
      </c>
      <c r="H45" s="114">
        <v>243</v>
      </c>
      <c r="I45" s="140">
        <v>238</v>
      </c>
      <c r="J45" s="115">
        <v>-5</v>
      </c>
      <c r="K45" s="116">
        <v>-2.1008403361344539</v>
      </c>
    </row>
    <row r="46" spans="1:11" ht="14.1" customHeight="1" x14ac:dyDescent="0.2">
      <c r="A46" s="306">
        <v>54</v>
      </c>
      <c r="B46" s="307" t="s">
        <v>268</v>
      </c>
      <c r="C46" s="308"/>
      <c r="D46" s="113">
        <v>17.591559297960838</v>
      </c>
      <c r="E46" s="115">
        <v>6936</v>
      </c>
      <c r="F46" s="114">
        <v>6980</v>
      </c>
      <c r="G46" s="114">
        <v>7014</v>
      </c>
      <c r="H46" s="114">
        <v>6913</v>
      </c>
      <c r="I46" s="140">
        <v>6854</v>
      </c>
      <c r="J46" s="115">
        <v>82</v>
      </c>
      <c r="K46" s="116">
        <v>1.196381674934345</v>
      </c>
    </row>
    <row r="47" spans="1:11" ht="14.1" customHeight="1" x14ac:dyDescent="0.2">
      <c r="A47" s="306">
        <v>61</v>
      </c>
      <c r="B47" s="307" t="s">
        <v>269</v>
      </c>
      <c r="C47" s="308"/>
      <c r="D47" s="113">
        <v>0.64674850360150149</v>
      </c>
      <c r="E47" s="115">
        <v>255</v>
      </c>
      <c r="F47" s="114">
        <v>262</v>
      </c>
      <c r="G47" s="114">
        <v>264</v>
      </c>
      <c r="H47" s="114">
        <v>266</v>
      </c>
      <c r="I47" s="140">
        <v>246</v>
      </c>
      <c r="J47" s="115">
        <v>9</v>
      </c>
      <c r="K47" s="116">
        <v>3.6585365853658538</v>
      </c>
    </row>
    <row r="48" spans="1:11" ht="14.1" customHeight="1" x14ac:dyDescent="0.2">
      <c r="A48" s="306">
        <v>62</v>
      </c>
      <c r="B48" s="307" t="s">
        <v>270</v>
      </c>
      <c r="C48" s="308"/>
      <c r="D48" s="113">
        <v>13.655270366237191</v>
      </c>
      <c r="E48" s="115">
        <v>5384</v>
      </c>
      <c r="F48" s="114">
        <v>5539</v>
      </c>
      <c r="G48" s="114">
        <v>5675</v>
      </c>
      <c r="H48" s="114">
        <v>5839</v>
      </c>
      <c r="I48" s="140">
        <v>5638</v>
      </c>
      <c r="J48" s="115">
        <v>-254</v>
      </c>
      <c r="K48" s="116">
        <v>-4.5051436679673644</v>
      </c>
    </row>
    <row r="49" spans="1:11" ht="14.1" customHeight="1" x14ac:dyDescent="0.2">
      <c r="A49" s="306">
        <v>63</v>
      </c>
      <c r="B49" s="307" t="s">
        <v>271</v>
      </c>
      <c r="C49" s="308"/>
      <c r="D49" s="113">
        <v>9.559196510094349</v>
      </c>
      <c r="E49" s="115">
        <v>3769</v>
      </c>
      <c r="F49" s="114">
        <v>4262</v>
      </c>
      <c r="G49" s="114">
        <v>4500</v>
      </c>
      <c r="H49" s="114">
        <v>4494</v>
      </c>
      <c r="I49" s="140">
        <v>4082</v>
      </c>
      <c r="J49" s="115">
        <v>-313</v>
      </c>
      <c r="K49" s="116">
        <v>-7.6678098971092599</v>
      </c>
    </row>
    <row r="50" spans="1:11" ht="14.1" customHeight="1" x14ac:dyDescent="0.2">
      <c r="A50" s="306" t="s">
        <v>272</v>
      </c>
      <c r="B50" s="307" t="s">
        <v>273</v>
      </c>
      <c r="C50" s="308"/>
      <c r="D50" s="113">
        <v>0.35000507253728314</v>
      </c>
      <c r="E50" s="115">
        <v>138</v>
      </c>
      <c r="F50" s="114">
        <v>176</v>
      </c>
      <c r="G50" s="114">
        <v>168</v>
      </c>
      <c r="H50" s="114">
        <v>165</v>
      </c>
      <c r="I50" s="140">
        <v>168</v>
      </c>
      <c r="J50" s="115">
        <v>-30</v>
      </c>
      <c r="K50" s="116">
        <v>-17.857142857142858</v>
      </c>
    </row>
    <row r="51" spans="1:11" ht="14.1" customHeight="1" x14ac:dyDescent="0.2">
      <c r="A51" s="306" t="s">
        <v>274</v>
      </c>
      <c r="B51" s="307" t="s">
        <v>275</v>
      </c>
      <c r="C51" s="308"/>
      <c r="D51" s="113">
        <v>8.7349092015826315</v>
      </c>
      <c r="E51" s="115">
        <v>3444</v>
      </c>
      <c r="F51" s="114">
        <v>3897</v>
      </c>
      <c r="G51" s="114">
        <v>4123</v>
      </c>
      <c r="H51" s="114">
        <v>4110</v>
      </c>
      <c r="I51" s="140">
        <v>3713</v>
      </c>
      <c r="J51" s="115">
        <v>-269</v>
      </c>
      <c r="K51" s="116">
        <v>-7.2448155130622141</v>
      </c>
    </row>
    <row r="52" spans="1:11" ht="14.1" customHeight="1" x14ac:dyDescent="0.2">
      <c r="A52" s="306">
        <v>71</v>
      </c>
      <c r="B52" s="307" t="s">
        <v>276</v>
      </c>
      <c r="C52" s="308"/>
      <c r="D52" s="113">
        <v>9.1711474079334483</v>
      </c>
      <c r="E52" s="115">
        <v>3616</v>
      </c>
      <c r="F52" s="114">
        <v>3688</v>
      </c>
      <c r="G52" s="114">
        <v>3707</v>
      </c>
      <c r="H52" s="114">
        <v>3723</v>
      </c>
      <c r="I52" s="140">
        <v>3702</v>
      </c>
      <c r="J52" s="115">
        <v>-86</v>
      </c>
      <c r="K52" s="116">
        <v>-2.3230686115613182</v>
      </c>
    </row>
    <row r="53" spans="1:11" ht="14.1" customHeight="1" x14ac:dyDescent="0.2">
      <c r="A53" s="306" t="s">
        <v>277</v>
      </c>
      <c r="B53" s="307" t="s">
        <v>278</v>
      </c>
      <c r="C53" s="308"/>
      <c r="D53" s="113">
        <v>1.1920462615400222</v>
      </c>
      <c r="E53" s="115">
        <v>470</v>
      </c>
      <c r="F53" s="114">
        <v>468</v>
      </c>
      <c r="G53" s="114">
        <v>474</v>
      </c>
      <c r="H53" s="114">
        <v>470</v>
      </c>
      <c r="I53" s="140">
        <v>470</v>
      </c>
      <c r="J53" s="115">
        <v>0</v>
      </c>
      <c r="K53" s="116">
        <v>0</v>
      </c>
    </row>
    <row r="54" spans="1:11" ht="14.1" customHeight="1" x14ac:dyDescent="0.2">
      <c r="A54" s="306" t="s">
        <v>279</v>
      </c>
      <c r="B54" s="307" t="s">
        <v>280</v>
      </c>
      <c r="C54" s="308"/>
      <c r="D54" s="113">
        <v>7.6975753271786544</v>
      </c>
      <c r="E54" s="115">
        <v>3035</v>
      </c>
      <c r="F54" s="114">
        <v>3106</v>
      </c>
      <c r="G54" s="114">
        <v>3120</v>
      </c>
      <c r="H54" s="114">
        <v>3134</v>
      </c>
      <c r="I54" s="140">
        <v>3116</v>
      </c>
      <c r="J54" s="115">
        <v>-81</v>
      </c>
      <c r="K54" s="116">
        <v>-2.5994865211810012</v>
      </c>
    </row>
    <row r="55" spans="1:11" ht="14.1" customHeight="1" x14ac:dyDescent="0.2">
      <c r="A55" s="306">
        <v>72</v>
      </c>
      <c r="B55" s="307" t="s">
        <v>281</v>
      </c>
      <c r="C55" s="308"/>
      <c r="D55" s="113">
        <v>0.96378208379831587</v>
      </c>
      <c r="E55" s="115">
        <v>380</v>
      </c>
      <c r="F55" s="114">
        <v>385</v>
      </c>
      <c r="G55" s="114">
        <v>389</v>
      </c>
      <c r="H55" s="114">
        <v>387</v>
      </c>
      <c r="I55" s="140">
        <v>400</v>
      </c>
      <c r="J55" s="115">
        <v>-20</v>
      </c>
      <c r="K55" s="116">
        <v>-5</v>
      </c>
    </row>
    <row r="56" spans="1:11" ht="14.1" customHeight="1" x14ac:dyDescent="0.2">
      <c r="A56" s="306" t="s">
        <v>282</v>
      </c>
      <c r="B56" s="307" t="s">
        <v>283</v>
      </c>
      <c r="C56" s="308"/>
      <c r="D56" s="113">
        <v>0.15724865577761996</v>
      </c>
      <c r="E56" s="115">
        <v>62</v>
      </c>
      <c r="F56" s="114">
        <v>61</v>
      </c>
      <c r="G56" s="114">
        <v>60</v>
      </c>
      <c r="H56" s="114">
        <v>60</v>
      </c>
      <c r="I56" s="140">
        <v>61</v>
      </c>
      <c r="J56" s="115">
        <v>1</v>
      </c>
      <c r="K56" s="116">
        <v>1.639344262295082</v>
      </c>
    </row>
    <row r="57" spans="1:11" ht="14.1" customHeight="1" x14ac:dyDescent="0.2">
      <c r="A57" s="306" t="s">
        <v>284</v>
      </c>
      <c r="B57" s="307" t="s">
        <v>285</v>
      </c>
      <c r="C57" s="308"/>
      <c r="D57" s="113">
        <v>0.62899462311047982</v>
      </c>
      <c r="E57" s="115">
        <v>248</v>
      </c>
      <c r="F57" s="114">
        <v>253</v>
      </c>
      <c r="G57" s="114">
        <v>252</v>
      </c>
      <c r="H57" s="114">
        <v>252</v>
      </c>
      <c r="I57" s="140">
        <v>254</v>
      </c>
      <c r="J57" s="115">
        <v>-6</v>
      </c>
      <c r="K57" s="116">
        <v>-2.3622047244094486</v>
      </c>
    </row>
    <row r="58" spans="1:11" ht="14.1" customHeight="1" x14ac:dyDescent="0.2">
      <c r="A58" s="306">
        <v>73</v>
      </c>
      <c r="B58" s="307" t="s">
        <v>286</v>
      </c>
      <c r="C58" s="308"/>
      <c r="D58" s="113">
        <v>0.48442731054073246</v>
      </c>
      <c r="E58" s="115">
        <v>191</v>
      </c>
      <c r="F58" s="114">
        <v>201</v>
      </c>
      <c r="G58" s="114">
        <v>198</v>
      </c>
      <c r="H58" s="114">
        <v>191</v>
      </c>
      <c r="I58" s="140">
        <v>210</v>
      </c>
      <c r="J58" s="115">
        <v>-19</v>
      </c>
      <c r="K58" s="116">
        <v>-9.0476190476190474</v>
      </c>
    </row>
    <row r="59" spans="1:11" ht="14.1" customHeight="1" x14ac:dyDescent="0.2">
      <c r="A59" s="306" t="s">
        <v>287</v>
      </c>
      <c r="B59" s="307" t="s">
        <v>288</v>
      </c>
      <c r="C59" s="308"/>
      <c r="D59" s="113">
        <v>0.2739170132900477</v>
      </c>
      <c r="E59" s="115">
        <v>108</v>
      </c>
      <c r="F59" s="114">
        <v>120</v>
      </c>
      <c r="G59" s="114">
        <v>115</v>
      </c>
      <c r="H59" s="114">
        <v>114</v>
      </c>
      <c r="I59" s="140">
        <v>119</v>
      </c>
      <c r="J59" s="115">
        <v>-11</v>
      </c>
      <c r="K59" s="116">
        <v>-9.2436974789915958</v>
      </c>
    </row>
    <row r="60" spans="1:11" ht="14.1" customHeight="1" x14ac:dyDescent="0.2">
      <c r="A60" s="306">
        <v>81</v>
      </c>
      <c r="B60" s="307" t="s">
        <v>289</v>
      </c>
      <c r="C60" s="308"/>
      <c r="D60" s="113">
        <v>2.7442426701836258</v>
      </c>
      <c r="E60" s="115">
        <v>1082</v>
      </c>
      <c r="F60" s="114">
        <v>1087</v>
      </c>
      <c r="G60" s="114">
        <v>1099</v>
      </c>
      <c r="H60" s="114">
        <v>1110</v>
      </c>
      <c r="I60" s="140">
        <v>1093</v>
      </c>
      <c r="J60" s="115">
        <v>-11</v>
      </c>
      <c r="K60" s="116">
        <v>-1.0064043915827996</v>
      </c>
    </row>
    <row r="61" spans="1:11" ht="14.1" customHeight="1" x14ac:dyDescent="0.2">
      <c r="A61" s="306" t="s">
        <v>290</v>
      </c>
      <c r="B61" s="307" t="s">
        <v>291</v>
      </c>
      <c r="C61" s="308"/>
      <c r="D61" s="113">
        <v>0.93081059145784717</v>
      </c>
      <c r="E61" s="115">
        <v>367</v>
      </c>
      <c r="F61" s="114">
        <v>370</v>
      </c>
      <c r="G61" s="114">
        <v>371</v>
      </c>
      <c r="H61" s="114">
        <v>387</v>
      </c>
      <c r="I61" s="140">
        <v>400</v>
      </c>
      <c r="J61" s="115">
        <v>-33</v>
      </c>
      <c r="K61" s="116">
        <v>-8.25</v>
      </c>
    </row>
    <row r="62" spans="1:11" ht="14.1" customHeight="1" x14ac:dyDescent="0.2">
      <c r="A62" s="306" t="s">
        <v>292</v>
      </c>
      <c r="B62" s="307" t="s">
        <v>293</v>
      </c>
      <c r="C62" s="308"/>
      <c r="D62" s="113">
        <v>0.98914477021406111</v>
      </c>
      <c r="E62" s="115">
        <v>390</v>
      </c>
      <c r="F62" s="114">
        <v>384</v>
      </c>
      <c r="G62" s="114">
        <v>386</v>
      </c>
      <c r="H62" s="114">
        <v>389</v>
      </c>
      <c r="I62" s="140">
        <v>370</v>
      </c>
      <c r="J62" s="115">
        <v>20</v>
      </c>
      <c r="K62" s="116">
        <v>5.4054054054054053</v>
      </c>
    </row>
    <row r="63" spans="1:11" ht="14.1" customHeight="1" x14ac:dyDescent="0.2">
      <c r="A63" s="306"/>
      <c r="B63" s="307" t="s">
        <v>294</v>
      </c>
      <c r="C63" s="308"/>
      <c r="D63" s="113">
        <v>0.84964999492746274</v>
      </c>
      <c r="E63" s="115">
        <v>335</v>
      </c>
      <c r="F63" s="114">
        <v>331</v>
      </c>
      <c r="G63" s="114">
        <v>334</v>
      </c>
      <c r="H63" s="114">
        <v>340</v>
      </c>
      <c r="I63" s="140">
        <v>325</v>
      </c>
      <c r="J63" s="115">
        <v>10</v>
      </c>
      <c r="K63" s="116">
        <v>3.0769230769230771</v>
      </c>
    </row>
    <row r="64" spans="1:11" ht="14.1" customHeight="1" x14ac:dyDescent="0.2">
      <c r="A64" s="306" t="s">
        <v>295</v>
      </c>
      <c r="B64" s="307" t="s">
        <v>296</v>
      </c>
      <c r="C64" s="308"/>
      <c r="D64" s="113">
        <v>9.1305671096682556E-2</v>
      </c>
      <c r="E64" s="115">
        <v>36</v>
      </c>
      <c r="F64" s="114">
        <v>36</v>
      </c>
      <c r="G64" s="114">
        <v>36</v>
      </c>
      <c r="H64" s="114">
        <v>35</v>
      </c>
      <c r="I64" s="140">
        <v>35</v>
      </c>
      <c r="J64" s="115">
        <v>1</v>
      </c>
      <c r="K64" s="116">
        <v>2.8571428571428572</v>
      </c>
    </row>
    <row r="65" spans="1:11" ht="14.1" customHeight="1" x14ac:dyDescent="0.2">
      <c r="A65" s="306" t="s">
        <v>297</v>
      </c>
      <c r="B65" s="307" t="s">
        <v>298</v>
      </c>
      <c r="C65" s="308"/>
      <c r="D65" s="113">
        <v>0.52247134016435026</v>
      </c>
      <c r="E65" s="115">
        <v>206</v>
      </c>
      <c r="F65" s="114">
        <v>217</v>
      </c>
      <c r="G65" s="114">
        <v>222</v>
      </c>
      <c r="H65" s="114">
        <v>216</v>
      </c>
      <c r="I65" s="140">
        <v>211</v>
      </c>
      <c r="J65" s="115">
        <v>-5</v>
      </c>
      <c r="K65" s="116">
        <v>-2.3696682464454977</v>
      </c>
    </row>
    <row r="66" spans="1:11" ht="14.1" customHeight="1" x14ac:dyDescent="0.2">
      <c r="A66" s="306">
        <v>82</v>
      </c>
      <c r="B66" s="307" t="s">
        <v>299</v>
      </c>
      <c r="C66" s="308"/>
      <c r="D66" s="113">
        <v>2.4322816272699606</v>
      </c>
      <c r="E66" s="115">
        <v>959</v>
      </c>
      <c r="F66" s="114">
        <v>976</v>
      </c>
      <c r="G66" s="114">
        <v>992</v>
      </c>
      <c r="H66" s="114">
        <v>983</v>
      </c>
      <c r="I66" s="140">
        <v>959</v>
      </c>
      <c r="J66" s="115">
        <v>0</v>
      </c>
      <c r="K66" s="116">
        <v>0</v>
      </c>
    </row>
    <row r="67" spans="1:11" ht="14.1" customHeight="1" x14ac:dyDescent="0.2">
      <c r="A67" s="306" t="s">
        <v>300</v>
      </c>
      <c r="B67" s="307" t="s">
        <v>301</v>
      </c>
      <c r="C67" s="308"/>
      <c r="D67" s="113">
        <v>1.2630617835041087</v>
      </c>
      <c r="E67" s="115">
        <v>498</v>
      </c>
      <c r="F67" s="114">
        <v>491</v>
      </c>
      <c r="G67" s="114">
        <v>501</v>
      </c>
      <c r="H67" s="114">
        <v>489</v>
      </c>
      <c r="I67" s="140">
        <v>457</v>
      </c>
      <c r="J67" s="115">
        <v>41</v>
      </c>
      <c r="K67" s="116">
        <v>8.9715536105032818</v>
      </c>
    </row>
    <row r="68" spans="1:11" ht="14.1" customHeight="1" x14ac:dyDescent="0.2">
      <c r="A68" s="306" t="s">
        <v>302</v>
      </c>
      <c r="B68" s="307" t="s">
        <v>303</v>
      </c>
      <c r="C68" s="308"/>
      <c r="D68" s="113">
        <v>0.89276656183422953</v>
      </c>
      <c r="E68" s="115">
        <v>352</v>
      </c>
      <c r="F68" s="114">
        <v>378</v>
      </c>
      <c r="G68" s="114">
        <v>380</v>
      </c>
      <c r="H68" s="114">
        <v>383</v>
      </c>
      <c r="I68" s="140">
        <v>394</v>
      </c>
      <c r="J68" s="115">
        <v>-42</v>
      </c>
      <c r="K68" s="116">
        <v>-10.659898477157361</v>
      </c>
    </row>
    <row r="69" spans="1:11" ht="14.1" customHeight="1" x14ac:dyDescent="0.2">
      <c r="A69" s="306">
        <v>83</v>
      </c>
      <c r="B69" s="307" t="s">
        <v>304</v>
      </c>
      <c r="C69" s="308"/>
      <c r="D69" s="113">
        <v>2.8152581921477124</v>
      </c>
      <c r="E69" s="115">
        <v>1110</v>
      </c>
      <c r="F69" s="114">
        <v>1089</v>
      </c>
      <c r="G69" s="114">
        <v>1082</v>
      </c>
      <c r="H69" s="114">
        <v>1102</v>
      </c>
      <c r="I69" s="140">
        <v>1087</v>
      </c>
      <c r="J69" s="115">
        <v>23</v>
      </c>
      <c r="K69" s="116">
        <v>2.1159153633854646</v>
      </c>
    </row>
    <row r="70" spans="1:11" ht="14.1" customHeight="1" x14ac:dyDescent="0.2">
      <c r="A70" s="306" t="s">
        <v>305</v>
      </c>
      <c r="B70" s="307" t="s">
        <v>306</v>
      </c>
      <c r="C70" s="308"/>
      <c r="D70" s="113">
        <v>1.5851679009840722</v>
      </c>
      <c r="E70" s="115">
        <v>625</v>
      </c>
      <c r="F70" s="114">
        <v>600</v>
      </c>
      <c r="G70" s="114">
        <v>594</v>
      </c>
      <c r="H70" s="114">
        <v>606</v>
      </c>
      <c r="I70" s="140">
        <v>598</v>
      </c>
      <c r="J70" s="115">
        <v>27</v>
      </c>
      <c r="K70" s="116">
        <v>4.5150501672240804</v>
      </c>
    </row>
    <row r="71" spans="1:11" ht="14.1" customHeight="1" x14ac:dyDescent="0.2">
      <c r="A71" s="306"/>
      <c r="B71" s="307" t="s">
        <v>307</v>
      </c>
      <c r="C71" s="308"/>
      <c r="D71" s="113">
        <v>1.1007405904433398</v>
      </c>
      <c r="E71" s="115">
        <v>434</v>
      </c>
      <c r="F71" s="114">
        <v>432</v>
      </c>
      <c r="G71" s="114">
        <v>423</v>
      </c>
      <c r="H71" s="114">
        <v>437</v>
      </c>
      <c r="I71" s="140">
        <v>444</v>
      </c>
      <c r="J71" s="115">
        <v>-10</v>
      </c>
      <c r="K71" s="116">
        <v>-2.2522522522522523</v>
      </c>
    </row>
    <row r="72" spans="1:11" ht="14.1" customHeight="1" x14ac:dyDescent="0.2">
      <c r="A72" s="306">
        <v>84</v>
      </c>
      <c r="B72" s="307" t="s">
        <v>308</v>
      </c>
      <c r="C72" s="308"/>
      <c r="D72" s="113">
        <v>1.1489296946332554</v>
      </c>
      <c r="E72" s="115">
        <v>453</v>
      </c>
      <c r="F72" s="114">
        <v>486</v>
      </c>
      <c r="G72" s="114">
        <v>475</v>
      </c>
      <c r="H72" s="114">
        <v>482</v>
      </c>
      <c r="I72" s="140">
        <v>468</v>
      </c>
      <c r="J72" s="115">
        <v>-15</v>
      </c>
      <c r="K72" s="116">
        <v>-3.2051282051282053</v>
      </c>
    </row>
    <row r="73" spans="1:11" ht="14.1" customHeight="1" x14ac:dyDescent="0.2">
      <c r="A73" s="306" t="s">
        <v>309</v>
      </c>
      <c r="B73" s="307" t="s">
        <v>310</v>
      </c>
      <c r="C73" s="308"/>
      <c r="D73" s="113">
        <v>8.1160596530384502E-2</v>
      </c>
      <c r="E73" s="115">
        <v>32</v>
      </c>
      <c r="F73" s="114">
        <v>32</v>
      </c>
      <c r="G73" s="114">
        <v>27</v>
      </c>
      <c r="H73" s="114">
        <v>32</v>
      </c>
      <c r="I73" s="140">
        <v>33</v>
      </c>
      <c r="J73" s="115">
        <v>-1</v>
      </c>
      <c r="K73" s="116">
        <v>-3.0303030303030303</v>
      </c>
    </row>
    <row r="74" spans="1:11" ht="14.1" customHeight="1" x14ac:dyDescent="0.2">
      <c r="A74" s="306" t="s">
        <v>311</v>
      </c>
      <c r="B74" s="307" t="s">
        <v>312</v>
      </c>
      <c r="C74" s="308"/>
      <c r="D74" s="113">
        <v>2.7898955057319673E-2</v>
      </c>
      <c r="E74" s="115">
        <v>11</v>
      </c>
      <c r="F74" s="114">
        <v>9</v>
      </c>
      <c r="G74" s="114">
        <v>8</v>
      </c>
      <c r="H74" s="114">
        <v>9</v>
      </c>
      <c r="I74" s="140">
        <v>11</v>
      </c>
      <c r="J74" s="115">
        <v>0</v>
      </c>
      <c r="K74" s="116">
        <v>0</v>
      </c>
    </row>
    <row r="75" spans="1:11" ht="14.1" customHeight="1" x14ac:dyDescent="0.2">
      <c r="A75" s="306" t="s">
        <v>313</v>
      </c>
      <c r="B75" s="307" t="s">
        <v>314</v>
      </c>
      <c r="C75" s="308"/>
      <c r="D75" s="113">
        <v>0</v>
      </c>
      <c r="E75" s="115">
        <v>0</v>
      </c>
      <c r="F75" s="114" t="s">
        <v>513</v>
      </c>
      <c r="G75" s="114" t="s">
        <v>513</v>
      </c>
      <c r="H75" s="114">
        <v>0</v>
      </c>
      <c r="I75" s="140">
        <v>0</v>
      </c>
      <c r="J75" s="115">
        <v>0</v>
      </c>
      <c r="K75" s="116">
        <v>0</v>
      </c>
    </row>
    <row r="76" spans="1:11" ht="14.1" customHeight="1" x14ac:dyDescent="0.2">
      <c r="A76" s="306">
        <v>91</v>
      </c>
      <c r="B76" s="307" t="s">
        <v>315</v>
      </c>
      <c r="C76" s="308"/>
      <c r="D76" s="113">
        <v>0.10652328294612966</v>
      </c>
      <c r="E76" s="115">
        <v>42</v>
      </c>
      <c r="F76" s="114">
        <v>45</v>
      </c>
      <c r="G76" s="114">
        <v>46</v>
      </c>
      <c r="H76" s="114">
        <v>43</v>
      </c>
      <c r="I76" s="140">
        <v>41</v>
      </c>
      <c r="J76" s="115">
        <v>1</v>
      </c>
      <c r="K76" s="116">
        <v>2.4390243902439024</v>
      </c>
    </row>
    <row r="77" spans="1:11" ht="14.1" customHeight="1" x14ac:dyDescent="0.2">
      <c r="A77" s="306">
        <v>92</v>
      </c>
      <c r="B77" s="307" t="s">
        <v>316</v>
      </c>
      <c r="C77" s="308"/>
      <c r="D77" s="113">
        <v>0.33478746068783605</v>
      </c>
      <c r="E77" s="115">
        <v>132</v>
      </c>
      <c r="F77" s="114">
        <v>137</v>
      </c>
      <c r="G77" s="114">
        <v>130</v>
      </c>
      <c r="H77" s="114">
        <v>129</v>
      </c>
      <c r="I77" s="140">
        <v>127</v>
      </c>
      <c r="J77" s="115">
        <v>5</v>
      </c>
      <c r="K77" s="116">
        <v>3.9370078740157481</v>
      </c>
    </row>
    <row r="78" spans="1:11" ht="14.1" customHeight="1" x14ac:dyDescent="0.2">
      <c r="A78" s="306">
        <v>93</v>
      </c>
      <c r="B78" s="307" t="s">
        <v>317</v>
      </c>
      <c r="C78" s="308"/>
      <c r="D78" s="113">
        <v>0.12174089479557675</v>
      </c>
      <c r="E78" s="115">
        <v>48</v>
      </c>
      <c r="F78" s="114">
        <v>52</v>
      </c>
      <c r="G78" s="114">
        <v>53</v>
      </c>
      <c r="H78" s="114">
        <v>48</v>
      </c>
      <c r="I78" s="140">
        <v>52</v>
      </c>
      <c r="J78" s="115">
        <v>-4</v>
      </c>
      <c r="K78" s="116">
        <v>-7.6923076923076925</v>
      </c>
    </row>
    <row r="79" spans="1:11" ht="14.1" customHeight="1" x14ac:dyDescent="0.2">
      <c r="A79" s="306">
        <v>94</v>
      </c>
      <c r="B79" s="307" t="s">
        <v>318</v>
      </c>
      <c r="C79" s="308"/>
      <c r="D79" s="113">
        <v>0.83189611443644107</v>
      </c>
      <c r="E79" s="115">
        <v>328</v>
      </c>
      <c r="F79" s="114">
        <v>364</v>
      </c>
      <c r="G79" s="114">
        <v>365</v>
      </c>
      <c r="H79" s="114">
        <v>321</v>
      </c>
      <c r="I79" s="140">
        <v>330</v>
      </c>
      <c r="J79" s="115">
        <v>-2</v>
      </c>
      <c r="K79" s="116">
        <v>-0.60606060606060608</v>
      </c>
    </row>
    <row r="80" spans="1:11" ht="14.1" customHeight="1" x14ac:dyDescent="0.2">
      <c r="A80" s="306" t="s">
        <v>319</v>
      </c>
      <c r="B80" s="307" t="s">
        <v>320</v>
      </c>
      <c r="C80" s="308"/>
      <c r="D80" s="113" t="s">
        <v>513</v>
      </c>
      <c r="E80" s="115" t="s">
        <v>513</v>
      </c>
      <c r="F80" s="114">
        <v>0</v>
      </c>
      <c r="G80" s="114" t="s">
        <v>513</v>
      </c>
      <c r="H80" s="114" t="s">
        <v>513</v>
      </c>
      <c r="I80" s="140" t="s">
        <v>513</v>
      </c>
      <c r="J80" s="115" t="s">
        <v>513</v>
      </c>
      <c r="K80" s="116" t="s">
        <v>513</v>
      </c>
    </row>
    <row r="81" spans="1:11" ht="14.1" customHeight="1" x14ac:dyDescent="0.2">
      <c r="A81" s="310" t="s">
        <v>321</v>
      </c>
      <c r="B81" s="311" t="s">
        <v>333</v>
      </c>
      <c r="C81" s="312"/>
      <c r="D81" s="125">
        <v>3.5025869940144059</v>
      </c>
      <c r="E81" s="143">
        <v>1381</v>
      </c>
      <c r="F81" s="144">
        <v>1417</v>
      </c>
      <c r="G81" s="144">
        <v>1413</v>
      </c>
      <c r="H81" s="144">
        <v>1471</v>
      </c>
      <c r="I81" s="145">
        <v>1416</v>
      </c>
      <c r="J81" s="143">
        <v>-35</v>
      </c>
      <c r="K81" s="146">
        <v>-2.4717514124293785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14499</v>
      </c>
      <c r="G12" s="536">
        <v>11224</v>
      </c>
      <c r="H12" s="536">
        <v>18509</v>
      </c>
      <c r="I12" s="536">
        <v>14095</v>
      </c>
      <c r="J12" s="537">
        <v>15117</v>
      </c>
      <c r="K12" s="538">
        <v>-618</v>
      </c>
      <c r="L12" s="349">
        <v>-4.0881127207779322</v>
      </c>
    </row>
    <row r="13" spans="1:17" s="110" customFormat="1" ht="15" customHeight="1" x14ac:dyDescent="0.2">
      <c r="A13" s="350" t="s">
        <v>344</v>
      </c>
      <c r="B13" s="351" t="s">
        <v>345</v>
      </c>
      <c r="C13" s="347"/>
      <c r="D13" s="347"/>
      <c r="E13" s="348"/>
      <c r="F13" s="536">
        <v>8928</v>
      </c>
      <c r="G13" s="536">
        <v>6660</v>
      </c>
      <c r="H13" s="536">
        <v>11262</v>
      </c>
      <c r="I13" s="536">
        <v>7653</v>
      </c>
      <c r="J13" s="537">
        <v>9708</v>
      </c>
      <c r="K13" s="538">
        <v>-780</v>
      </c>
      <c r="L13" s="349">
        <v>-8.0346106304079115</v>
      </c>
    </row>
    <row r="14" spans="1:17" s="110" customFormat="1" ht="22.5" customHeight="1" x14ac:dyDescent="0.2">
      <c r="A14" s="350"/>
      <c r="B14" s="351" t="s">
        <v>346</v>
      </c>
      <c r="C14" s="347"/>
      <c r="D14" s="347"/>
      <c r="E14" s="348"/>
      <c r="F14" s="536">
        <v>5571</v>
      </c>
      <c r="G14" s="536">
        <v>4564</v>
      </c>
      <c r="H14" s="536">
        <v>7247</v>
      </c>
      <c r="I14" s="536">
        <v>6442</v>
      </c>
      <c r="J14" s="537">
        <v>5409</v>
      </c>
      <c r="K14" s="538">
        <v>162</v>
      </c>
      <c r="L14" s="349">
        <v>2.9950083194675541</v>
      </c>
    </row>
    <row r="15" spans="1:17" s="110" customFormat="1" ht="15" customHeight="1" x14ac:dyDescent="0.2">
      <c r="A15" s="350" t="s">
        <v>347</v>
      </c>
      <c r="B15" s="351" t="s">
        <v>108</v>
      </c>
      <c r="C15" s="347"/>
      <c r="D15" s="347"/>
      <c r="E15" s="348"/>
      <c r="F15" s="536">
        <v>3600</v>
      </c>
      <c r="G15" s="536">
        <v>2635</v>
      </c>
      <c r="H15" s="536">
        <v>7401</v>
      </c>
      <c r="I15" s="536">
        <v>3092</v>
      </c>
      <c r="J15" s="537">
        <v>3729</v>
      </c>
      <c r="K15" s="538">
        <v>-129</v>
      </c>
      <c r="L15" s="349">
        <v>-3.4593724859211585</v>
      </c>
    </row>
    <row r="16" spans="1:17" s="110" customFormat="1" ht="15" customHeight="1" x14ac:dyDescent="0.2">
      <c r="A16" s="350"/>
      <c r="B16" s="351" t="s">
        <v>109</v>
      </c>
      <c r="C16" s="347"/>
      <c r="D16" s="347"/>
      <c r="E16" s="348"/>
      <c r="F16" s="536">
        <v>9587</v>
      </c>
      <c r="G16" s="536">
        <v>7621</v>
      </c>
      <c r="H16" s="536">
        <v>9892</v>
      </c>
      <c r="I16" s="536">
        <v>9360</v>
      </c>
      <c r="J16" s="537">
        <v>10177</v>
      </c>
      <c r="K16" s="538">
        <v>-590</v>
      </c>
      <c r="L16" s="349">
        <v>-5.7973862631423803</v>
      </c>
    </row>
    <row r="17" spans="1:12" s="110" customFormat="1" ht="15" customHeight="1" x14ac:dyDescent="0.2">
      <c r="A17" s="350"/>
      <c r="B17" s="351" t="s">
        <v>110</v>
      </c>
      <c r="C17" s="347"/>
      <c r="D17" s="347"/>
      <c r="E17" s="348"/>
      <c r="F17" s="536">
        <v>1149</v>
      </c>
      <c r="G17" s="536">
        <v>848</v>
      </c>
      <c r="H17" s="536">
        <v>1074</v>
      </c>
      <c r="I17" s="536">
        <v>1520</v>
      </c>
      <c r="J17" s="537">
        <v>1071</v>
      </c>
      <c r="K17" s="538">
        <v>78</v>
      </c>
      <c r="L17" s="349">
        <v>7.2829131652661063</v>
      </c>
    </row>
    <row r="18" spans="1:12" s="110" customFormat="1" ht="15" customHeight="1" x14ac:dyDescent="0.2">
      <c r="A18" s="350"/>
      <c r="B18" s="351" t="s">
        <v>111</v>
      </c>
      <c r="C18" s="347"/>
      <c r="D18" s="347"/>
      <c r="E18" s="348"/>
      <c r="F18" s="536">
        <v>163</v>
      </c>
      <c r="G18" s="536">
        <v>120</v>
      </c>
      <c r="H18" s="536">
        <v>142</v>
      </c>
      <c r="I18" s="536">
        <v>123</v>
      </c>
      <c r="J18" s="537">
        <v>140</v>
      </c>
      <c r="K18" s="538">
        <v>23</v>
      </c>
      <c r="L18" s="349">
        <v>16.428571428571427</v>
      </c>
    </row>
    <row r="19" spans="1:12" s="110" customFormat="1" ht="15" customHeight="1" x14ac:dyDescent="0.2">
      <c r="A19" s="118" t="s">
        <v>113</v>
      </c>
      <c r="B19" s="119" t="s">
        <v>181</v>
      </c>
      <c r="C19" s="347"/>
      <c r="D19" s="347"/>
      <c r="E19" s="348"/>
      <c r="F19" s="536">
        <v>11039</v>
      </c>
      <c r="G19" s="536">
        <v>8470</v>
      </c>
      <c r="H19" s="536">
        <v>14711</v>
      </c>
      <c r="I19" s="536">
        <v>10062</v>
      </c>
      <c r="J19" s="537">
        <v>11812</v>
      </c>
      <c r="K19" s="538">
        <v>-773</v>
      </c>
      <c r="L19" s="349">
        <v>-6.5441923467660006</v>
      </c>
    </row>
    <row r="20" spans="1:12" s="110" customFormat="1" ht="15" customHeight="1" x14ac:dyDescent="0.2">
      <c r="A20" s="118"/>
      <c r="B20" s="119" t="s">
        <v>182</v>
      </c>
      <c r="C20" s="347"/>
      <c r="D20" s="347"/>
      <c r="E20" s="348"/>
      <c r="F20" s="536">
        <v>3460</v>
      </c>
      <c r="G20" s="536">
        <v>2754</v>
      </c>
      <c r="H20" s="536">
        <v>3798</v>
      </c>
      <c r="I20" s="536">
        <v>4033</v>
      </c>
      <c r="J20" s="537">
        <v>3305</v>
      </c>
      <c r="K20" s="538">
        <v>155</v>
      </c>
      <c r="L20" s="349">
        <v>4.689863842662632</v>
      </c>
    </row>
    <row r="21" spans="1:12" s="110" customFormat="1" ht="15" customHeight="1" x14ac:dyDescent="0.2">
      <c r="A21" s="118" t="s">
        <v>113</v>
      </c>
      <c r="B21" s="119" t="s">
        <v>116</v>
      </c>
      <c r="C21" s="347"/>
      <c r="D21" s="347"/>
      <c r="E21" s="348"/>
      <c r="F21" s="536">
        <v>9151</v>
      </c>
      <c r="G21" s="536">
        <v>6961</v>
      </c>
      <c r="H21" s="536">
        <v>12821</v>
      </c>
      <c r="I21" s="536">
        <v>9258</v>
      </c>
      <c r="J21" s="537">
        <v>9347</v>
      </c>
      <c r="K21" s="538">
        <v>-196</v>
      </c>
      <c r="L21" s="349">
        <v>-2.0969294960950036</v>
      </c>
    </row>
    <row r="22" spans="1:12" s="110" customFormat="1" ht="15" customHeight="1" x14ac:dyDescent="0.2">
      <c r="A22" s="118"/>
      <c r="B22" s="119" t="s">
        <v>117</v>
      </c>
      <c r="C22" s="347"/>
      <c r="D22" s="347"/>
      <c r="E22" s="348"/>
      <c r="F22" s="536">
        <v>5337</v>
      </c>
      <c r="G22" s="536">
        <v>4253</v>
      </c>
      <c r="H22" s="536">
        <v>5670</v>
      </c>
      <c r="I22" s="536">
        <v>4822</v>
      </c>
      <c r="J22" s="537">
        <v>5753</v>
      </c>
      <c r="K22" s="538">
        <v>-416</v>
      </c>
      <c r="L22" s="349">
        <v>-7.231009907874153</v>
      </c>
    </row>
    <row r="23" spans="1:12" s="110" customFormat="1" ht="15" customHeight="1" x14ac:dyDescent="0.2">
      <c r="A23" s="352" t="s">
        <v>347</v>
      </c>
      <c r="B23" s="353" t="s">
        <v>193</v>
      </c>
      <c r="C23" s="354"/>
      <c r="D23" s="354"/>
      <c r="E23" s="355"/>
      <c r="F23" s="539">
        <v>254</v>
      </c>
      <c r="G23" s="539">
        <v>519</v>
      </c>
      <c r="H23" s="539">
        <v>3272</v>
      </c>
      <c r="I23" s="539">
        <v>226</v>
      </c>
      <c r="J23" s="540">
        <v>200</v>
      </c>
      <c r="K23" s="541">
        <v>54</v>
      </c>
      <c r="L23" s="356">
        <v>27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36.700000000000003</v>
      </c>
      <c r="G25" s="542">
        <v>38.6</v>
      </c>
      <c r="H25" s="542">
        <v>40.700000000000003</v>
      </c>
      <c r="I25" s="542">
        <v>39.4</v>
      </c>
      <c r="J25" s="542">
        <v>39.4</v>
      </c>
      <c r="K25" s="543" t="s">
        <v>349</v>
      </c>
      <c r="L25" s="364">
        <v>-2.6999999999999957</v>
      </c>
    </row>
    <row r="26" spans="1:12" s="110" customFormat="1" ht="15" customHeight="1" x14ac:dyDescent="0.2">
      <c r="A26" s="365" t="s">
        <v>105</v>
      </c>
      <c r="B26" s="366" t="s">
        <v>345</v>
      </c>
      <c r="C26" s="362"/>
      <c r="D26" s="362"/>
      <c r="E26" s="363"/>
      <c r="F26" s="542">
        <v>34.700000000000003</v>
      </c>
      <c r="G26" s="542">
        <v>35.5</v>
      </c>
      <c r="H26" s="542">
        <v>36.6</v>
      </c>
      <c r="I26" s="542">
        <v>39.200000000000003</v>
      </c>
      <c r="J26" s="544">
        <v>37.1</v>
      </c>
      <c r="K26" s="543" t="s">
        <v>349</v>
      </c>
      <c r="L26" s="364">
        <v>-2.3999999999999986</v>
      </c>
    </row>
    <row r="27" spans="1:12" s="110" customFormat="1" ht="15" customHeight="1" x14ac:dyDescent="0.2">
      <c r="A27" s="365"/>
      <c r="B27" s="366" t="s">
        <v>346</v>
      </c>
      <c r="C27" s="362"/>
      <c r="D27" s="362"/>
      <c r="E27" s="363"/>
      <c r="F27" s="542">
        <v>39.9</v>
      </c>
      <c r="G27" s="542">
        <v>43.3</v>
      </c>
      <c r="H27" s="542">
        <v>47</v>
      </c>
      <c r="I27" s="542">
        <v>39.700000000000003</v>
      </c>
      <c r="J27" s="542">
        <v>43.7</v>
      </c>
      <c r="K27" s="543" t="s">
        <v>349</v>
      </c>
      <c r="L27" s="364">
        <v>-3.8000000000000043</v>
      </c>
    </row>
    <row r="28" spans="1:12" s="110" customFormat="1" ht="15" customHeight="1" x14ac:dyDescent="0.2">
      <c r="A28" s="365" t="s">
        <v>113</v>
      </c>
      <c r="B28" s="366" t="s">
        <v>108</v>
      </c>
      <c r="C28" s="362"/>
      <c r="D28" s="362"/>
      <c r="E28" s="363"/>
      <c r="F28" s="542">
        <v>46.7</v>
      </c>
      <c r="G28" s="542">
        <v>50</v>
      </c>
      <c r="H28" s="542">
        <v>51.9</v>
      </c>
      <c r="I28" s="542">
        <v>54.2</v>
      </c>
      <c r="J28" s="542">
        <v>51.2</v>
      </c>
      <c r="K28" s="543" t="s">
        <v>349</v>
      </c>
      <c r="L28" s="364">
        <v>-4.5</v>
      </c>
    </row>
    <row r="29" spans="1:12" s="110" customFormat="1" ht="11.25" x14ac:dyDescent="0.2">
      <c r="A29" s="365"/>
      <c r="B29" s="366" t="s">
        <v>109</v>
      </c>
      <c r="C29" s="362"/>
      <c r="D29" s="362"/>
      <c r="E29" s="363"/>
      <c r="F29" s="542">
        <v>34.6</v>
      </c>
      <c r="G29" s="542">
        <v>37</v>
      </c>
      <c r="H29" s="542">
        <v>37.299999999999997</v>
      </c>
      <c r="I29" s="542">
        <v>37.6</v>
      </c>
      <c r="J29" s="544">
        <v>36.9</v>
      </c>
      <c r="K29" s="543" t="s">
        <v>349</v>
      </c>
      <c r="L29" s="364">
        <v>-2.2999999999999972</v>
      </c>
    </row>
    <row r="30" spans="1:12" s="110" customFormat="1" ht="15" customHeight="1" x14ac:dyDescent="0.2">
      <c r="A30" s="365"/>
      <c r="B30" s="366" t="s">
        <v>110</v>
      </c>
      <c r="C30" s="362"/>
      <c r="D30" s="362"/>
      <c r="E30" s="363"/>
      <c r="F30" s="542">
        <v>23.3</v>
      </c>
      <c r="G30" s="542">
        <v>23.9</v>
      </c>
      <c r="H30" s="542">
        <v>30.9</v>
      </c>
      <c r="I30" s="542">
        <v>24.1</v>
      </c>
      <c r="J30" s="542">
        <v>26.4</v>
      </c>
      <c r="K30" s="543" t="s">
        <v>349</v>
      </c>
      <c r="L30" s="364">
        <v>-3.0999999999999979</v>
      </c>
    </row>
    <row r="31" spans="1:12" s="110" customFormat="1" ht="15" customHeight="1" x14ac:dyDescent="0.2">
      <c r="A31" s="365"/>
      <c r="B31" s="366" t="s">
        <v>111</v>
      </c>
      <c r="C31" s="362"/>
      <c r="D31" s="362"/>
      <c r="E31" s="363"/>
      <c r="F31" s="542">
        <v>41.1</v>
      </c>
      <c r="G31" s="542">
        <v>38.299999999999997</v>
      </c>
      <c r="H31" s="542">
        <v>36.6</v>
      </c>
      <c r="I31" s="542">
        <v>23.6</v>
      </c>
      <c r="J31" s="542">
        <v>30</v>
      </c>
      <c r="K31" s="543" t="s">
        <v>349</v>
      </c>
      <c r="L31" s="364">
        <v>11.100000000000001</v>
      </c>
    </row>
    <row r="32" spans="1:12" s="110" customFormat="1" ht="15" customHeight="1" x14ac:dyDescent="0.2">
      <c r="A32" s="367" t="s">
        <v>113</v>
      </c>
      <c r="B32" s="368" t="s">
        <v>181</v>
      </c>
      <c r="C32" s="362"/>
      <c r="D32" s="362"/>
      <c r="E32" s="363"/>
      <c r="F32" s="542">
        <v>36.200000000000003</v>
      </c>
      <c r="G32" s="542">
        <v>37.299999999999997</v>
      </c>
      <c r="H32" s="542">
        <v>38.6</v>
      </c>
      <c r="I32" s="542">
        <v>40.6</v>
      </c>
      <c r="J32" s="544">
        <v>39.799999999999997</v>
      </c>
      <c r="K32" s="543" t="s">
        <v>349</v>
      </c>
      <c r="L32" s="364">
        <v>-3.5999999999999943</v>
      </c>
    </row>
    <row r="33" spans="1:12" s="110" customFormat="1" ht="15" customHeight="1" x14ac:dyDescent="0.2">
      <c r="A33" s="367"/>
      <c r="B33" s="368" t="s">
        <v>182</v>
      </c>
      <c r="C33" s="362"/>
      <c r="D33" s="362"/>
      <c r="E33" s="363"/>
      <c r="F33" s="542">
        <v>38.200000000000003</v>
      </c>
      <c r="G33" s="542">
        <v>42.5</v>
      </c>
      <c r="H33" s="542">
        <v>47</v>
      </c>
      <c r="I33" s="542">
        <v>36.5</v>
      </c>
      <c r="J33" s="542">
        <v>38.299999999999997</v>
      </c>
      <c r="K33" s="543" t="s">
        <v>349</v>
      </c>
      <c r="L33" s="364">
        <v>-9.9999999999994316E-2</v>
      </c>
    </row>
    <row r="34" spans="1:12" s="369" customFormat="1" ht="15" customHeight="1" x14ac:dyDescent="0.2">
      <c r="A34" s="367" t="s">
        <v>113</v>
      </c>
      <c r="B34" s="368" t="s">
        <v>116</v>
      </c>
      <c r="C34" s="362"/>
      <c r="D34" s="362"/>
      <c r="E34" s="363"/>
      <c r="F34" s="542">
        <v>34.5</v>
      </c>
      <c r="G34" s="542">
        <v>36</v>
      </c>
      <c r="H34" s="542">
        <v>39.799999999999997</v>
      </c>
      <c r="I34" s="542">
        <v>35.799999999999997</v>
      </c>
      <c r="J34" s="542">
        <v>34.700000000000003</v>
      </c>
      <c r="K34" s="543" t="s">
        <v>349</v>
      </c>
      <c r="L34" s="364">
        <v>-0.20000000000000284</v>
      </c>
    </row>
    <row r="35" spans="1:12" s="369" customFormat="1" ht="11.25" x14ac:dyDescent="0.2">
      <c r="A35" s="370"/>
      <c r="B35" s="371" t="s">
        <v>117</v>
      </c>
      <c r="C35" s="372"/>
      <c r="D35" s="372"/>
      <c r="E35" s="373"/>
      <c r="F35" s="545">
        <v>40.4</v>
      </c>
      <c r="G35" s="545">
        <v>42.8</v>
      </c>
      <c r="H35" s="545">
        <v>42.4</v>
      </c>
      <c r="I35" s="545">
        <v>46.4</v>
      </c>
      <c r="J35" s="546">
        <v>47</v>
      </c>
      <c r="K35" s="547" t="s">
        <v>349</v>
      </c>
      <c r="L35" s="374">
        <v>-6.6000000000000014</v>
      </c>
    </row>
    <row r="36" spans="1:12" s="369" customFormat="1" ht="15.95" customHeight="1" x14ac:dyDescent="0.2">
      <c r="A36" s="375" t="s">
        <v>350</v>
      </c>
      <c r="B36" s="376"/>
      <c r="C36" s="377"/>
      <c r="D36" s="376"/>
      <c r="E36" s="378"/>
      <c r="F36" s="548">
        <v>14178</v>
      </c>
      <c r="G36" s="548">
        <v>10636</v>
      </c>
      <c r="H36" s="548">
        <v>14764</v>
      </c>
      <c r="I36" s="548">
        <v>13812</v>
      </c>
      <c r="J36" s="548">
        <v>14837</v>
      </c>
      <c r="K36" s="549">
        <v>-659</v>
      </c>
      <c r="L36" s="380">
        <v>-4.4415987059378583</v>
      </c>
    </row>
    <row r="37" spans="1:12" s="369" customFormat="1" ht="15.95" customHeight="1" x14ac:dyDescent="0.2">
      <c r="A37" s="381"/>
      <c r="B37" s="382" t="s">
        <v>113</v>
      </c>
      <c r="C37" s="382" t="s">
        <v>351</v>
      </c>
      <c r="D37" s="382"/>
      <c r="E37" s="383"/>
      <c r="F37" s="548">
        <v>5198</v>
      </c>
      <c r="G37" s="548">
        <v>4109</v>
      </c>
      <c r="H37" s="548">
        <v>6010</v>
      </c>
      <c r="I37" s="548">
        <v>5446</v>
      </c>
      <c r="J37" s="548">
        <v>5853</v>
      </c>
      <c r="K37" s="549">
        <v>-655</v>
      </c>
      <c r="L37" s="380">
        <v>-11.190842303092431</v>
      </c>
    </row>
    <row r="38" spans="1:12" s="369" customFormat="1" ht="15.95" customHeight="1" x14ac:dyDescent="0.2">
      <c r="A38" s="381"/>
      <c r="B38" s="384" t="s">
        <v>105</v>
      </c>
      <c r="C38" s="384" t="s">
        <v>106</v>
      </c>
      <c r="D38" s="385"/>
      <c r="E38" s="383"/>
      <c r="F38" s="548">
        <v>8759</v>
      </c>
      <c r="G38" s="548">
        <v>6405</v>
      </c>
      <c r="H38" s="548">
        <v>8957</v>
      </c>
      <c r="I38" s="548">
        <v>7534</v>
      </c>
      <c r="J38" s="550">
        <v>9567</v>
      </c>
      <c r="K38" s="549">
        <v>-808</v>
      </c>
      <c r="L38" s="380">
        <v>-8.4456987561409012</v>
      </c>
    </row>
    <row r="39" spans="1:12" s="369" customFormat="1" ht="15.95" customHeight="1" x14ac:dyDescent="0.2">
      <c r="A39" s="381"/>
      <c r="B39" s="385"/>
      <c r="C39" s="382" t="s">
        <v>352</v>
      </c>
      <c r="D39" s="385"/>
      <c r="E39" s="383"/>
      <c r="F39" s="548">
        <v>3035</v>
      </c>
      <c r="G39" s="548">
        <v>2276</v>
      </c>
      <c r="H39" s="548">
        <v>3280</v>
      </c>
      <c r="I39" s="548">
        <v>2953</v>
      </c>
      <c r="J39" s="548">
        <v>3548</v>
      </c>
      <c r="K39" s="549">
        <v>-513</v>
      </c>
      <c r="L39" s="380">
        <v>-14.458850056369785</v>
      </c>
    </row>
    <row r="40" spans="1:12" s="369" customFormat="1" ht="15.95" customHeight="1" x14ac:dyDescent="0.2">
      <c r="A40" s="381"/>
      <c r="B40" s="384"/>
      <c r="C40" s="384" t="s">
        <v>107</v>
      </c>
      <c r="D40" s="385"/>
      <c r="E40" s="383"/>
      <c r="F40" s="548">
        <v>5419</v>
      </c>
      <c r="G40" s="548">
        <v>4231</v>
      </c>
      <c r="H40" s="548">
        <v>5807</v>
      </c>
      <c r="I40" s="548">
        <v>6278</v>
      </c>
      <c r="J40" s="548">
        <v>5270</v>
      </c>
      <c r="K40" s="549">
        <v>149</v>
      </c>
      <c r="L40" s="380">
        <v>2.827324478178368</v>
      </c>
    </row>
    <row r="41" spans="1:12" s="369" customFormat="1" ht="24" customHeight="1" x14ac:dyDescent="0.2">
      <c r="A41" s="381"/>
      <c r="B41" s="385"/>
      <c r="C41" s="382" t="s">
        <v>352</v>
      </c>
      <c r="D41" s="385"/>
      <c r="E41" s="383"/>
      <c r="F41" s="548">
        <v>2163</v>
      </c>
      <c r="G41" s="548">
        <v>1833</v>
      </c>
      <c r="H41" s="548">
        <v>2730</v>
      </c>
      <c r="I41" s="548">
        <v>2493</v>
      </c>
      <c r="J41" s="550">
        <v>2305</v>
      </c>
      <c r="K41" s="549">
        <v>-142</v>
      </c>
      <c r="L41" s="380">
        <v>-6.160520607375271</v>
      </c>
    </row>
    <row r="42" spans="1:12" s="110" customFormat="1" ht="15" customHeight="1" x14ac:dyDescent="0.2">
      <c r="A42" s="381"/>
      <c r="B42" s="384" t="s">
        <v>113</v>
      </c>
      <c r="C42" s="384" t="s">
        <v>353</v>
      </c>
      <c r="D42" s="385"/>
      <c r="E42" s="383"/>
      <c r="F42" s="548">
        <v>3359</v>
      </c>
      <c r="G42" s="548">
        <v>2155</v>
      </c>
      <c r="H42" s="548">
        <v>3940</v>
      </c>
      <c r="I42" s="548">
        <v>2871</v>
      </c>
      <c r="J42" s="548">
        <v>3518</v>
      </c>
      <c r="K42" s="549">
        <v>-159</v>
      </c>
      <c r="L42" s="380">
        <v>-4.5196134167140425</v>
      </c>
    </row>
    <row r="43" spans="1:12" s="110" customFormat="1" ht="15" customHeight="1" x14ac:dyDescent="0.2">
      <c r="A43" s="381"/>
      <c r="B43" s="385"/>
      <c r="C43" s="382" t="s">
        <v>352</v>
      </c>
      <c r="D43" s="385"/>
      <c r="E43" s="383"/>
      <c r="F43" s="548">
        <v>1570</v>
      </c>
      <c r="G43" s="548">
        <v>1077</v>
      </c>
      <c r="H43" s="548">
        <v>2045</v>
      </c>
      <c r="I43" s="548">
        <v>1555</v>
      </c>
      <c r="J43" s="548">
        <v>1801</v>
      </c>
      <c r="K43" s="549">
        <v>-231</v>
      </c>
      <c r="L43" s="380">
        <v>-12.826207662409772</v>
      </c>
    </row>
    <row r="44" spans="1:12" s="110" customFormat="1" ht="15" customHeight="1" x14ac:dyDescent="0.2">
      <c r="A44" s="381"/>
      <c r="B44" s="384"/>
      <c r="C44" s="366" t="s">
        <v>109</v>
      </c>
      <c r="D44" s="385"/>
      <c r="E44" s="383"/>
      <c r="F44" s="548">
        <v>9508</v>
      </c>
      <c r="G44" s="548">
        <v>7513</v>
      </c>
      <c r="H44" s="548">
        <v>9609</v>
      </c>
      <c r="I44" s="548">
        <v>9300</v>
      </c>
      <c r="J44" s="550">
        <v>10109</v>
      </c>
      <c r="K44" s="549">
        <v>-601</v>
      </c>
      <c r="L44" s="380">
        <v>-5.9451973488970227</v>
      </c>
    </row>
    <row r="45" spans="1:12" s="110" customFormat="1" ht="15" customHeight="1" x14ac:dyDescent="0.2">
      <c r="A45" s="381"/>
      <c r="B45" s="385"/>
      <c r="C45" s="382" t="s">
        <v>352</v>
      </c>
      <c r="D45" s="385"/>
      <c r="E45" s="383"/>
      <c r="F45" s="548">
        <v>3293</v>
      </c>
      <c r="G45" s="548">
        <v>2783</v>
      </c>
      <c r="H45" s="548">
        <v>3581</v>
      </c>
      <c r="I45" s="548">
        <v>3496</v>
      </c>
      <c r="J45" s="548">
        <v>3727</v>
      </c>
      <c r="K45" s="549">
        <v>-434</v>
      </c>
      <c r="L45" s="380">
        <v>-11.644754494231286</v>
      </c>
    </row>
    <row r="46" spans="1:12" s="110" customFormat="1" ht="15" customHeight="1" x14ac:dyDescent="0.2">
      <c r="A46" s="381"/>
      <c r="B46" s="384"/>
      <c r="C46" s="366" t="s">
        <v>110</v>
      </c>
      <c r="D46" s="385"/>
      <c r="E46" s="383"/>
      <c r="F46" s="548">
        <v>1148</v>
      </c>
      <c r="G46" s="548">
        <v>848</v>
      </c>
      <c r="H46" s="548">
        <v>1073</v>
      </c>
      <c r="I46" s="548">
        <v>1518</v>
      </c>
      <c r="J46" s="548">
        <v>1070</v>
      </c>
      <c r="K46" s="549">
        <v>78</v>
      </c>
      <c r="L46" s="380">
        <v>7.2897196261682247</v>
      </c>
    </row>
    <row r="47" spans="1:12" s="110" customFormat="1" ht="15" customHeight="1" x14ac:dyDescent="0.2">
      <c r="A47" s="381"/>
      <c r="B47" s="385"/>
      <c r="C47" s="382" t="s">
        <v>352</v>
      </c>
      <c r="D47" s="385"/>
      <c r="E47" s="383"/>
      <c r="F47" s="548">
        <v>268</v>
      </c>
      <c r="G47" s="548">
        <v>203</v>
      </c>
      <c r="H47" s="548">
        <v>332</v>
      </c>
      <c r="I47" s="548">
        <v>366</v>
      </c>
      <c r="J47" s="550">
        <v>283</v>
      </c>
      <c r="K47" s="549">
        <v>-15</v>
      </c>
      <c r="L47" s="380">
        <v>-5.3003533568904597</v>
      </c>
    </row>
    <row r="48" spans="1:12" s="110" customFormat="1" ht="15" customHeight="1" x14ac:dyDescent="0.2">
      <c r="A48" s="381"/>
      <c r="B48" s="385"/>
      <c r="C48" s="366" t="s">
        <v>111</v>
      </c>
      <c r="D48" s="386"/>
      <c r="E48" s="387"/>
      <c r="F48" s="548">
        <v>163</v>
      </c>
      <c r="G48" s="548">
        <v>120</v>
      </c>
      <c r="H48" s="548">
        <v>142</v>
      </c>
      <c r="I48" s="548">
        <v>123</v>
      </c>
      <c r="J48" s="548">
        <v>140</v>
      </c>
      <c r="K48" s="549">
        <v>23</v>
      </c>
      <c r="L48" s="380">
        <v>16.428571428571427</v>
      </c>
    </row>
    <row r="49" spans="1:12" s="110" customFormat="1" ht="15" customHeight="1" x14ac:dyDescent="0.2">
      <c r="A49" s="381"/>
      <c r="B49" s="385"/>
      <c r="C49" s="382" t="s">
        <v>352</v>
      </c>
      <c r="D49" s="385"/>
      <c r="E49" s="383"/>
      <c r="F49" s="548">
        <v>67</v>
      </c>
      <c r="G49" s="548">
        <v>46</v>
      </c>
      <c r="H49" s="548">
        <v>52</v>
      </c>
      <c r="I49" s="548">
        <v>29</v>
      </c>
      <c r="J49" s="548">
        <v>42</v>
      </c>
      <c r="K49" s="549">
        <v>25</v>
      </c>
      <c r="L49" s="380">
        <v>59.523809523809526</v>
      </c>
    </row>
    <row r="50" spans="1:12" s="110" customFormat="1" ht="15" customHeight="1" x14ac:dyDescent="0.2">
      <c r="A50" s="381"/>
      <c r="B50" s="384" t="s">
        <v>113</v>
      </c>
      <c r="C50" s="382" t="s">
        <v>181</v>
      </c>
      <c r="D50" s="385"/>
      <c r="E50" s="383"/>
      <c r="F50" s="548">
        <v>10745</v>
      </c>
      <c r="G50" s="548">
        <v>7908</v>
      </c>
      <c r="H50" s="548">
        <v>11077</v>
      </c>
      <c r="I50" s="548">
        <v>9801</v>
      </c>
      <c r="J50" s="550">
        <v>11562</v>
      </c>
      <c r="K50" s="549">
        <v>-817</v>
      </c>
      <c r="L50" s="380">
        <v>-7.0662515135789654</v>
      </c>
    </row>
    <row r="51" spans="1:12" s="110" customFormat="1" ht="15" customHeight="1" x14ac:dyDescent="0.2">
      <c r="A51" s="381"/>
      <c r="B51" s="385"/>
      <c r="C51" s="382" t="s">
        <v>352</v>
      </c>
      <c r="D51" s="385"/>
      <c r="E51" s="383"/>
      <c r="F51" s="548">
        <v>3888</v>
      </c>
      <c r="G51" s="548">
        <v>2949</v>
      </c>
      <c r="H51" s="548">
        <v>4276</v>
      </c>
      <c r="I51" s="548">
        <v>3980</v>
      </c>
      <c r="J51" s="548">
        <v>4599</v>
      </c>
      <c r="K51" s="549">
        <v>-711</v>
      </c>
      <c r="L51" s="380">
        <v>-15.459882583170254</v>
      </c>
    </row>
    <row r="52" spans="1:12" s="110" customFormat="1" ht="15" customHeight="1" x14ac:dyDescent="0.2">
      <c r="A52" s="381"/>
      <c r="B52" s="384"/>
      <c r="C52" s="382" t="s">
        <v>182</v>
      </c>
      <c r="D52" s="385"/>
      <c r="E52" s="383"/>
      <c r="F52" s="548">
        <v>3433</v>
      </c>
      <c r="G52" s="548">
        <v>2728</v>
      </c>
      <c r="H52" s="548">
        <v>3687</v>
      </c>
      <c r="I52" s="548">
        <v>4011</v>
      </c>
      <c r="J52" s="548">
        <v>3275</v>
      </c>
      <c r="K52" s="549">
        <v>158</v>
      </c>
      <c r="L52" s="380">
        <v>4.8244274809160306</v>
      </c>
    </row>
    <row r="53" spans="1:12" s="269" customFormat="1" ht="11.25" customHeight="1" x14ac:dyDescent="0.2">
      <c r="A53" s="381"/>
      <c r="B53" s="385"/>
      <c r="C53" s="382" t="s">
        <v>352</v>
      </c>
      <c r="D53" s="385"/>
      <c r="E53" s="383"/>
      <c r="F53" s="548">
        <v>1310</v>
      </c>
      <c r="G53" s="548">
        <v>1160</v>
      </c>
      <c r="H53" s="548">
        <v>1734</v>
      </c>
      <c r="I53" s="548">
        <v>1466</v>
      </c>
      <c r="J53" s="550">
        <v>1254</v>
      </c>
      <c r="K53" s="549">
        <v>56</v>
      </c>
      <c r="L53" s="380">
        <v>4.4657097288676235</v>
      </c>
    </row>
    <row r="54" spans="1:12" s="151" customFormat="1" ht="12.75" customHeight="1" x14ac:dyDescent="0.2">
      <c r="A54" s="381"/>
      <c r="B54" s="384" t="s">
        <v>113</v>
      </c>
      <c r="C54" s="384" t="s">
        <v>116</v>
      </c>
      <c r="D54" s="385"/>
      <c r="E54" s="383"/>
      <c r="F54" s="548">
        <v>8873</v>
      </c>
      <c r="G54" s="548">
        <v>6453</v>
      </c>
      <c r="H54" s="548">
        <v>9375</v>
      </c>
      <c r="I54" s="548">
        <v>9011</v>
      </c>
      <c r="J54" s="548">
        <v>9103</v>
      </c>
      <c r="K54" s="549">
        <v>-230</v>
      </c>
      <c r="L54" s="380">
        <v>-2.5266395693727342</v>
      </c>
    </row>
    <row r="55" spans="1:12" ht="11.25" x14ac:dyDescent="0.2">
      <c r="A55" s="381"/>
      <c r="B55" s="385"/>
      <c r="C55" s="382" t="s">
        <v>352</v>
      </c>
      <c r="D55" s="385"/>
      <c r="E55" s="383"/>
      <c r="F55" s="548">
        <v>3057</v>
      </c>
      <c r="G55" s="548">
        <v>2320</v>
      </c>
      <c r="H55" s="548">
        <v>3727</v>
      </c>
      <c r="I55" s="548">
        <v>3222</v>
      </c>
      <c r="J55" s="548">
        <v>3161</v>
      </c>
      <c r="K55" s="549">
        <v>-104</v>
      </c>
      <c r="L55" s="380">
        <v>-3.2900980702309397</v>
      </c>
    </row>
    <row r="56" spans="1:12" ht="14.25" customHeight="1" x14ac:dyDescent="0.2">
      <c r="A56" s="381"/>
      <c r="B56" s="385"/>
      <c r="C56" s="384" t="s">
        <v>117</v>
      </c>
      <c r="D56" s="385"/>
      <c r="E56" s="383"/>
      <c r="F56" s="548">
        <v>5294</v>
      </c>
      <c r="G56" s="548">
        <v>4174</v>
      </c>
      <c r="H56" s="548">
        <v>5373</v>
      </c>
      <c r="I56" s="548">
        <v>4787</v>
      </c>
      <c r="J56" s="548">
        <v>5717</v>
      </c>
      <c r="K56" s="549">
        <v>-423</v>
      </c>
      <c r="L56" s="380">
        <v>-7.3989854818960996</v>
      </c>
    </row>
    <row r="57" spans="1:12" ht="18.75" customHeight="1" x14ac:dyDescent="0.2">
      <c r="A57" s="388"/>
      <c r="B57" s="389"/>
      <c r="C57" s="390" t="s">
        <v>352</v>
      </c>
      <c r="D57" s="389"/>
      <c r="E57" s="391"/>
      <c r="F57" s="551">
        <v>2139</v>
      </c>
      <c r="G57" s="552">
        <v>1788</v>
      </c>
      <c r="H57" s="552">
        <v>2279</v>
      </c>
      <c r="I57" s="552">
        <v>2219</v>
      </c>
      <c r="J57" s="552">
        <v>2688</v>
      </c>
      <c r="K57" s="553">
        <f t="shared" ref="K57" si="0">IF(OR(F57=".",J57=".")=TRUE,".",IF(OR(F57="*",J57="*")=TRUE,"*",IF(AND(F57="-",J57="-")=TRUE,"-",IF(AND(ISNUMBER(J57),ISNUMBER(F57))=TRUE,IF(F57-J57=0,0,F57-J57),IF(ISNUMBER(F57)=TRUE,F57,-J57)))))</f>
        <v>-549</v>
      </c>
      <c r="L57" s="392">
        <f t="shared" ref="L57" si="1">IF(K57 =".",".",IF(K57 ="*","*",IF(K57="-","-",IF(K57=0,0,IF(OR(J57="-",J57=".",F57="-",F57=".")=TRUE,"X",IF(J57=0,"0,0",IF(ABS(K57*100/J57)&gt;250,".X",(K57*100/J57))))))))</f>
        <v>-20.424107142857142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14499</v>
      </c>
      <c r="E11" s="114">
        <v>11224</v>
      </c>
      <c r="F11" s="114">
        <v>18509</v>
      </c>
      <c r="G11" s="114">
        <v>14095</v>
      </c>
      <c r="H11" s="140">
        <v>15117</v>
      </c>
      <c r="I11" s="115">
        <v>-618</v>
      </c>
      <c r="J11" s="116">
        <v>-4.0881127207779322</v>
      </c>
    </row>
    <row r="12" spans="1:15" s="110" customFormat="1" ht="24.95" customHeight="1" x14ac:dyDescent="0.2">
      <c r="A12" s="193" t="s">
        <v>132</v>
      </c>
      <c r="B12" s="194" t="s">
        <v>133</v>
      </c>
      <c r="C12" s="113">
        <v>0.97248086074901718</v>
      </c>
      <c r="D12" s="115">
        <v>141</v>
      </c>
      <c r="E12" s="114">
        <v>85</v>
      </c>
      <c r="F12" s="114">
        <v>195</v>
      </c>
      <c r="G12" s="114">
        <v>125</v>
      </c>
      <c r="H12" s="140">
        <v>156</v>
      </c>
      <c r="I12" s="115">
        <v>-15</v>
      </c>
      <c r="J12" s="116">
        <v>-9.615384615384615</v>
      </c>
    </row>
    <row r="13" spans="1:15" s="110" customFormat="1" ht="24.95" customHeight="1" x14ac:dyDescent="0.2">
      <c r="A13" s="193" t="s">
        <v>134</v>
      </c>
      <c r="B13" s="199" t="s">
        <v>214</v>
      </c>
      <c r="C13" s="113">
        <v>0.75177598455065864</v>
      </c>
      <c r="D13" s="115">
        <v>109</v>
      </c>
      <c r="E13" s="114">
        <v>111</v>
      </c>
      <c r="F13" s="114">
        <v>146</v>
      </c>
      <c r="G13" s="114">
        <v>58</v>
      </c>
      <c r="H13" s="140">
        <v>117</v>
      </c>
      <c r="I13" s="115">
        <v>-8</v>
      </c>
      <c r="J13" s="116">
        <v>-6.8376068376068373</v>
      </c>
    </row>
    <row r="14" spans="1:15" s="287" customFormat="1" ht="24.95" customHeight="1" x14ac:dyDescent="0.2">
      <c r="A14" s="193" t="s">
        <v>215</v>
      </c>
      <c r="B14" s="199" t="s">
        <v>137</v>
      </c>
      <c r="C14" s="113">
        <v>34.588592316711498</v>
      </c>
      <c r="D14" s="115">
        <v>5015</v>
      </c>
      <c r="E14" s="114">
        <v>3662</v>
      </c>
      <c r="F14" s="114">
        <v>6073</v>
      </c>
      <c r="G14" s="114">
        <v>3873</v>
      </c>
      <c r="H14" s="140">
        <v>5810</v>
      </c>
      <c r="I14" s="115">
        <v>-795</v>
      </c>
      <c r="J14" s="116">
        <v>-13.683304647160069</v>
      </c>
      <c r="K14" s="110"/>
      <c r="L14" s="110"/>
      <c r="M14" s="110"/>
      <c r="N14" s="110"/>
      <c r="O14" s="110"/>
    </row>
    <row r="15" spans="1:15" s="110" customFormat="1" ht="24.95" customHeight="1" x14ac:dyDescent="0.2">
      <c r="A15" s="193" t="s">
        <v>216</v>
      </c>
      <c r="B15" s="199" t="s">
        <v>217</v>
      </c>
      <c r="C15" s="113">
        <v>23.829229602041519</v>
      </c>
      <c r="D15" s="115">
        <v>3455</v>
      </c>
      <c r="E15" s="114">
        <v>2652</v>
      </c>
      <c r="F15" s="114">
        <v>3605</v>
      </c>
      <c r="G15" s="114">
        <v>2555</v>
      </c>
      <c r="H15" s="140">
        <v>3581</v>
      </c>
      <c r="I15" s="115">
        <v>-126</v>
      </c>
      <c r="J15" s="116">
        <v>-3.5185702317788325</v>
      </c>
    </row>
    <row r="16" spans="1:15" s="287" customFormat="1" ht="24.95" customHeight="1" x14ac:dyDescent="0.2">
      <c r="A16" s="193" t="s">
        <v>218</v>
      </c>
      <c r="B16" s="199" t="s">
        <v>141</v>
      </c>
      <c r="C16" s="113">
        <v>8.2350506931512513</v>
      </c>
      <c r="D16" s="115">
        <v>1194</v>
      </c>
      <c r="E16" s="114">
        <v>760</v>
      </c>
      <c r="F16" s="114">
        <v>2063</v>
      </c>
      <c r="G16" s="114">
        <v>1060</v>
      </c>
      <c r="H16" s="140">
        <v>1775</v>
      </c>
      <c r="I16" s="115">
        <v>-581</v>
      </c>
      <c r="J16" s="116">
        <v>-32.732394366197184</v>
      </c>
      <c r="K16" s="110"/>
      <c r="L16" s="110"/>
      <c r="M16" s="110"/>
      <c r="N16" s="110"/>
      <c r="O16" s="110"/>
    </row>
    <row r="17" spans="1:15" s="110" customFormat="1" ht="24.95" customHeight="1" x14ac:dyDescent="0.2">
      <c r="A17" s="193" t="s">
        <v>142</v>
      </c>
      <c r="B17" s="199" t="s">
        <v>220</v>
      </c>
      <c r="C17" s="113">
        <v>2.5243120215187256</v>
      </c>
      <c r="D17" s="115">
        <v>366</v>
      </c>
      <c r="E17" s="114">
        <v>250</v>
      </c>
      <c r="F17" s="114">
        <v>405</v>
      </c>
      <c r="G17" s="114">
        <v>258</v>
      </c>
      <c r="H17" s="140">
        <v>454</v>
      </c>
      <c r="I17" s="115">
        <v>-88</v>
      </c>
      <c r="J17" s="116">
        <v>-19.383259911894275</v>
      </c>
    </row>
    <row r="18" spans="1:15" s="287" customFormat="1" ht="24.95" customHeight="1" x14ac:dyDescent="0.2">
      <c r="A18" s="201" t="s">
        <v>144</v>
      </c>
      <c r="B18" s="202" t="s">
        <v>145</v>
      </c>
      <c r="C18" s="113">
        <v>5.3107110835230014</v>
      </c>
      <c r="D18" s="115">
        <v>770</v>
      </c>
      <c r="E18" s="114">
        <v>461</v>
      </c>
      <c r="F18" s="114">
        <v>1167</v>
      </c>
      <c r="G18" s="114">
        <v>730</v>
      </c>
      <c r="H18" s="140">
        <v>1009</v>
      </c>
      <c r="I18" s="115">
        <v>-239</v>
      </c>
      <c r="J18" s="116">
        <v>-23.686818632309215</v>
      </c>
      <c r="K18" s="110"/>
      <c r="L18" s="110"/>
      <c r="M18" s="110"/>
      <c r="N18" s="110"/>
      <c r="O18" s="110"/>
    </row>
    <row r="19" spans="1:15" s="110" customFormat="1" ht="24.95" customHeight="1" x14ac:dyDescent="0.2">
      <c r="A19" s="193" t="s">
        <v>146</v>
      </c>
      <c r="B19" s="199" t="s">
        <v>147</v>
      </c>
      <c r="C19" s="113">
        <v>10.455893509897233</v>
      </c>
      <c r="D19" s="115">
        <v>1516</v>
      </c>
      <c r="E19" s="114">
        <v>1625</v>
      </c>
      <c r="F19" s="114">
        <v>1972</v>
      </c>
      <c r="G19" s="114">
        <v>1214</v>
      </c>
      <c r="H19" s="140">
        <v>1623</v>
      </c>
      <c r="I19" s="115">
        <v>-107</v>
      </c>
      <c r="J19" s="116">
        <v>-6.5927295132470736</v>
      </c>
    </row>
    <row r="20" spans="1:15" s="287" customFormat="1" ht="24.95" customHeight="1" x14ac:dyDescent="0.2">
      <c r="A20" s="193" t="s">
        <v>148</v>
      </c>
      <c r="B20" s="199" t="s">
        <v>149</v>
      </c>
      <c r="C20" s="113">
        <v>6.7039106145251397</v>
      </c>
      <c r="D20" s="115">
        <v>972</v>
      </c>
      <c r="E20" s="114">
        <v>589</v>
      </c>
      <c r="F20" s="114">
        <v>985</v>
      </c>
      <c r="G20" s="114">
        <v>587</v>
      </c>
      <c r="H20" s="140">
        <v>805</v>
      </c>
      <c r="I20" s="115">
        <v>167</v>
      </c>
      <c r="J20" s="116">
        <v>20.745341614906831</v>
      </c>
      <c r="K20" s="110"/>
      <c r="L20" s="110"/>
      <c r="M20" s="110"/>
      <c r="N20" s="110"/>
      <c r="O20" s="110"/>
    </row>
    <row r="21" spans="1:15" s="110" customFormat="1" ht="24.95" customHeight="1" x14ac:dyDescent="0.2">
      <c r="A21" s="201" t="s">
        <v>150</v>
      </c>
      <c r="B21" s="202" t="s">
        <v>151</v>
      </c>
      <c r="C21" s="113">
        <v>2.8346782536726671</v>
      </c>
      <c r="D21" s="115">
        <v>411</v>
      </c>
      <c r="E21" s="114">
        <v>384</v>
      </c>
      <c r="F21" s="114">
        <v>453</v>
      </c>
      <c r="G21" s="114">
        <v>392</v>
      </c>
      <c r="H21" s="140">
        <v>405</v>
      </c>
      <c r="I21" s="115">
        <v>6</v>
      </c>
      <c r="J21" s="116">
        <v>1.4814814814814814</v>
      </c>
    </row>
    <row r="22" spans="1:15" s="110" customFormat="1" ht="24.95" customHeight="1" x14ac:dyDescent="0.2">
      <c r="A22" s="201" t="s">
        <v>152</v>
      </c>
      <c r="B22" s="199" t="s">
        <v>153</v>
      </c>
      <c r="C22" s="113">
        <v>2.2553279536519759</v>
      </c>
      <c r="D22" s="115">
        <v>327</v>
      </c>
      <c r="E22" s="114">
        <v>160</v>
      </c>
      <c r="F22" s="114">
        <v>241</v>
      </c>
      <c r="G22" s="114">
        <v>194</v>
      </c>
      <c r="H22" s="140">
        <v>219</v>
      </c>
      <c r="I22" s="115">
        <v>108</v>
      </c>
      <c r="J22" s="116">
        <v>49.315068493150683</v>
      </c>
    </row>
    <row r="23" spans="1:15" s="110" customFormat="1" ht="24.95" customHeight="1" x14ac:dyDescent="0.2">
      <c r="A23" s="193" t="s">
        <v>154</v>
      </c>
      <c r="B23" s="199" t="s">
        <v>155</v>
      </c>
      <c r="C23" s="113">
        <v>1.0207600524174081</v>
      </c>
      <c r="D23" s="115">
        <v>148</v>
      </c>
      <c r="E23" s="114">
        <v>114</v>
      </c>
      <c r="F23" s="114">
        <v>116</v>
      </c>
      <c r="G23" s="114">
        <v>48</v>
      </c>
      <c r="H23" s="140">
        <v>119</v>
      </c>
      <c r="I23" s="115">
        <v>29</v>
      </c>
      <c r="J23" s="116">
        <v>24.369747899159663</v>
      </c>
    </row>
    <row r="24" spans="1:15" s="110" customFormat="1" ht="24.95" customHeight="1" x14ac:dyDescent="0.2">
      <c r="A24" s="193" t="s">
        <v>156</v>
      </c>
      <c r="B24" s="199" t="s">
        <v>221</v>
      </c>
      <c r="C24" s="113">
        <v>3.979584798951652</v>
      </c>
      <c r="D24" s="115">
        <v>577</v>
      </c>
      <c r="E24" s="114">
        <v>395</v>
      </c>
      <c r="F24" s="114">
        <v>1173</v>
      </c>
      <c r="G24" s="114">
        <v>2394</v>
      </c>
      <c r="H24" s="140">
        <v>571</v>
      </c>
      <c r="I24" s="115">
        <v>6</v>
      </c>
      <c r="J24" s="116">
        <v>1.0507880910683012</v>
      </c>
    </row>
    <row r="25" spans="1:15" s="110" customFormat="1" ht="24.95" customHeight="1" x14ac:dyDescent="0.2">
      <c r="A25" s="193" t="s">
        <v>222</v>
      </c>
      <c r="B25" s="204" t="s">
        <v>159</v>
      </c>
      <c r="C25" s="113">
        <v>6.6970135871439407</v>
      </c>
      <c r="D25" s="115">
        <v>971</v>
      </c>
      <c r="E25" s="114">
        <v>517</v>
      </c>
      <c r="F25" s="114">
        <v>818</v>
      </c>
      <c r="G25" s="114">
        <v>664</v>
      </c>
      <c r="H25" s="140">
        <v>780</v>
      </c>
      <c r="I25" s="115">
        <v>191</v>
      </c>
      <c r="J25" s="116">
        <v>24.487179487179485</v>
      </c>
    </row>
    <row r="26" spans="1:15" s="110" customFormat="1" ht="24.95" customHeight="1" x14ac:dyDescent="0.2">
      <c r="A26" s="201">
        <v>782.78300000000002</v>
      </c>
      <c r="B26" s="203" t="s">
        <v>160</v>
      </c>
      <c r="C26" s="113">
        <v>11.511138699220636</v>
      </c>
      <c r="D26" s="115">
        <v>1669</v>
      </c>
      <c r="E26" s="114">
        <v>1483</v>
      </c>
      <c r="F26" s="114">
        <v>2340</v>
      </c>
      <c r="G26" s="114">
        <v>2205</v>
      </c>
      <c r="H26" s="140">
        <v>1835</v>
      </c>
      <c r="I26" s="115">
        <v>-166</v>
      </c>
      <c r="J26" s="116">
        <v>-9.046321525885558</v>
      </c>
    </row>
    <row r="27" spans="1:15" s="110" customFormat="1" ht="24.95" customHeight="1" x14ac:dyDescent="0.2">
      <c r="A27" s="193" t="s">
        <v>161</v>
      </c>
      <c r="B27" s="199" t="s">
        <v>162</v>
      </c>
      <c r="C27" s="113">
        <v>0.84143734050624186</v>
      </c>
      <c r="D27" s="115">
        <v>122</v>
      </c>
      <c r="E27" s="114">
        <v>120</v>
      </c>
      <c r="F27" s="114">
        <v>242</v>
      </c>
      <c r="G27" s="114">
        <v>141</v>
      </c>
      <c r="H27" s="140">
        <v>139</v>
      </c>
      <c r="I27" s="115">
        <v>-17</v>
      </c>
      <c r="J27" s="116">
        <v>-12.23021582733813</v>
      </c>
    </row>
    <row r="28" spans="1:15" s="110" customFormat="1" ht="24.95" customHeight="1" x14ac:dyDescent="0.2">
      <c r="A28" s="193" t="s">
        <v>163</v>
      </c>
      <c r="B28" s="199" t="s">
        <v>164</v>
      </c>
      <c r="C28" s="113">
        <v>1.3863025036209393</v>
      </c>
      <c r="D28" s="115">
        <v>201</v>
      </c>
      <c r="E28" s="114">
        <v>275</v>
      </c>
      <c r="F28" s="114">
        <v>626</v>
      </c>
      <c r="G28" s="114">
        <v>231</v>
      </c>
      <c r="H28" s="140">
        <v>221</v>
      </c>
      <c r="I28" s="115">
        <v>-20</v>
      </c>
      <c r="J28" s="116">
        <v>-9.0497737556561084</v>
      </c>
    </row>
    <row r="29" spans="1:15" s="110" customFormat="1" ht="24.95" customHeight="1" x14ac:dyDescent="0.2">
      <c r="A29" s="193">
        <v>86</v>
      </c>
      <c r="B29" s="199" t="s">
        <v>165</v>
      </c>
      <c r="C29" s="113">
        <v>3.3864404441685632</v>
      </c>
      <c r="D29" s="115">
        <v>491</v>
      </c>
      <c r="E29" s="114">
        <v>329</v>
      </c>
      <c r="F29" s="114">
        <v>522</v>
      </c>
      <c r="G29" s="114">
        <v>391</v>
      </c>
      <c r="H29" s="140">
        <v>408</v>
      </c>
      <c r="I29" s="115">
        <v>83</v>
      </c>
      <c r="J29" s="116">
        <v>20.343137254901961</v>
      </c>
    </row>
    <row r="30" spans="1:15" s="110" customFormat="1" ht="24.95" customHeight="1" x14ac:dyDescent="0.2">
      <c r="A30" s="193">
        <v>87.88</v>
      </c>
      <c r="B30" s="204" t="s">
        <v>166</v>
      </c>
      <c r="C30" s="113">
        <v>5.0417270156562521</v>
      </c>
      <c r="D30" s="115">
        <v>731</v>
      </c>
      <c r="E30" s="114">
        <v>675</v>
      </c>
      <c r="F30" s="114">
        <v>827</v>
      </c>
      <c r="G30" s="114">
        <v>544</v>
      </c>
      <c r="H30" s="140">
        <v>527</v>
      </c>
      <c r="I30" s="115">
        <v>204</v>
      </c>
      <c r="J30" s="116">
        <v>38.70967741935484</v>
      </c>
    </row>
    <row r="31" spans="1:15" s="110" customFormat="1" ht="24.95" customHeight="1" x14ac:dyDescent="0.2">
      <c r="A31" s="193" t="s">
        <v>167</v>
      </c>
      <c r="B31" s="199" t="s">
        <v>168</v>
      </c>
      <c r="C31" s="113">
        <v>2.2622249810331745</v>
      </c>
      <c r="D31" s="115">
        <v>328</v>
      </c>
      <c r="E31" s="114">
        <v>239</v>
      </c>
      <c r="F31" s="114">
        <v>613</v>
      </c>
      <c r="G31" s="114">
        <v>304</v>
      </c>
      <c r="H31" s="140">
        <v>373</v>
      </c>
      <c r="I31" s="115">
        <v>-45</v>
      </c>
      <c r="J31" s="116">
        <v>-12.064343163538874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0.97248086074901718</v>
      </c>
      <c r="D34" s="115">
        <v>141</v>
      </c>
      <c r="E34" s="114">
        <v>85</v>
      </c>
      <c r="F34" s="114">
        <v>195</v>
      </c>
      <c r="G34" s="114">
        <v>125</v>
      </c>
      <c r="H34" s="140">
        <v>156</v>
      </c>
      <c r="I34" s="115">
        <v>-15</v>
      </c>
      <c r="J34" s="116">
        <v>-9.615384615384615</v>
      </c>
    </row>
    <row r="35" spans="1:10" s="110" customFormat="1" ht="24.95" customHeight="1" x14ac:dyDescent="0.2">
      <c r="A35" s="292" t="s">
        <v>171</v>
      </c>
      <c r="B35" s="293" t="s">
        <v>172</v>
      </c>
      <c r="C35" s="113">
        <v>40.651079384785156</v>
      </c>
      <c r="D35" s="115">
        <v>5894</v>
      </c>
      <c r="E35" s="114">
        <v>4234</v>
      </c>
      <c r="F35" s="114">
        <v>7386</v>
      </c>
      <c r="G35" s="114">
        <v>4661</v>
      </c>
      <c r="H35" s="140">
        <v>6936</v>
      </c>
      <c r="I35" s="115">
        <v>-1042</v>
      </c>
      <c r="J35" s="116">
        <v>-15.023068050749712</v>
      </c>
    </row>
    <row r="36" spans="1:10" s="110" customFormat="1" ht="24.95" customHeight="1" x14ac:dyDescent="0.2">
      <c r="A36" s="294" t="s">
        <v>173</v>
      </c>
      <c r="B36" s="295" t="s">
        <v>174</v>
      </c>
      <c r="C36" s="125">
        <v>58.376439754465828</v>
      </c>
      <c r="D36" s="143">
        <v>8464</v>
      </c>
      <c r="E36" s="144">
        <v>6905</v>
      </c>
      <c r="F36" s="144">
        <v>10928</v>
      </c>
      <c r="G36" s="144">
        <v>9309</v>
      </c>
      <c r="H36" s="145">
        <v>8025</v>
      </c>
      <c r="I36" s="143">
        <v>439</v>
      </c>
      <c r="J36" s="146">
        <v>5.4704049844236762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14499</v>
      </c>
      <c r="F11" s="264">
        <v>11224</v>
      </c>
      <c r="G11" s="264">
        <v>18509</v>
      </c>
      <c r="H11" s="264">
        <v>14095</v>
      </c>
      <c r="I11" s="265">
        <v>15117</v>
      </c>
      <c r="J11" s="263">
        <v>-618</v>
      </c>
      <c r="K11" s="266">
        <v>-4.0881127207779322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34.381681495275537</v>
      </c>
      <c r="E13" s="115">
        <v>4985</v>
      </c>
      <c r="F13" s="114">
        <v>3990</v>
      </c>
      <c r="G13" s="114">
        <v>5716</v>
      </c>
      <c r="H13" s="114">
        <v>4933</v>
      </c>
      <c r="I13" s="140">
        <v>5373</v>
      </c>
      <c r="J13" s="115">
        <v>-388</v>
      </c>
      <c r="K13" s="116">
        <v>-7.2212916434021963</v>
      </c>
    </row>
    <row r="14" spans="1:15" ht="15.95" customHeight="1" x14ac:dyDescent="0.2">
      <c r="A14" s="306" t="s">
        <v>230</v>
      </c>
      <c r="B14" s="307"/>
      <c r="C14" s="308"/>
      <c r="D14" s="113">
        <v>52.093247810193809</v>
      </c>
      <c r="E14" s="115">
        <v>7553</v>
      </c>
      <c r="F14" s="114">
        <v>5772</v>
      </c>
      <c r="G14" s="114">
        <v>10440</v>
      </c>
      <c r="H14" s="114">
        <v>6955</v>
      </c>
      <c r="I14" s="140">
        <v>7769</v>
      </c>
      <c r="J14" s="115">
        <v>-216</v>
      </c>
      <c r="K14" s="116">
        <v>-2.7802806023941304</v>
      </c>
    </row>
    <row r="15" spans="1:15" ht="15.95" customHeight="1" x14ac:dyDescent="0.2">
      <c r="A15" s="306" t="s">
        <v>231</v>
      </c>
      <c r="B15" s="307"/>
      <c r="C15" s="308"/>
      <c r="D15" s="113">
        <v>7.352231188357818</v>
      </c>
      <c r="E15" s="115">
        <v>1066</v>
      </c>
      <c r="F15" s="114">
        <v>809</v>
      </c>
      <c r="G15" s="114">
        <v>1284</v>
      </c>
      <c r="H15" s="114">
        <v>1148</v>
      </c>
      <c r="I15" s="140">
        <v>1085</v>
      </c>
      <c r="J15" s="115">
        <v>-19</v>
      </c>
      <c r="K15" s="116">
        <v>-1.7511520737327189</v>
      </c>
    </row>
    <row r="16" spans="1:15" ht="15.95" customHeight="1" x14ac:dyDescent="0.2">
      <c r="A16" s="306" t="s">
        <v>232</v>
      </c>
      <c r="B16" s="307"/>
      <c r="C16" s="308"/>
      <c r="D16" s="113">
        <v>6.0624870680736604</v>
      </c>
      <c r="E16" s="115">
        <v>879</v>
      </c>
      <c r="F16" s="114">
        <v>629</v>
      </c>
      <c r="G16" s="114">
        <v>1016</v>
      </c>
      <c r="H16" s="114">
        <v>1038</v>
      </c>
      <c r="I16" s="140">
        <v>852</v>
      </c>
      <c r="J16" s="115">
        <v>27</v>
      </c>
      <c r="K16" s="116">
        <v>3.1690140845070425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0.61383543692668463</v>
      </c>
      <c r="E18" s="115">
        <v>89</v>
      </c>
      <c r="F18" s="114">
        <v>73</v>
      </c>
      <c r="G18" s="114">
        <v>158</v>
      </c>
      <c r="H18" s="114">
        <v>87</v>
      </c>
      <c r="I18" s="140">
        <v>79</v>
      </c>
      <c r="J18" s="115">
        <v>10</v>
      </c>
      <c r="K18" s="116">
        <v>12.658227848101266</v>
      </c>
    </row>
    <row r="19" spans="1:11" ht="14.1" customHeight="1" x14ac:dyDescent="0.2">
      <c r="A19" s="306" t="s">
        <v>235</v>
      </c>
      <c r="B19" s="307" t="s">
        <v>236</v>
      </c>
      <c r="C19" s="308"/>
      <c r="D19" s="113">
        <v>0.42761569763431961</v>
      </c>
      <c r="E19" s="115">
        <v>62</v>
      </c>
      <c r="F19" s="114">
        <v>44</v>
      </c>
      <c r="G19" s="114">
        <v>138</v>
      </c>
      <c r="H19" s="114">
        <v>64</v>
      </c>
      <c r="I19" s="140">
        <v>50</v>
      </c>
      <c r="J19" s="115">
        <v>12</v>
      </c>
      <c r="K19" s="116">
        <v>24</v>
      </c>
    </row>
    <row r="20" spans="1:11" ht="14.1" customHeight="1" x14ac:dyDescent="0.2">
      <c r="A20" s="306">
        <v>12</v>
      </c>
      <c r="B20" s="307" t="s">
        <v>237</v>
      </c>
      <c r="C20" s="308"/>
      <c r="D20" s="113">
        <v>1.1518035726601834</v>
      </c>
      <c r="E20" s="115">
        <v>167</v>
      </c>
      <c r="F20" s="114">
        <v>81</v>
      </c>
      <c r="G20" s="114">
        <v>165</v>
      </c>
      <c r="H20" s="114">
        <v>132</v>
      </c>
      <c r="I20" s="140">
        <v>159</v>
      </c>
      <c r="J20" s="115">
        <v>8</v>
      </c>
      <c r="K20" s="116">
        <v>5.0314465408805029</v>
      </c>
    </row>
    <row r="21" spans="1:11" ht="14.1" customHeight="1" x14ac:dyDescent="0.2">
      <c r="A21" s="306">
        <v>21</v>
      </c>
      <c r="B21" s="307" t="s">
        <v>238</v>
      </c>
      <c r="C21" s="308"/>
      <c r="D21" s="113">
        <v>0.21380784881715981</v>
      </c>
      <c r="E21" s="115">
        <v>31</v>
      </c>
      <c r="F21" s="114">
        <v>10</v>
      </c>
      <c r="G21" s="114">
        <v>22</v>
      </c>
      <c r="H21" s="114">
        <v>13</v>
      </c>
      <c r="I21" s="140">
        <v>28</v>
      </c>
      <c r="J21" s="115">
        <v>3</v>
      </c>
      <c r="K21" s="116">
        <v>10.714285714285714</v>
      </c>
    </row>
    <row r="22" spans="1:11" ht="14.1" customHeight="1" x14ac:dyDescent="0.2">
      <c r="A22" s="306">
        <v>22</v>
      </c>
      <c r="B22" s="307" t="s">
        <v>239</v>
      </c>
      <c r="C22" s="308"/>
      <c r="D22" s="113">
        <v>2.8208841989102695</v>
      </c>
      <c r="E22" s="115">
        <v>409</v>
      </c>
      <c r="F22" s="114">
        <v>365</v>
      </c>
      <c r="G22" s="114">
        <v>595</v>
      </c>
      <c r="H22" s="114">
        <v>366</v>
      </c>
      <c r="I22" s="140">
        <v>402</v>
      </c>
      <c r="J22" s="115">
        <v>7</v>
      </c>
      <c r="K22" s="116">
        <v>1.7412935323383085</v>
      </c>
    </row>
    <row r="23" spans="1:11" ht="14.1" customHeight="1" x14ac:dyDescent="0.2">
      <c r="A23" s="306">
        <v>23</v>
      </c>
      <c r="B23" s="307" t="s">
        <v>240</v>
      </c>
      <c r="C23" s="308"/>
      <c r="D23" s="113">
        <v>0.65521760121387684</v>
      </c>
      <c r="E23" s="115">
        <v>95</v>
      </c>
      <c r="F23" s="114">
        <v>50</v>
      </c>
      <c r="G23" s="114">
        <v>288</v>
      </c>
      <c r="H23" s="114">
        <v>108</v>
      </c>
      <c r="I23" s="140">
        <v>112</v>
      </c>
      <c r="J23" s="115">
        <v>-17</v>
      </c>
      <c r="K23" s="116">
        <v>-15.178571428571429</v>
      </c>
    </row>
    <row r="24" spans="1:11" ht="14.1" customHeight="1" x14ac:dyDescent="0.2">
      <c r="A24" s="306">
        <v>24</v>
      </c>
      <c r="B24" s="307" t="s">
        <v>241</v>
      </c>
      <c r="C24" s="308"/>
      <c r="D24" s="113">
        <v>3.738188840609697</v>
      </c>
      <c r="E24" s="115">
        <v>542</v>
      </c>
      <c r="F24" s="114">
        <v>496</v>
      </c>
      <c r="G24" s="114">
        <v>812</v>
      </c>
      <c r="H24" s="114">
        <v>529</v>
      </c>
      <c r="I24" s="140">
        <v>856</v>
      </c>
      <c r="J24" s="115">
        <v>-314</v>
      </c>
      <c r="K24" s="116">
        <v>-36.682242990654203</v>
      </c>
    </row>
    <row r="25" spans="1:11" ht="14.1" customHeight="1" x14ac:dyDescent="0.2">
      <c r="A25" s="306">
        <v>25</v>
      </c>
      <c r="B25" s="307" t="s">
        <v>242</v>
      </c>
      <c r="C25" s="308"/>
      <c r="D25" s="113">
        <v>4.2830540037243949</v>
      </c>
      <c r="E25" s="115">
        <v>621</v>
      </c>
      <c r="F25" s="114">
        <v>402</v>
      </c>
      <c r="G25" s="114">
        <v>912</v>
      </c>
      <c r="H25" s="114">
        <v>487</v>
      </c>
      <c r="I25" s="140">
        <v>601</v>
      </c>
      <c r="J25" s="115">
        <v>20</v>
      </c>
      <c r="K25" s="116">
        <v>3.3277870216306158</v>
      </c>
    </row>
    <row r="26" spans="1:11" ht="14.1" customHeight="1" x14ac:dyDescent="0.2">
      <c r="A26" s="306">
        <v>26</v>
      </c>
      <c r="B26" s="307" t="s">
        <v>243</v>
      </c>
      <c r="C26" s="308"/>
      <c r="D26" s="113">
        <v>3.7933650596592869</v>
      </c>
      <c r="E26" s="115">
        <v>550</v>
      </c>
      <c r="F26" s="114">
        <v>406</v>
      </c>
      <c r="G26" s="114">
        <v>915</v>
      </c>
      <c r="H26" s="114">
        <v>492</v>
      </c>
      <c r="I26" s="140">
        <v>701</v>
      </c>
      <c r="J26" s="115">
        <v>-151</v>
      </c>
      <c r="K26" s="116">
        <v>-21.540656205420827</v>
      </c>
    </row>
    <row r="27" spans="1:11" ht="14.1" customHeight="1" x14ac:dyDescent="0.2">
      <c r="A27" s="306">
        <v>27</v>
      </c>
      <c r="B27" s="307" t="s">
        <v>244</v>
      </c>
      <c r="C27" s="308"/>
      <c r="D27" s="113">
        <v>1.5173460238637146</v>
      </c>
      <c r="E27" s="115">
        <v>220</v>
      </c>
      <c r="F27" s="114">
        <v>185</v>
      </c>
      <c r="G27" s="114">
        <v>283</v>
      </c>
      <c r="H27" s="114">
        <v>194</v>
      </c>
      <c r="I27" s="140">
        <v>273</v>
      </c>
      <c r="J27" s="115">
        <v>-53</v>
      </c>
      <c r="K27" s="116">
        <v>-19.413919413919412</v>
      </c>
    </row>
    <row r="28" spans="1:11" ht="14.1" customHeight="1" x14ac:dyDescent="0.2">
      <c r="A28" s="306">
        <v>28</v>
      </c>
      <c r="B28" s="307" t="s">
        <v>245</v>
      </c>
      <c r="C28" s="308"/>
      <c r="D28" s="113">
        <v>0.22070487619835852</v>
      </c>
      <c r="E28" s="115">
        <v>32</v>
      </c>
      <c r="F28" s="114">
        <v>43</v>
      </c>
      <c r="G28" s="114">
        <v>34</v>
      </c>
      <c r="H28" s="114">
        <v>213</v>
      </c>
      <c r="I28" s="140">
        <v>31</v>
      </c>
      <c r="J28" s="115">
        <v>1</v>
      </c>
      <c r="K28" s="116">
        <v>3.225806451612903</v>
      </c>
    </row>
    <row r="29" spans="1:11" ht="14.1" customHeight="1" x14ac:dyDescent="0.2">
      <c r="A29" s="306">
        <v>29</v>
      </c>
      <c r="B29" s="307" t="s">
        <v>246</v>
      </c>
      <c r="C29" s="308"/>
      <c r="D29" s="113">
        <v>15.014828608869577</v>
      </c>
      <c r="E29" s="115">
        <v>2177</v>
      </c>
      <c r="F29" s="114">
        <v>1712</v>
      </c>
      <c r="G29" s="114">
        <v>2203</v>
      </c>
      <c r="H29" s="114">
        <v>1619</v>
      </c>
      <c r="I29" s="140">
        <v>2195</v>
      </c>
      <c r="J29" s="115">
        <v>-18</v>
      </c>
      <c r="K29" s="116">
        <v>-0.82004555808656032</v>
      </c>
    </row>
    <row r="30" spans="1:11" ht="14.1" customHeight="1" x14ac:dyDescent="0.2">
      <c r="A30" s="306" t="s">
        <v>247</v>
      </c>
      <c r="B30" s="307" t="s">
        <v>248</v>
      </c>
      <c r="C30" s="308"/>
      <c r="D30" s="113">
        <v>13.656114214773433</v>
      </c>
      <c r="E30" s="115">
        <v>1980</v>
      </c>
      <c r="F30" s="114">
        <v>1564</v>
      </c>
      <c r="G30" s="114">
        <v>2005</v>
      </c>
      <c r="H30" s="114">
        <v>1450</v>
      </c>
      <c r="I30" s="140">
        <v>2019</v>
      </c>
      <c r="J30" s="115">
        <v>-39</v>
      </c>
      <c r="K30" s="116">
        <v>-1.9316493313521546</v>
      </c>
    </row>
    <row r="31" spans="1:11" ht="14.1" customHeight="1" x14ac:dyDescent="0.2">
      <c r="A31" s="306" t="s">
        <v>249</v>
      </c>
      <c r="B31" s="307" t="s">
        <v>250</v>
      </c>
      <c r="C31" s="308"/>
      <c r="D31" s="113" t="s">
        <v>513</v>
      </c>
      <c r="E31" s="115" t="s">
        <v>513</v>
      </c>
      <c r="F31" s="114">
        <v>145</v>
      </c>
      <c r="G31" s="114" t="s">
        <v>513</v>
      </c>
      <c r="H31" s="114" t="s">
        <v>513</v>
      </c>
      <c r="I31" s="140" t="s">
        <v>513</v>
      </c>
      <c r="J31" s="115" t="s">
        <v>513</v>
      </c>
      <c r="K31" s="116" t="s">
        <v>513</v>
      </c>
    </row>
    <row r="32" spans="1:11" ht="14.1" customHeight="1" x14ac:dyDescent="0.2">
      <c r="A32" s="306">
        <v>31</v>
      </c>
      <c r="B32" s="307" t="s">
        <v>251</v>
      </c>
      <c r="C32" s="308"/>
      <c r="D32" s="113">
        <v>0.30346920477274297</v>
      </c>
      <c r="E32" s="115">
        <v>44</v>
      </c>
      <c r="F32" s="114">
        <v>29</v>
      </c>
      <c r="G32" s="114">
        <v>58</v>
      </c>
      <c r="H32" s="114">
        <v>52</v>
      </c>
      <c r="I32" s="140">
        <v>29</v>
      </c>
      <c r="J32" s="115">
        <v>15</v>
      </c>
      <c r="K32" s="116">
        <v>51.724137931034484</v>
      </c>
    </row>
    <row r="33" spans="1:11" ht="14.1" customHeight="1" x14ac:dyDescent="0.2">
      <c r="A33" s="306">
        <v>32</v>
      </c>
      <c r="B33" s="307" t="s">
        <v>252</v>
      </c>
      <c r="C33" s="308"/>
      <c r="D33" s="113">
        <v>1.7104627905372785</v>
      </c>
      <c r="E33" s="115">
        <v>248</v>
      </c>
      <c r="F33" s="114">
        <v>198</v>
      </c>
      <c r="G33" s="114">
        <v>454</v>
      </c>
      <c r="H33" s="114">
        <v>272</v>
      </c>
      <c r="I33" s="140">
        <v>361</v>
      </c>
      <c r="J33" s="115">
        <v>-113</v>
      </c>
      <c r="K33" s="116">
        <v>-31.301939058171744</v>
      </c>
    </row>
    <row r="34" spans="1:11" ht="14.1" customHeight="1" x14ac:dyDescent="0.2">
      <c r="A34" s="306">
        <v>33</v>
      </c>
      <c r="B34" s="307" t="s">
        <v>253</v>
      </c>
      <c r="C34" s="308"/>
      <c r="D34" s="113">
        <v>1.4207876405269328</v>
      </c>
      <c r="E34" s="115">
        <v>206</v>
      </c>
      <c r="F34" s="114">
        <v>74</v>
      </c>
      <c r="G34" s="114">
        <v>191</v>
      </c>
      <c r="H34" s="114">
        <v>148</v>
      </c>
      <c r="I34" s="140">
        <v>200</v>
      </c>
      <c r="J34" s="115">
        <v>6</v>
      </c>
      <c r="K34" s="116">
        <v>3</v>
      </c>
    </row>
    <row r="35" spans="1:11" ht="14.1" customHeight="1" x14ac:dyDescent="0.2">
      <c r="A35" s="306">
        <v>34</v>
      </c>
      <c r="B35" s="307" t="s">
        <v>254</v>
      </c>
      <c r="C35" s="308"/>
      <c r="D35" s="113">
        <v>1.3656114214773432</v>
      </c>
      <c r="E35" s="115">
        <v>198</v>
      </c>
      <c r="F35" s="114">
        <v>117</v>
      </c>
      <c r="G35" s="114">
        <v>237</v>
      </c>
      <c r="H35" s="114">
        <v>195</v>
      </c>
      <c r="I35" s="140">
        <v>242</v>
      </c>
      <c r="J35" s="115">
        <v>-44</v>
      </c>
      <c r="K35" s="116">
        <v>-18.181818181818183</v>
      </c>
    </row>
    <row r="36" spans="1:11" ht="14.1" customHeight="1" x14ac:dyDescent="0.2">
      <c r="A36" s="306">
        <v>41</v>
      </c>
      <c r="B36" s="307" t="s">
        <v>255</v>
      </c>
      <c r="C36" s="308"/>
      <c r="D36" s="113">
        <v>0.48279191668390925</v>
      </c>
      <c r="E36" s="115">
        <v>70</v>
      </c>
      <c r="F36" s="114">
        <v>65</v>
      </c>
      <c r="G36" s="114">
        <v>111</v>
      </c>
      <c r="H36" s="114">
        <v>59</v>
      </c>
      <c r="I36" s="140">
        <v>86</v>
      </c>
      <c r="J36" s="115">
        <v>-16</v>
      </c>
      <c r="K36" s="116">
        <v>-18.604651162790699</v>
      </c>
    </row>
    <row r="37" spans="1:11" ht="14.1" customHeight="1" x14ac:dyDescent="0.2">
      <c r="A37" s="306">
        <v>42</v>
      </c>
      <c r="B37" s="307" t="s">
        <v>256</v>
      </c>
      <c r="C37" s="308"/>
      <c r="D37" s="113">
        <v>7.5867301193185743E-2</v>
      </c>
      <c r="E37" s="115">
        <v>11</v>
      </c>
      <c r="F37" s="114" t="s">
        <v>513</v>
      </c>
      <c r="G37" s="114">
        <v>15</v>
      </c>
      <c r="H37" s="114">
        <v>6</v>
      </c>
      <c r="I37" s="140">
        <v>11</v>
      </c>
      <c r="J37" s="115">
        <v>0</v>
      </c>
      <c r="K37" s="116">
        <v>0</v>
      </c>
    </row>
    <row r="38" spans="1:11" ht="14.1" customHeight="1" x14ac:dyDescent="0.2">
      <c r="A38" s="306">
        <v>43</v>
      </c>
      <c r="B38" s="307" t="s">
        <v>257</v>
      </c>
      <c r="C38" s="308"/>
      <c r="D38" s="113">
        <v>2.1449755155527965</v>
      </c>
      <c r="E38" s="115">
        <v>311</v>
      </c>
      <c r="F38" s="114">
        <v>208</v>
      </c>
      <c r="G38" s="114">
        <v>461</v>
      </c>
      <c r="H38" s="114">
        <v>257</v>
      </c>
      <c r="I38" s="140">
        <v>256</v>
      </c>
      <c r="J38" s="115">
        <v>55</v>
      </c>
      <c r="K38" s="116">
        <v>21.484375</v>
      </c>
    </row>
    <row r="39" spans="1:11" ht="14.1" customHeight="1" x14ac:dyDescent="0.2">
      <c r="A39" s="306">
        <v>51</v>
      </c>
      <c r="B39" s="307" t="s">
        <v>258</v>
      </c>
      <c r="C39" s="308"/>
      <c r="D39" s="113">
        <v>17.92537416373543</v>
      </c>
      <c r="E39" s="115">
        <v>2599</v>
      </c>
      <c r="F39" s="114">
        <v>2042</v>
      </c>
      <c r="G39" s="114">
        <v>2947</v>
      </c>
      <c r="H39" s="114">
        <v>2464</v>
      </c>
      <c r="I39" s="140">
        <v>2685</v>
      </c>
      <c r="J39" s="115">
        <v>-86</v>
      </c>
      <c r="K39" s="116">
        <v>-3.202979515828678</v>
      </c>
    </row>
    <row r="40" spans="1:11" ht="14.1" customHeight="1" x14ac:dyDescent="0.2">
      <c r="A40" s="306" t="s">
        <v>259</v>
      </c>
      <c r="B40" s="307" t="s">
        <v>260</v>
      </c>
      <c r="C40" s="308"/>
      <c r="D40" s="113">
        <v>17.228774398234361</v>
      </c>
      <c r="E40" s="115">
        <v>2498</v>
      </c>
      <c r="F40" s="114">
        <v>1992</v>
      </c>
      <c r="G40" s="114">
        <v>2781</v>
      </c>
      <c r="H40" s="114">
        <v>2410</v>
      </c>
      <c r="I40" s="140">
        <v>2597</v>
      </c>
      <c r="J40" s="115">
        <v>-99</v>
      </c>
      <c r="K40" s="116">
        <v>-3.8120908740854831</v>
      </c>
    </row>
    <row r="41" spans="1:11" ht="14.1" customHeight="1" x14ac:dyDescent="0.2">
      <c r="A41" s="306"/>
      <c r="B41" s="307" t="s">
        <v>261</v>
      </c>
      <c r="C41" s="308"/>
      <c r="D41" s="113">
        <v>16.683909235119664</v>
      </c>
      <c r="E41" s="115">
        <v>2419</v>
      </c>
      <c r="F41" s="114">
        <v>1919</v>
      </c>
      <c r="G41" s="114">
        <v>2693</v>
      </c>
      <c r="H41" s="114">
        <v>2358</v>
      </c>
      <c r="I41" s="140">
        <v>2529</v>
      </c>
      <c r="J41" s="115">
        <v>-110</v>
      </c>
      <c r="K41" s="116">
        <v>-4.3495452748121783</v>
      </c>
    </row>
    <row r="42" spans="1:11" ht="14.1" customHeight="1" x14ac:dyDescent="0.2">
      <c r="A42" s="306">
        <v>52</v>
      </c>
      <c r="B42" s="307" t="s">
        <v>262</v>
      </c>
      <c r="C42" s="308"/>
      <c r="D42" s="113">
        <v>4.4485826608731633</v>
      </c>
      <c r="E42" s="115">
        <v>645</v>
      </c>
      <c r="F42" s="114">
        <v>504</v>
      </c>
      <c r="G42" s="114">
        <v>751</v>
      </c>
      <c r="H42" s="114">
        <v>575</v>
      </c>
      <c r="I42" s="140">
        <v>727</v>
      </c>
      <c r="J42" s="115">
        <v>-82</v>
      </c>
      <c r="K42" s="116">
        <v>-11.279229711141678</v>
      </c>
    </row>
    <row r="43" spans="1:11" ht="14.1" customHeight="1" x14ac:dyDescent="0.2">
      <c r="A43" s="306" t="s">
        <v>263</v>
      </c>
      <c r="B43" s="307" t="s">
        <v>264</v>
      </c>
      <c r="C43" s="308"/>
      <c r="D43" s="113">
        <v>3.8002620870404855</v>
      </c>
      <c r="E43" s="115">
        <v>551</v>
      </c>
      <c r="F43" s="114">
        <v>427</v>
      </c>
      <c r="G43" s="114">
        <v>629</v>
      </c>
      <c r="H43" s="114">
        <v>459</v>
      </c>
      <c r="I43" s="140">
        <v>549</v>
      </c>
      <c r="J43" s="115">
        <v>2</v>
      </c>
      <c r="K43" s="116">
        <v>0.36429872495446264</v>
      </c>
    </row>
    <row r="44" spans="1:11" ht="14.1" customHeight="1" x14ac:dyDescent="0.2">
      <c r="A44" s="306">
        <v>53</v>
      </c>
      <c r="B44" s="307" t="s">
        <v>265</v>
      </c>
      <c r="C44" s="308"/>
      <c r="D44" s="113">
        <v>0.40002758810952477</v>
      </c>
      <c r="E44" s="115">
        <v>58</v>
      </c>
      <c r="F44" s="114">
        <v>37</v>
      </c>
      <c r="G44" s="114">
        <v>55</v>
      </c>
      <c r="H44" s="114">
        <v>44</v>
      </c>
      <c r="I44" s="140">
        <v>44</v>
      </c>
      <c r="J44" s="115">
        <v>14</v>
      </c>
      <c r="K44" s="116">
        <v>31.818181818181817</v>
      </c>
    </row>
    <row r="45" spans="1:11" ht="14.1" customHeight="1" x14ac:dyDescent="0.2">
      <c r="A45" s="306" t="s">
        <v>266</v>
      </c>
      <c r="B45" s="307" t="s">
        <v>267</v>
      </c>
      <c r="C45" s="308"/>
      <c r="D45" s="113">
        <v>0.31726325953514034</v>
      </c>
      <c r="E45" s="115">
        <v>46</v>
      </c>
      <c r="F45" s="114">
        <v>28</v>
      </c>
      <c r="G45" s="114">
        <v>48</v>
      </c>
      <c r="H45" s="114">
        <v>40</v>
      </c>
      <c r="I45" s="140">
        <v>39</v>
      </c>
      <c r="J45" s="115">
        <v>7</v>
      </c>
      <c r="K45" s="116">
        <v>17.948717948717949</v>
      </c>
    </row>
    <row r="46" spans="1:11" ht="14.1" customHeight="1" x14ac:dyDescent="0.2">
      <c r="A46" s="306">
        <v>54</v>
      </c>
      <c r="B46" s="307" t="s">
        <v>268</v>
      </c>
      <c r="C46" s="308"/>
      <c r="D46" s="113">
        <v>3.7106007310849023</v>
      </c>
      <c r="E46" s="115">
        <v>538</v>
      </c>
      <c r="F46" s="114">
        <v>325</v>
      </c>
      <c r="G46" s="114">
        <v>503</v>
      </c>
      <c r="H46" s="114">
        <v>387</v>
      </c>
      <c r="I46" s="140">
        <v>501</v>
      </c>
      <c r="J46" s="115">
        <v>37</v>
      </c>
      <c r="K46" s="116">
        <v>7.3852295409181634</v>
      </c>
    </row>
    <row r="47" spans="1:11" ht="14.1" customHeight="1" x14ac:dyDescent="0.2">
      <c r="A47" s="306">
        <v>61</v>
      </c>
      <c r="B47" s="307" t="s">
        <v>269</v>
      </c>
      <c r="C47" s="308"/>
      <c r="D47" s="113">
        <v>2.4898268846127318</v>
      </c>
      <c r="E47" s="115">
        <v>361</v>
      </c>
      <c r="F47" s="114">
        <v>208</v>
      </c>
      <c r="G47" s="114">
        <v>459</v>
      </c>
      <c r="H47" s="114">
        <v>271</v>
      </c>
      <c r="I47" s="140">
        <v>411</v>
      </c>
      <c r="J47" s="115">
        <v>-50</v>
      </c>
      <c r="K47" s="116">
        <v>-12.165450121654501</v>
      </c>
    </row>
    <row r="48" spans="1:11" ht="14.1" customHeight="1" x14ac:dyDescent="0.2">
      <c r="A48" s="306">
        <v>62</v>
      </c>
      <c r="B48" s="307" t="s">
        <v>270</v>
      </c>
      <c r="C48" s="308"/>
      <c r="D48" s="113">
        <v>4.8899924132698809</v>
      </c>
      <c r="E48" s="115">
        <v>709</v>
      </c>
      <c r="F48" s="114">
        <v>688</v>
      </c>
      <c r="G48" s="114">
        <v>1027</v>
      </c>
      <c r="H48" s="114">
        <v>1899</v>
      </c>
      <c r="I48" s="140">
        <v>736</v>
      </c>
      <c r="J48" s="115">
        <v>-27</v>
      </c>
      <c r="K48" s="116">
        <v>-3.6684782608695654</v>
      </c>
    </row>
    <row r="49" spans="1:11" ht="14.1" customHeight="1" x14ac:dyDescent="0.2">
      <c r="A49" s="306">
        <v>63</v>
      </c>
      <c r="B49" s="307" t="s">
        <v>271</v>
      </c>
      <c r="C49" s="308"/>
      <c r="D49" s="113">
        <v>1.4897579143389199</v>
      </c>
      <c r="E49" s="115">
        <v>216</v>
      </c>
      <c r="F49" s="114">
        <v>246</v>
      </c>
      <c r="G49" s="114">
        <v>315</v>
      </c>
      <c r="H49" s="114">
        <v>275</v>
      </c>
      <c r="I49" s="140">
        <v>258</v>
      </c>
      <c r="J49" s="115">
        <v>-42</v>
      </c>
      <c r="K49" s="116">
        <v>-16.279069767441861</v>
      </c>
    </row>
    <row r="50" spans="1:11" ht="14.1" customHeight="1" x14ac:dyDescent="0.2">
      <c r="A50" s="306" t="s">
        <v>272</v>
      </c>
      <c r="B50" s="307" t="s">
        <v>273</v>
      </c>
      <c r="C50" s="308"/>
      <c r="D50" s="113">
        <v>0.23449893096075591</v>
      </c>
      <c r="E50" s="115">
        <v>34</v>
      </c>
      <c r="F50" s="114">
        <v>59</v>
      </c>
      <c r="G50" s="114">
        <v>62</v>
      </c>
      <c r="H50" s="114">
        <v>48</v>
      </c>
      <c r="I50" s="140">
        <v>46</v>
      </c>
      <c r="J50" s="115">
        <v>-12</v>
      </c>
      <c r="K50" s="116">
        <v>-26.086956521739129</v>
      </c>
    </row>
    <row r="51" spans="1:11" ht="14.1" customHeight="1" x14ac:dyDescent="0.2">
      <c r="A51" s="306" t="s">
        <v>274</v>
      </c>
      <c r="B51" s="307" t="s">
        <v>275</v>
      </c>
      <c r="C51" s="308"/>
      <c r="D51" s="113">
        <v>1.1104214083729913</v>
      </c>
      <c r="E51" s="115">
        <v>161</v>
      </c>
      <c r="F51" s="114">
        <v>172</v>
      </c>
      <c r="G51" s="114">
        <v>206</v>
      </c>
      <c r="H51" s="114">
        <v>187</v>
      </c>
      <c r="I51" s="140">
        <v>189</v>
      </c>
      <c r="J51" s="115">
        <v>-28</v>
      </c>
      <c r="K51" s="116">
        <v>-14.814814814814815</v>
      </c>
    </row>
    <row r="52" spans="1:11" ht="14.1" customHeight="1" x14ac:dyDescent="0.2">
      <c r="A52" s="306">
        <v>71</v>
      </c>
      <c r="B52" s="307" t="s">
        <v>276</v>
      </c>
      <c r="C52" s="308"/>
      <c r="D52" s="113">
        <v>7.6212152562245672</v>
      </c>
      <c r="E52" s="115">
        <v>1105</v>
      </c>
      <c r="F52" s="114">
        <v>781</v>
      </c>
      <c r="G52" s="114">
        <v>1449</v>
      </c>
      <c r="H52" s="114">
        <v>1093</v>
      </c>
      <c r="I52" s="140">
        <v>1226</v>
      </c>
      <c r="J52" s="115">
        <v>-121</v>
      </c>
      <c r="K52" s="116">
        <v>-9.8694942903752043</v>
      </c>
    </row>
    <row r="53" spans="1:11" ht="14.1" customHeight="1" x14ac:dyDescent="0.2">
      <c r="A53" s="306" t="s">
        <v>277</v>
      </c>
      <c r="B53" s="307" t="s">
        <v>278</v>
      </c>
      <c r="C53" s="308"/>
      <c r="D53" s="113">
        <v>3.7795710048968894</v>
      </c>
      <c r="E53" s="115">
        <v>548</v>
      </c>
      <c r="F53" s="114">
        <v>398</v>
      </c>
      <c r="G53" s="114">
        <v>800</v>
      </c>
      <c r="H53" s="114">
        <v>607</v>
      </c>
      <c r="I53" s="140">
        <v>611</v>
      </c>
      <c r="J53" s="115">
        <v>-63</v>
      </c>
      <c r="K53" s="116">
        <v>-10.310965630114566</v>
      </c>
    </row>
    <row r="54" spans="1:11" ht="14.1" customHeight="1" x14ac:dyDescent="0.2">
      <c r="A54" s="306" t="s">
        <v>279</v>
      </c>
      <c r="B54" s="307" t="s">
        <v>280</v>
      </c>
      <c r="C54" s="308"/>
      <c r="D54" s="113">
        <v>3.0622801572522245</v>
      </c>
      <c r="E54" s="115">
        <v>444</v>
      </c>
      <c r="F54" s="114">
        <v>319</v>
      </c>
      <c r="G54" s="114">
        <v>511</v>
      </c>
      <c r="H54" s="114">
        <v>368</v>
      </c>
      <c r="I54" s="140">
        <v>483</v>
      </c>
      <c r="J54" s="115">
        <v>-39</v>
      </c>
      <c r="K54" s="116">
        <v>-8.0745341614906838</v>
      </c>
    </row>
    <row r="55" spans="1:11" ht="14.1" customHeight="1" x14ac:dyDescent="0.2">
      <c r="A55" s="306">
        <v>72</v>
      </c>
      <c r="B55" s="307" t="s">
        <v>281</v>
      </c>
      <c r="C55" s="308"/>
      <c r="D55" s="113">
        <v>2.4208566108007448</v>
      </c>
      <c r="E55" s="115">
        <v>351</v>
      </c>
      <c r="F55" s="114">
        <v>230</v>
      </c>
      <c r="G55" s="114">
        <v>277</v>
      </c>
      <c r="H55" s="114">
        <v>218</v>
      </c>
      <c r="I55" s="140">
        <v>279</v>
      </c>
      <c r="J55" s="115">
        <v>72</v>
      </c>
      <c r="K55" s="116">
        <v>25.806451612903224</v>
      </c>
    </row>
    <row r="56" spans="1:11" ht="14.1" customHeight="1" x14ac:dyDescent="0.2">
      <c r="A56" s="306" t="s">
        <v>282</v>
      </c>
      <c r="B56" s="307" t="s">
        <v>283</v>
      </c>
      <c r="C56" s="308"/>
      <c r="D56" s="113">
        <v>0.84143734050624186</v>
      </c>
      <c r="E56" s="115">
        <v>122</v>
      </c>
      <c r="F56" s="114">
        <v>102</v>
      </c>
      <c r="G56" s="114">
        <v>86</v>
      </c>
      <c r="H56" s="114">
        <v>36</v>
      </c>
      <c r="I56" s="140">
        <v>89</v>
      </c>
      <c r="J56" s="115">
        <v>33</v>
      </c>
      <c r="K56" s="116">
        <v>37.078651685393261</v>
      </c>
    </row>
    <row r="57" spans="1:11" ht="14.1" customHeight="1" x14ac:dyDescent="0.2">
      <c r="A57" s="306" t="s">
        <v>284</v>
      </c>
      <c r="B57" s="307" t="s">
        <v>285</v>
      </c>
      <c r="C57" s="308"/>
      <c r="D57" s="113">
        <v>0.97937788813021587</v>
      </c>
      <c r="E57" s="115">
        <v>142</v>
      </c>
      <c r="F57" s="114">
        <v>100</v>
      </c>
      <c r="G57" s="114">
        <v>116</v>
      </c>
      <c r="H57" s="114">
        <v>146</v>
      </c>
      <c r="I57" s="140">
        <v>130</v>
      </c>
      <c r="J57" s="115">
        <v>12</v>
      </c>
      <c r="K57" s="116">
        <v>9.2307692307692299</v>
      </c>
    </row>
    <row r="58" spans="1:11" ht="14.1" customHeight="1" x14ac:dyDescent="0.2">
      <c r="A58" s="306">
        <v>73</v>
      </c>
      <c r="B58" s="307" t="s">
        <v>286</v>
      </c>
      <c r="C58" s="308"/>
      <c r="D58" s="113">
        <v>0.95868680598661982</v>
      </c>
      <c r="E58" s="115">
        <v>139</v>
      </c>
      <c r="F58" s="114">
        <v>101</v>
      </c>
      <c r="G58" s="114">
        <v>218</v>
      </c>
      <c r="H58" s="114">
        <v>101</v>
      </c>
      <c r="I58" s="140">
        <v>148</v>
      </c>
      <c r="J58" s="115">
        <v>-9</v>
      </c>
      <c r="K58" s="116">
        <v>-6.0810810810810807</v>
      </c>
    </row>
    <row r="59" spans="1:11" ht="14.1" customHeight="1" x14ac:dyDescent="0.2">
      <c r="A59" s="306" t="s">
        <v>287</v>
      </c>
      <c r="B59" s="307" t="s">
        <v>288</v>
      </c>
      <c r="C59" s="308"/>
      <c r="D59" s="113">
        <v>0.58624732740188978</v>
      </c>
      <c r="E59" s="115">
        <v>85</v>
      </c>
      <c r="F59" s="114">
        <v>73</v>
      </c>
      <c r="G59" s="114">
        <v>139</v>
      </c>
      <c r="H59" s="114">
        <v>73</v>
      </c>
      <c r="I59" s="140">
        <v>88</v>
      </c>
      <c r="J59" s="115">
        <v>-3</v>
      </c>
      <c r="K59" s="116">
        <v>-3.4090909090909092</v>
      </c>
    </row>
    <row r="60" spans="1:11" ht="14.1" customHeight="1" x14ac:dyDescent="0.2">
      <c r="A60" s="306">
        <v>81</v>
      </c>
      <c r="B60" s="307" t="s">
        <v>289</v>
      </c>
      <c r="C60" s="308"/>
      <c r="D60" s="113">
        <v>3.9175115525208635</v>
      </c>
      <c r="E60" s="115">
        <v>568</v>
      </c>
      <c r="F60" s="114">
        <v>473</v>
      </c>
      <c r="G60" s="114">
        <v>661</v>
      </c>
      <c r="H60" s="114">
        <v>483</v>
      </c>
      <c r="I60" s="140">
        <v>451</v>
      </c>
      <c r="J60" s="115">
        <v>117</v>
      </c>
      <c r="K60" s="116">
        <v>25.942350332594234</v>
      </c>
    </row>
    <row r="61" spans="1:11" ht="14.1" customHeight="1" x14ac:dyDescent="0.2">
      <c r="A61" s="306" t="s">
        <v>290</v>
      </c>
      <c r="B61" s="307" t="s">
        <v>291</v>
      </c>
      <c r="C61" s="308"/>
      <c r="D61" s="113">
        <v>1.4276846679081316</v>
      </c>
      <c r="E61" s="115">
        <v>207</v>
      </c>
      <c r="F61" s="114">
        <v>114</v>
      </c>
      <c r="G61" s="114">
        <v>247</v>
      </c>
      <c r="H61" s="114">
        <v>190</v>
      </c>
      <c r="I61" s="140">
        <v>173</v>
      </c>
      <c r="J61" s="115">
        <v>34</v>
      </c>
      <c r="K61" s="116">
        <v>19.653179190751445</v>
      </c>
    </row>
    <row r="62" spans="1:11" ht="14.1" customHeight="1" x14ac:dyDescent="0.2">
      <c r="A62" s="306" t="s">
        <v>292</v>
      </c>
      <c r="B62" s="307" t="s">
        <v>293</v>
      </c>
      <c r="C62" s="308"/>
      <c r="D62" s="113">
        <v>1.1655976274225808</v>
      </c>
      <c r="E62" s="115">
        <v>169</v>
      </c>
      <c r="F62" s="114">
        <v>207</v>
      </c>
      <c r="G62" s="114">
        <v>265</v>
      </c>
      <c r="H62" s="114">
        <v>169</v>
      </c>
      <c r="I62" s="140">
        <v>133</v>
      </c>
      <c r="J62" s="115">
        <v>36</v>
      </c>
      <c r="K62" s="116">
        <v>27.06766917293233</v>
      </c>
    </row>
    <row r="63" spans="1:11" ht="14.1" customHeight="1" x14ac:dyDescent="0.2">
      <c r="A63" s="306"/>
      <c r="B63" s="307" t="s">
        <v>294</v>
      </c>
      <c r="C63" s="308"/>
      <c r="D63" s="113">
        <v>1.0276570797986069</v>
      </c>
      <c r="E63" s="115">
        <v>149</v>
      </c>
      <c r="F63" s="114">
        <v>172</v>
      </c>
      <c r="G63" s="114">
        <v>225</v>
      </c>
      <c r="H63" s="114">
        <v>151</v>
      </c>
      <c r="I63" s="140">
        <v>108</v>
      </c>
      <c r="J63" s="115">
        <v>41</v>
      </c>
      <c r="K63" s="116">
        <v>37.962962962962962</v>
      </c>
    </row>
    <row r="64" spans="1:11" ht="14.1" customHeight="1" x14ac:dyDescent="0.2">
      <c r="A64" s="306" t="s">
        <v>295</v>
      </c>
      <c r="B64" s="307" t="s">
        <v>296</v>
      </c>
      <c r="C64" s="308"/>
      <c r="D64" s="113">
        <v>0.54486516311469757</v>
      </c>
      <c r="E64" s="115">
        <v>79</v>
      </c>
      <c r="F64" s="114">
        <v>52</v>
      </c>
      <c r="G64" s="114">
        <v>61</v>
      </c>
      <c r="H64" s="114">
        <v>46</v>
      </c>
      <c r="I64" s="140">
        <v>51</v>
      </c>
      <c r="J64" s="115">
        <v>28</v>
      </c>
      <c r="K64" s="116">
        <v>54.901960784313722</v>
      </c>
    </row>
    <row r="65" spans="1:11" ht="14.1" customHeight="1" x14ac:dyDescent="0.2">
      <c r="A65" s="306" t="s">
        <v>297</v>
      </c>
      <c r="B65" s="307" t="s">
        <v>298</v>
      </c>
      <c r="C65" s="308"/>
      <c r="D65" s="113">
        <v>0.39313056072832608</v>
      </c>
      <c r="E65" s="115">
        <v>57</v>
      </c>
      <c r="F65" s="114">
        <v>46</v>
      </c>
      <c r="G65" s="114">
        <v>43</v>
      </c>
      <c r="H65" s="114">
        <v>38</v>
      </c>
      <c r="I65" s="140">
        <v>41</v>
      </c>
      <c r="J65" s="115">
        <v>16</v>
      </c>
      <c r="K65" s="116">
        <v>39.024390243902438</v>
      </c>
    </row>
    <row r="66" spans="1:11" ht="14.1" customHeight="1" x14ac:dyDescent="0.2">
      <c r="A66" s="306">
        <v>82</v>
      </c>
      <c r="B66" s="307" t="s">
        <v>299</v>
      </c>
      <c r="C66" s="308"/>
      <c r="D66" s="113">
        <v>2.8484723084350643</v>
      </c>
      <c r="E66" s="115">
        <v>413</v>
      </c>
      <c r="F66" s="114">
        <v>447</v>
      </c>
      <c r="G66" s="114">
        <v>402</v>
      </c>
      <c r="H66" s="114">
        <v>309</v>
      </c>
      <c r="I66" s="140">
        <v>292</v>
      </c>
      <c r="J66" s="115">
        <v>121</v>
      </c>
      <c r="K66" s="116">
        <v>41.438356164383563</v>
      </c>
    </row>
    <row r="67" spans="1:11" ht="14.1" customHeight="1" x14ac:dyDescent="0.2">
      <c r="A67" s="306" t="s">
        <v>300</v>
      </c>
      <c r="B67" s="307" t="s">
        <v>301</v>
      </c>
      <c r="C67" s="308"/>
      <c r="D67" s="113">
        <v>2.0070349679288229</v>
      </c>
      <c r="E67" s="115">
        <v>291</v>
      </c>
      <c r="F67" s="114">
        <v>376</v>
      </c>
      <c r="G67" s="114">
        <v>249</v>
      </c>
      <c r="H67" s="114">
        <v>237</v>
      </c>
      <c r="I67" s="140">
        <v>171</v>
      </c>
      <c r="J67" s="115">
        <v>120</v>
      </c>
      <c r="K67" s="116">
        <v>70.175438596491233</v>
      </c>
    </row>
    <row r="68" spans="1:11" ht="14.1" customHeight="1" x14ac:dyDescent="0.2">
      <c r="A68" s="306" t="s">
        <v>302</v>
      </c>
      <c r="B68" s="307" t="s">
        <v>303</v>
      </c>
      <c r="C68" s="308"/>
      <c r="D68" s="113">
        <v>0.55865921787709494</v>
      </c>
      <c r="E68" s="115">
        <v>81</v>
      </c>
      <c r="F68" s="114">
        <v>49</v>
      </c>
      <c r="G68" s="114">
        <v>98</v>
      </c>
      <c r="H68" s="114">
        <v>46</v>
      </c>
      <c r="I68" s="140">
        <v>84</v>
      </c>
      <c r="J68" s="115">
        <v>-3</v>
      </c>
      <c r="K68" s="116">
        <v>-3.5714285714285716</v>
      </c>
    </row>
    <row r="69" spans="1:11" ht="14.1" customHeight="1" x14ac:dyDescent="0.2">
      <c r="A69" s="306">
        <v>83</v>
      </c>
      <c r="B69" s="307" t="s">
        <v>304</v>
      </c>
      <c r="C69" s="308"/>
      <c r="D69" s="113">
        <v>2.6484585143803021</v>
      </c>
      <c r="E69" s="115">
        <v>384</v>
      </c>
      <c r="F69" s="114">
        <v>324</v>
      </c>
      <c r="G69" s="114">
        <v>947</v>
      </c>
      <c r="H69" s="114">
        <v>314</v>
      </c>
      <c r="I69" s="140">
        <v>375</v>
      </c>
      <c r="J69" s="115">
        <v>9</v>
      </c>
      <c r="K69" s="116">
        <v>2.4</v>
      </c>
    </row>
    <row r="70" spans="1:11" ht="14.1" customHeight="1" x14ac:dyDescent="0.2">
      <c r="A70" s="306" t="s">
        <v>305</v>
      </c>
      <c r="B70" s="307" t="s">
        <v>306</v>
      </c>
      <c r="C70" s="308"/>
      <c r="D70" s="113">
        <v>1.813918201255259</v>
      </c>
      <c r="E70" s="115">
        <v>263</v>
      </c>
      <c r="F70" s="114">
        <v>264</v>
      </c>
      <c r="G70" s="114">
        <v>837</v>
      </c>
      <c r="H70" s="114">
        <v>237</v>
      </c>
      <c r="I70" s="140">
        <v>275</v>
      </c>
      <c r="J70" s="115">
        <v>-12</v>
      </c>
      <c r="K70" s="116">
        <v>-4.3636363636363633</v>
      </c>
    </row>
    <row r="71" spans="1:11" ht="14.1" customHeight="1" x14ac:dyDescent="0.2">
      <c r="A71" s="306"/>
      <c r="B71" s="307" t="s">
        <v>307</v>
      </c>
      <c r="C71" s="308"/>
      <c r="D71" s="113">
        <v>0.93109869646182497</v>
      </c>
      <c r="E71" s="115">
        <v>135</v>
      </c>
      <c r="F71" s="114">
        <v>144</v>
      </c>
      <c r="G71" s="114">
        <v>584</v>
      </c>
      <c r="H71" s="114">
        <v>104</v>
      </c>
      <c r="I71" s="140">
        <v>151</v>
      </c>
      <c r="J71" s="115">
        <v>-16</v>
      </c>
      <c r="K71" s="116">
        <v>-10.596026490066226</v>
      </c>
    </row>
    <row r="72" spans="1:11" ht="14.1" customHeight="1" x14ac:dyDescent="0.2">
      <c r="A72" s="306">
        <v>84</v>
      </c>
      <c r="B72" s="307" t="s">
        <v>308</v>
      </c>
      <c r="C72" s="308"/>
      <c r="D72" s="113">
        <v>0.83454031312504307</v>
      </c>
      <c r="E72" s="115">
        <v>121</v>
      </c>
      <c r="F72" s="114">
        <v>125</v>
      </c>
      <c r="G72" s="114">
        <v>168</v>
      </c>
      <c r="H72" s="114">
        <v>141</v>
      </c>
      <c r="I72" s="140">
        <v>109</v>
      </c>
      <c r="J72" s="115">
        <v>12</v>
      </c>
      <c r="K72" s="116">
        <v>11.009174311926605</v>
      </c>
    </row>
    <row r="73" spans="1:11" ht="14.1" customHeight="1" x14ac:dyDescent="0.2">
      <c r="A73" s="306" t="s">
        <v>309</v>
      </c>
      <c r="B73" s="307" t="s">
        <v>310</v>
      </c>
      <c r="C73" s="308"/>
      <c r="D73" s="113">
        <v>0.51038002620870404</v>
      </c>
      <c r="E73" s="115">
        <v>74</v>
      </c>
      <c r="F73" s="114">
        <v>90</v>
      </c>
      <c r="G73" s="114">
        <v>92</v>
      </c>
      <c r="H73" s="114">
        <v>90</v>
      </c>
      <c r="I73" s="140">
        <v>59</v>
      </c>
      <c r="J73" s="115">
        <v>15</v>
      </c>
      <c r="K73" s="116">
        <v>25.423728813559322</v>
      </c>
    </row>
    <row r="74" spans="1:11" ht="14.1" customHeight="1" x14ac:dyDescent="0.2">
      <c r="A74" s="306" t="s">
        <v>311</v>
      </c>
      <c r="B74" s="307" t="s">
        <v>312</v>
      </c>
      <c r="C74" s="308"/>
      <c r="D74" s="113">
        <v>7.5867301193185743E-2</v>
      </c>
      <c r="E74" s="115">
        <v>11</v>
      </c>
      <c r="F74" s="114">
        <v>7</v>
      </c>
      <c r="G74" s="114">
        <v>17</v>
      </c>
      <c r="H74" s="114">
        <v>12</v>
      </c>
      <c r="I74" s="140">
        <v>8</v>
      </c>
      <c r="J74" s="115">
        <v>3</v>
      </c>
      <c r="K74" s="116">
        <v>37.5</v>
      </c>
    </row>
    <row r="75" spans="1:11" ht="14.1" customHeight="1" x14ac:dyDescent="0.2">
      <c r="A75" s="306" t="s">
        <v>313</v>
      </c>
      <c r="B75" s="307" t="s">
        <v>314</v>
      </c>
      <c r="C75" s="308"/>
      <c r="D75" s="113" t="s">
        <v>513</v>
      </c>
      <c r="E75" s="115" t="s">
        <v>513</v>
      </c>
      <c r="F75" s="114">
        <v>0</v>
      </c>
      <c r="G75" s="114">
        <v>0</v>
      </c>
      <c r="H75" s="114">
        <v>0</v>
      </c>
      <c r="I75" s="140" t="s">
        <v>513</v>
      </c>
      <c r="J75" s="115" t="s">
        <v>513</v>
      </c>
      <c r="K75" s="116" t="s">
        <v>513</v>
      </c>
    </row>
    <row r="76" spans="1:11" ht="14.1" customHeight="1" x14ac:dyDescent="0.2">
      <c r="A76" s="306">
        <v>91</v>
      </c>
      <c r="B76" s="307" t="s">
        <v>315</v>
      </c>
      <c r="C76" s="308"/>
      <c r="D76" s="113">
        <v>0.2069108214359611</v>
      </c>
      <c r="E76" s="115">
        <v>30</v>
      </c>
      <c r="F76" s="114">
        <v>20</v>
      </c>
      <c r="G76" s="114">
        <v>66</v>
      </c>
      <c r="H76" s="114">
        <v>20</v>
      </c>
      <c r="I76" s="140">
        <v>31</v>
      </c>
      <c r="J76" s="115">
        <v>-1</v>
      </c>
      <c r="K76" s="116">
        <v>-3.225806451612903</v>
      </c>
    </row>
    <row r="77" spans="1:11" ht="14.1" customHeight="1" x14ac:dyDescent="0.2">
      <c r="A77" s="306">
        <v>92</v>
      </c>
      <c r="B77" s="307" t="s">
        <v>316</v>
      </c>
      <c r="C77" s="308"/>
      <c r="D77" s="113">
        <v>1.0069659976550107</v>
      </c>
      <c r="E77" s="115">
        <v>146</v>
      </c>
      <c r="F77" s="114">
        <v>82</v>
      </c>
      <c r="G77" s="114">
        <v>185</v>
      </c>
      <c r="H77" s="114">
        <v>129</v>
      </c>
      <c r="I77" s="140">
        <v>131</v>
      </c>
      <c r="J77" s="115">
        <v>15</v>
      </c>
      <c r="K77" s="116">
        <v>11.450381679389313</v>
      </c>
    </row>
    <row r="78" spans="1:11" ht="14.1" customHeight="1" x14ac:dyDescent="0.2">
      <c r="A78" s="306">
        <v>93</v>
      </c>
      <c r="B78" s="307" t="s">
        <v>317</v>
      </c>
      <c r="C78" s="308"/>
      <c r="D78" s="113">
        <v>0.16552865714876888</v>
      </c>
      <c r="E78" s="115">
        <v>24</v>
      </c>
      <c r="F78" s="114">
        <v>11</v>
      </c>
      <c r="G78" s="114">
        <v>29</v>
      </c>
      <c r="H78" s="114">
        <v>65</v>
      </c>
      <c r="I78" s="140">
        <v>20</v>
      </c>
      <c r="J78" s="115">
        <v>4</v>
      </c>
      <c r="K78" s="116">
        <v>20</v>
      </c>
    </row>
    <row r="79" spans="1:11" ht="14.1" customHeight="1" x14ac:dyDescent="0.2">
      <c r="A79" s="306">
        <v>94</v>
      </c>
      <c r="B79" s="307" t="s">
        <v>318</v>
      </c>
      <c r="C79" s="308"/>
      <c r="D79" s="113">
        <v>0.34485136905993519</v>
      </c>
      <c r="E79" s="115">
        <v>50</v>
      </c>
      <c r="F79" s="114">
        <v>35</v>
      </c>
      <c r="G79" s="114">
        <v>77</v>
      </c>
      <c r="H79" s="114">
        <v>54</v>
      </c>
      <c r="I79" s="140">
        <v>33</v>
      </c>
      <c r="J79" s="115">
        <v>17</v>
      </c>
      <c r="K79" s="116">
        <v>51.515151515151516</v>
      </c>
    </row>
    <row r="80" spans="1:11" ht="14.1" customHeight="1" x14ac:dyDescent="0.2">
      <c r="A80" s="306" t="s">
        <v>319</v>
      </c>
      <c r="B80" s="307" t="s">
        <v>320</v>
      </c>
      <c r="C80" s="308"/>
      <c r="D80" s="113">
        <v>3.4485136905993516E-2</v>
      </c>
      <c r="E80" s="115">
        <v>5</v>
      </c>
      <c r="F80" s="114" t="s">
        <v>513</v>
      </c>
      <c r="G80" s="114">
        <v>6</v>
      </c>
      <c r="H80" s="114">
        <v>3</v>
      </c>
      <c r="I80" s="140">
        <v>0</v>
      </c>
      <c r="J80" s="115">
        <v>5</v>
      </c>
      <c r="K80" s="116" t="s">
        <v>514</v>
      </c>
    </row>
    <row r="81" spans="1:11" ht="14.1" customHeight="1" x14ac:dyDescent="0.2">
      <c r="A81" s="310" t="s">
        <v>321</v>
      </c>
      <c r="B81" s="311" t="s">
        <v>333</v>
      </c>
      <c r="C81" s="312"/>
      <c r="D81" s="125">
        <v>0.11035243809917926</v>
      </c>
      <c r="E81" s="143">
        <v>16</v>
      </c>
      <c r="F81" s="144">
        <v>24</v>
      </c>
      <c r="G81" s="144">
        <v>53</v>
      </c>
      <c r="H81" s="144">
        <v>21</v>
      </c>
      <c r="I81" s="145">
        <v>38</v>
      </c>
      <c r="J81" s="143">
        <v>-22</v>
      </c>
      <c r="K81" s="146">
        <v>-57.89473684210526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14397</v>
      </c>
      <c r="E11" s="114">
        <v>13412</v>
      </c>
      <c r="F11" s="114">
        <v>15498</v>
      </c>
      <c r="G11" s="114">
        <v>14481</v>
      </c>
      <c r="H11" s="140">
        <v>14682</v>
      </c>
      <c r="I11" s="115">
        <v>-285</v>
      </c>
      <c r="J11" s="116">
        <v>-1.9411524315488353</v>
      </c>
    </row>
    <row r="12" spans="1:15" s="110" customFormat="1" ht="24.95" customHeight="1" x14ac:dyDescent="0.2">
      <c r="A12" s="193" t="s">
        <v>132</v>
      </c>
      <c r="B12" s="194" t="s">
        <v>133</v>
      </c>
      <c r="C12" s="113">
        <v>0.61818434396054733</v>
      </c>
      <c r="D12" s="115">
        <v>89</v>
      </c>
      <c r="E12" s="114">
        <v>133</v>
      </c>
      <c r="F12" s="114">
        <v>191</v>
      </c>
      <c r="G12" s="114">
        <v>117</v>
      </c>
      <c r="H12" s="140">
        <v>114</v>
      </c>
      <c r="I12" s="115">
        <v>-25</v>
      </c>
      <c r="J12" s="116">
        <v>-21.92982456140351</v>
      </c>
    </row>
    <row r="13" spans="1:15" s="110" customFormat="1" ht="24.95" customHeight="1" x14ac:dyDescent="0.2">
      <c r="A13" s="193" t="s">
        <v>134</v>
      </c>
      <c r="B13" s="199" t="s">
        <v>214</v>
      </c>
      <c r="C13" s="113">
        <v>0.68069736750711951</v>
      </c>
      <c r="D13" s="115">
        <v>98</v>
      </c>
      <c r="E13" s="114">
        <v>109</v>
      </c>
      <c r="F13" s="114">
        <v>117</v>
      </c>
      <c r="G13" s="114">
        <v>58</v>
      </c>
      <c r="H13" s="140">
        <v>84</v>
      </c>
      <c r="I13" s="115">
        <v>14</v>
      </c>
      <c r="J13" s="116">
        <v>16.666666666666668</v>
      </c>
    </row>
    <row r="14" spans="1:15" s="287" customFormat="1" ht="24.95" customHeight="1" x14ac:dyDescent="0.2">
      <c r="A14" s="193" t="s">
        <v>215</v>
      </c>
      <c r="B14" s="199" t="s">
        <v>137</v>
      </c>
      <c r="C14" s="113">
        <v>31.985830381329443</v>
      </c>
      <c r="D14" s="115">
        <v>4605</v>
      </c>
      <c r="E14" s="114">
        <v>3982</v>
      </c>
      <c r="F14" s="114">
        <v>4791</v>
      </c>
      <c r="G14" s="114">
        <v>4133</v>
      </c>
      <c r="H14" s="140">
        <v>4976</v>
      </c>
      <c r="I14" s="115">
        <v>-371</v>
      </c>
      <c r="J14" s="116">
        <v>-7.455787781350482</v>
      </c>
      <c r="K14" s="110"/>
      <c r="L14" s="110"/>
      <c r="M14" s="110"/>
      <c r="N14" s="110"/>
      <c r="O14" s="110"/>
    </row>
    <row r="15" spans="1:15" s="110" customFormat="1" ht="24.95" customHeight="1" x14ac:dyDescent="0.2">
      <c r="A15" s="193" t="s">
        <v>216</v>
      </c>
      <c r="B15" s="199" t="s">
        <v>217</v>
      </c>
      <c r="C15" s="113">
        <v>18.80947419601306</v>
      </c>
      <c r="D15" s="115">
        <v>2708</v>
      </c>
      <c r="E15" s="114">
        <v>2613</v>
      </c>
      <c r="F15" s="114">
        <v>2671</v>
      </c>
      <c r="G15" s="114">
        <v>2616</v>
      </c>
      <c r="H15" s="140">
        <v>2783</v>
      </c>
      <c r="I15" s="115">
        <v>-75</v>
      </c>
      <c r="J15" s="116">
        <v>-2.6949335249730506</v>
      </c>
    </row>
    <row r="16" spans="1:15" s="287" customFormat="1" ht="24.95" customHeight="1" x14ac:dyDescent="0.2">
      <c r="A16" s="193" t="s">
        <v>218</v>
      </c>
      <c r="B16" s="199" t="s">
        <v>141</v>
      </c>
      <c r="C16" s="113">
        <v>10.571646870875878</v>
      </c>
      <c r="D16" s="115">
        <v>1522</v>
      </c>
      <c r="E16" s="114">
        <v>1051</v>
      </c>
      <c r="F16" s="114">
        <v>1770</v>
      </c>
      <c r="G16" s="114">
        <v>1211</v>
      </c>
      <c r="H16" s="140">
        <v>1802</v>
      </c>
      <c r="I16" s="115">
        <v>-280</v>
      </c>
      <c r="J16" s="116">
        <v>-15.538290788013319</v>
      </c>
      <c r="K16" s="110"/>
      <c r="L16" s="110"/>
      <c r="M16" s="110"/>
      <c r="N16" s="110"/>
      <c r="O16" s="110"/>
    </row>
    <row r="17" spans="1:15" s="110" customFormat="1" ht="24.95" customHeight="1" x14ac:dyDescent="0.2">
      <c r="A17" s="193" t="s">
        <v>142</v>
      </c>
      <c r="B17" s="199" t="s">
        <v>220</v>
      </c>
      <c r="C17" s="113">
        <v>2.6047093144405085</v>
      </c>
      <c r="D17" s="115">
        <v>375</v>
      </c>
      <c r="E17" s="114">
        <v>318</v>
      </c>
      <c r="F17" s="114">
        <v>350</v>
      </c>
      <c r="G17" s="114">
        <v>306</v>
      </c>
      <c r="H17" s="140">
        <v>391</v>
      </c>
      <c r="I17" s="115">
        <v>-16</v>
      </c>
      <c r="J17" s="116">
        <v>-4.0920716112531972</v>
      </c>
    </row>
    <row r="18" spans="1:15" s="287" customFormat="1" ht="24.95" customHeight="1" x14ac:dyDescent="0.2">
      <c r="A18" s="201" t="s">
        <v>144</v>
      </c>
      <c r="B18" s="202" t="s">
        <v>145</v>
      </c>
      <c r="C18" s="113">
        <v>5.2858234354379388</v>
      </c>
      <c r="D18" s="115">
        <v>761</v>
      </c>
      <c r="E18" s="114">
        <v>655</v>
      </c>
      <c r="F18" s="114">
        <v>841</v>
      </c>
      <c r="G18" s="114">
        <v>574</v>
      </c>
      <c r="H18" s="140">
        <v>930</v>
      </c>
      <c r="I18" s="115">
        <v>-169</v>
      </c>
      <c r="J18" s="116">
        <v>-18.172043010752688</v>
      </c>
      <c r="K18" s="110"/>
      <c r="L18" s="110"/>
      <c r="M18" s="110"/>
      <c r="N18" s="110"/>
      <c r="O18" s="110"/>
    </row>
    <row r="19" spans="1:15" s="110" customFormat="1" ht="24.95" customHeight="1" x14ac:dyDescent="0.2">
      <c r="A19" s="193" t="s">
        <v>146</v>
      </c>
      <c r="B19" s="199" t="s">
        <v>147</v>
      </c>
      <c r="C19" s="113">
        <v>11.578801139126206</v>
      </c>
      <c r="D19" s="115">
        <v>1667</v>
      </c>
      <c r="E19" s="114">
        <v>1631</v>
      </c>
      <c r="F19" s="114">
        <v>1631</v>
      </c>
      <c r="G19" s="114">
        <v>2885</v>
      </c>
      <c r="H19" s="140">
        <v>1764</v>
      </c>
      <c r="I19" s="115">
        <v>-97</v>
      </c>
      <c r="J19" s="116">
        <v>-5.4988662131519277</v>
      </c>
    </row>
    <row r="20" spans="1:15" s="287" customFormat="1" ht="24.95" customHeight="1" x14ac:dyDescent="0.2">
      <c r="A20" s="193" t="s">
        <v>148</v>
      </c>
      <c r="B20" s="199" t="s">
        <v>149</v>
      </c>
      <c r="C20" s="113">
        <v>5.9804125859554071</v>
      </c>
      <c r="D20" s="115">
        <v>861</v>
      </c>
      <c r="E20" s="114">
        <v>692</v>
      </c>
      <c r="F20" s="114">
        <v>931</v>
      </c>
      <c r="G20" s="114">
        <v>638</v>
      </c>
      <c r="H20" s="140">
        <v>783</v>
      </c>
      <c r="I20" s="115">
        <v>78</v>
      </c>
      <c r="J20" s="116">
        <v>9.9616858237547898</v>
      </c>
      <c r="K20" s="110"/>
      <c r="L20" s="110"/>
      <c r="M20" s="110"/>
      <c r="N20" s="110"/>
      <c r="O20" s="110"/>
    </row>
    <row r="21" spans="1:15" s="110" customFormat="1" ht="24.95" customHeight="1" x14ac:dyDescent="0.2">
      <c r="A21" s="201" t="s">
        <v>150</v>
      </c>
      <c r="B21" s="202" t="s">
        <v>151</v>
      </c>
      <c r="C21" s="113">
        <v>2.8269778426060985</v>
      </c>
      <c r="D21" s="115">
        <v>407</v>
      </c>
      <c r="E21" s="114">
        <v>447</v>
      </c>
      <c r="F21" s="114">
        <v>403</v>
      </c>
      <c r="G21" s="114">
        <v>345</v>
      </c>
      <c r="H21" s="140">
        <v>338</v>
      </c>
      <c r="I21" s="115">
        <v>69</v>
      </c>
      <c r="J21" s="116">
        <v>20.414201183431953</v>
      </c>
    </row>
    <row r="22" spans="1:15" s="110" customFormat="1" ht="24.95" customHeight="1" x14ac:dyDescent="0.2">
      <c r="A22" s="201" t="s">
        <v>152</v>
      </c>
      <c r="B22" s="199" t="s">
        <v>153</v>
      </c>
      <c r="C22" s="113">
        <v>2.1115510175731056</v>
      </c>
      <c r="D22" s="115">
        <v>304</v>
      </c>
      <c r="E22" s="114">
        <v>304</v>
      </c>
      <c r="F22" s="114">
        <v>180</v>
      </c>
      <c r="G22" s="114">
        <v>164</v>
      </c>
      <c r="H22" s="140">
        <v>177</v>
      </c>
      <c r="I22" s="115">
        <v>127</v>
      </c>
      <c r="J22" s="116">
        <v>71.751412429378533</v>
      </c>
    </row>
    <row r="23" spans="1:15" s="110" customFormat="1" ht="24.95" customHeight="1" x14ac:dyDescent="0.2">
      <c r="A23" s="193" t="s">
        <v>154</v>
      </c>
      <c r="B23" s="199" t="s">
        <v>155</v>
      </c>
      <c r="C23" s="113">
        <v>0.90296589567270957</v>
      </c>
      <c r="D23" s="115">
        <v>130</v>
      </c>
      <c r="E23" s="114">
        <v>178</v>
      </c>
      <c r="F23" s="114">
        <v>102</v>
      </c>
      <c r="G23" s="114">
        <v>87</v>
      </c>
      <c r="H23" s="140">
        <v>143</v>
      </c>
      <c r="I23" s="115">
        <v>-13</v>
      </c>
      <c r="J23" s="116">
        <v>-9.0909090909090917</v>
      </c>
    </row>
    <row r="24" spans="1:15" s="110" customFormat="1" ht="24.95" customHeight="1" x14ac:dyDescent="0.2">
      <c r="A24" s="193" t="s">
        <v>156</v>
      </c>
      <c r="B24" s="199" t="s">
        <v>221</v>
      </c>
      <c r="C24" s="113">
        <v>5.0218795582413005</v>
      </c>
      <c r="D24" s="115">
        <v>723</v>
      </c>
      <c r="E24" s="114">
        <v>832</v>
      </c>
      <c r="F24" s="114">
        <v>1070</v>
      </c>
      <c r="G24" s="114">
        <v>1171</v>
      </c>
      <c r="H24" s="140">
        <v>654</v>
      </c>
      <c r="I24" s="115">
        <v>69</v>
      </c>
      <c r="J24" s="116">
        <v>10.55045871559633</v>
      </c>
    </row>
    <row r="25" spans="1:15" s="110" customFormat="1" ht="24.95" customHeight="1" x14ac:dyDescent="0.2">
      <c r="A25" s="193" t="s">
        <v>222</v>
      </c>
      <c r="B25" s="204" t="s">
        <v>159</v>
      </c>
      <c r="C25" s="113">
        <v>6.2374105716468708</v>
      </c>
      <c r="D25" s="115">
        <v>898</v>
      </c>
      <c r="E25" s="114">
        <v>692</v>
      </c>
      <c r="F25" s="114">
        <v>781</v>
      </c>
      <c r="G25" s="114">
        <v>728</v>
      </c>
      <c r="H25" s="140">
        <v>850</v>
      </c>
      <c r="I25" s="115">
        <v>48</v>
      </c>
      <c r="J25" s="116">
        <v>5.6470588235294121</v>
      </c>
    </row>
    <row r="26" spans="1:15" s="110" customFormat="1" ht="24.95" customHeight="1" x14ac:dyDescent="0.2">
      <c r="A26" s="201">
        <v>782.78300000000002</v>
      </c>
      <c r="B26" s="203" t="s">
        <v>160</v>
      </c>
      <c r="C26" s="113">
        <v>13.488921303049246</v>
      </c>
      <c r="D26" s="115">
        <v>1942</v>
      </c>
      <c r="E26" s="114">
        <v>2234</v>
      </c>
      <c r="F26" s="114">
        <v>2256</v>
      </c>
      <c r="G26" s="114">
        <v>2052</v>
      </c>
      <c r="H26" s="140">
        <v>2269</v>
      </c>
      <c r="I26" s="115">
        <v>-327</v>
      </c>
      <c r="J26" s="116">
        <v>-14.411635081533715</v>
      </c>
    </row>
    <row r="27" spans="1:15" s="110" customFormat="1" ht="24.95" customHeight="1" x14ac:dyDescent="0.2">
      <c r="A27" s="193" t="s">
        <v>161</v>
      </c>
      <c r="B27" s="199" t="s">
        <v>162</v>
      </c>
      <c r="C27" s="113">
        <v>1.2433145794262694</v>
      </c>
      <c r="D27" s="115">
        <v>179</v>
      </c>
      <c r="E27" s="114">
        <v>106</v>
      </c>
      <c r="F27" s="114">
        <v>165</v>
      </c>
      <c r="G27" s="114">
        <v>126</v>
      </c>
      <c r="H27" s="140">
        <v>124</v>
      </c>
      <c r="I27" s="115">
        <v>55</v>
      </c>
      <c r="J27" s="116">
        <v>44.354838709677416</v>
      </c>
    </row>
    <row r="28" spans="1:15" s="110" customFormat="1" ht="24.95" customHeight="1" x14ac:dyDescent="0.2">
      <c r="A28" s="193" t="s">
        <v>163</v>
      </c>
      <c r="B28" s="199" t="s">
        <v>164</v>
      </c>
      <c r="C28" s="113">
        <v>1.7295269847884975</v>
      </c>
      <c r="D28" s="115">
        <v>249</v>
      </c>
      <c r="E28" s="114">
        <v>225</v>
      </c>
      <c r="F28" s="114">
        <v>518</v>
      </c>
      <c r="G28" s="114">
        <v>235</v>
      </c>
      <c r="H28" s="140">
        <v>228</v>
      </c>
      <c r="I28" s="115">
        <v>21</v>
      </c>
      <c r="J28" s="116">
        <v>9.2105263157894743</v>
      </c>
    </row>
    <row r="29" spans="1:15" s="110" customFormat="1" ht="24.95" customHeight="1" x14ac:dyDescent="0.2">
      <c r="A29" s="193">
        <v>86</v>
      </c>
      <c r="B29" s="199" t="s">
        <v>165</v>
      </c>
      <c r="C29" s="113">
        <v>2.931166215183719</v>
      </c>
      <c r="D29" s="115">
        <v>422</v>
      </c>
      <c r="E29" s="114">
        <v>302</v>
      </c>
      <c r="F29" s="114">
        <v>383</v>
      </c>
      <c r="G29" s="114">
        <v>427</v>
      </c>
      <c r="H29" s="140">
        <v>426</v>
      </c>
      <c r="I29" s="115">
        <v>-4</v>
      </c>
      <c r="J29" s="116">
        <v>-0.93896713615023475</v>
      </c>
    </row>
    <row r="30" spans="1:15" s="110" customFormat="1" ht="24.95" customHeight="1" x14ac:dyDescent="0.2">
      <c r="A30" s="193">
        <v>87.88</v>
      </c>
      <c r="B30" s="204" t="s">
        <v>166</v>
      </c>
      <c r="C30" s="113">
        <v>4.5842883934152949</v>
      </c>
      <c r="D30" s="115">
        <v>660</v>
      </c>
      <c r="E30" s="114">
        <v>582</v>
      </c>
      <c r="F30" s="114">
        <v>629</v>
      </c>
      <c r="G30" s="114">
        <v>474</v>
      </c>
      <c r="H30" s="140">
        <v>514</v>
      </c>
      <c r="I30" s="115">
        <v>146</v>
      </c>
      <c r="J30" s="116">
        <v>28.404669260700388</v>
      </c>
    </row>
    <row r="31" spans="1:15" s="110" customFormat="1" ht="24.95" customHeight="1" x14ac:dyDescent="0.2">
      <c r="A31" s="193" t="s">
        <v>167</v>
      </c>
      <c r="B31" s="199" t="s">
        <v>168</v>
      </c>
      <c r="C31" s="113">
        <v>2.7922483850802249</v>
      </c>
      <c r="D31" s="115">
        <v>402</v>
      </c>
      <c r="E31" s="114">
        <v>308</v>
      </c>
      <c r="F31" s="114">
        <v>509</v>
      </c>
      <c r="G31" s="114">
        <v>267</v>
      </c>
      <c r="H31" s="140">
        <v>308</v>
      </c>
      <c r="I31" s="115">
        <v>94</v>
      </c>
      <c r="J31" s="116">
        <v>30.519480519480521</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0.61818434396054733</v>
      </c>
      <c r="D34" s="115">
        <v>89</v>
      </c>
      <c r="E34" s="114">
        <v>133</v>
      </c>
      <c r="F34" s="114">
        <v>191</v>
      </c>
      <c r="G34" s="114">
        <v>117</v>
      </c>
      <c r="H34" s="140">
        <v>114</v>
      </c>
      <c r="I34" s="115">
        <v>-25</v>
      </c>
      <c r="J34" s="116">
        <v>-21.92982456140351</v>
      </c>
    </row>
    <row r="35" spans="1:10" s="110" customFormat="1" ht="24.95" customHeight="1" x14ac:dyDescent="0.2">
      <c r="A35" s="292" t="s">
        <v>171</v>
      </c>
      <c r="B35" s="293" t="s">
        <v>172</v>
      </c>
      <c r="C35" s="113">
        <v>37.952351184274505</v>
      </c>
      <c r="D35" s="115">
        <v>5464</v>
      </c>
      <c r="E35" s="114">
        <v>4746</v>
      </c>
      <c r="F35" s="114">
        <v>5749</v>
      </c>
      <c r="G35" s="114">
        <v>4765</v>
      </c>
      <c r="H35" s="140">
        <v>5990</v>
      </c>
      <c r="I35" s="115">
        <v>-526</v>
      </c>
      <c r="J35" s="116">
        <v>-8.7813021702838068</v>
      </c>
    </row>
    <row r="36" spans="1:10" s="110" customFormat="1" ht="24.95" customHeight="1" x14ac:dyDescent="0.2">
      <c r="A36" s="294" t="s">
        <v>173</v>
      </c>
      <c r="B36" s="295" t="s">
        <v>174</v>
      </c>
      <c r="C36" s="125">
        <v>61.429464471764952</v>
      </c>
      <c r="D36" s="143">
        <v>8844</v>
      </c>
      <c r="E36" s="144">
        <v>8533</v>
      </c>
      <c r="F36" s="144">
        <v>9558</v>
      </c>
      <c r="G36" s="144">
        <v>9599</v>
      </c>
      <c r="H36" s="145">
        <v>8578</v>
      </c>
      <c r="I36" s="143">
        <v>266</v>
      </c>
      <c r="J36" s="146">
        <v>3.1009559337840988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14397</v>
      </c>
      <c r="F11" s="264">
        <v>13412</v>
      </c>
      <c r="G11" s="264">
        <v>15498</v>
      </c>
      <c r="H11" s="264">
        <v>14481</v>
      </c>
      <c r="I11" s="265">
        <v>14682</v>
      </c>
      <c r="J11" s="263">
        <v>-285</v>
      </c>
      <c r="K11" s="266">
        <v>-1.9411524315488353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32.902688060012501</v>
      </c>
      <c r="E13" s="115">
        <v>4737</v>
      </c>
      <c r="F13" s="114">
        <v>5041</v>
      </c>
      <c r="G13" s="114">
        <v>5314</v>
      </c>
      <c r="H13" s="114">
        <v>4646</v>
      </c>
      <c r="I13" s="140">
        <v>5202</v>
      </c>
      <c r="J13" s="115">
        <v>-465</v>
      </c>
      <c r="K13" s="116">
        <v>-8.9388696655132645</v>
      </c>
    </row>
    <row r="14" spans="1:17" ht="15.95" customHeight="1" x14ac:dyDescent="0.2">
      <c r="A14" s="306" t="s">
        <v>230</v>
      </c>
      <c r="B14" s="307"/>
      <c r="C14" s="308"/>
      <c r="D14" s="113">
        <v>54.129332499826354</v>
      </c>
      <c r="E14" s="115">
        <v>7793</v>
      </c>
      <c r="F14" s="114">
        <v>6746</v>
      </c>
      <c r="G14" s="114">
        <v>7932</v>
      </c>
      <c r="H14" s="114">
        <v>7577</v>
      </c>
      <c r="I14" s="140">
        <v>7743</v>
      </c>
      <c r="J14" s="115">
        <v>50</v>
      </c>
      <c r="K14" s="116">
        <v>0.64574454345860777</v>
      </c>
    </row>
    <row r="15" spans="1:17" ht="15.95" customHeight="1" x14ac:dyDescent="0.2">
      <c r="A15" s="306" t="s">
        <v>231</v>
      </c>
      <c r="B15" s="307"/>
      <c r="C15" s="308"/>
      <c r="D15" s="113">
        <v>7.1542682503299302</v>
      </c>
      <c r="E15" s="115">
        <v>1030</v>
      </c>
      <c r="F15" s="114">
        <v>933</v>
      </c>
      <c r="G15" s="114">
        <v>1232</v>
      </c>
      <c r="H15" s="114">
        <v>1222</v>
      </c>
      <c r="I15" s="140">
        <v>968</v>
      </c>
      <c r="J15" s="115">
        <v>62</v>
      </c>
      <c r="K15" s="116">
        <v>6.4049586776859506</v>
      </c>
    </row>
    <row r="16" spans="1:17" ht="15.95" customHeight="1" x14ac:dyDescent="0.2">
      <c r="A16" s="306" t="s">
        <v>232</v>
      </c>
      <c r="B16" s="307"/>
      <c r="C16" s="308"/>
      <c r="D16" s="113">
        <v>5.5983885531707998</v>
      </c>
      <c r="E16" s="115">
        <v>806</v>
      </c>
      <c r="F16" s="114">
        <v>665</v>
      </c>
      <c r="G16" s="114">
        <v>985</v>
      </c>
      <c r="H16" s="114">
        <v>995</v>
      </c>
      <c r="I16" s="140">
        <v>733</v>
      </c>
      <c r="J16" s="115">
        <v>73</v>
      </c>
      <c r="K16" s="116">
        <v>9.9590723055934518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0.45148294783635479</v>
      </c>
      <c r="E18" s="115">
        <v>65</v>
      </c>
      <c r="F18" s="114">
        <v>83</v>
      </c>
      <c r="G18" s="114">
        <v>164</v>
      </c>
      <c r="H18" s="114">
        <v>86</v>
      </c>
      <c r="I18" s="140">
        <v>69</v>
      </c>
      <c r="J18" s="115">
        <v>-4</v>
      </c>
      <c r="K18" s="116">
        <v>-5.7971014492753623</v>
      </c>
    </row>
    <row r="19" spans="1:11" ht="14.1" customHeight="1" x14ac:dyDescent="0.2">
      <c r="A19" s="306" t="s">
        <v>235</v>
      </c>
      <c r="B19" s="307" t="s">
        <v>236</v>
      </c>
      <c r="C19" s="308"/>
      <c r="D19" s="113">
        <v>0.312565117732861</v>
      </c>
      <c r="E19" s="115">
        <v>45</v>
      </c>
      <c r="F19" s="114">
        <v>60</v>
      </c>
      <c r="G19" s="114">
        <v>132</v>
      </c>
      <c r="H19" s="114">
        <v>67</v>
      </c>
      <c r="I19" s="140">
        <v>39</v>
      </c>
      <c r="J19" s="115">
        <v>6</v>
      </c>
      <c r="K19" s="116">
        <v>15.384615384615385</v>
      </c>
    </row>
    <row r="20" spans="1:11" ht="14.1" customHeight="1" x14ac:dyDescent="0.2">
      <c r="A20" s="306">
        <v>12</v>
      </c>
      <c r="B20" s="307" t="s">
        <v>237</v>
      </c>
      <c r="C20" s="308"/>
      <c r="D20" s="113">
        <v>0.8404528721261374</v>
      </c>
      <c r="E20" s="115">
        <v>121</v>
      </c>
      <c r="F20" s="114">
        <v>140</v>
      </c>
      <c r="G20" s="114">
        <v>147</v>
      </c>
      <c r="H20" s="114">
        <v>117</v>
      </c>
      <c r="I20" s="140">
        <v>130</v>
      </c>
      <c r="J20" s="115">
        <v>-9</v>
      </c>
      <c r="K20" s="116">
        <v>-6.9230769230769234</v>
      </c>
    </row>
    <row r="21" spans="1:11" ht="14.1" customHeight="1" x14ac:dyDescent="0.2">
      <c r="A21" s="306">
        <v>21</v>
      </c>
      <c r="B21" s="307" t="s">
        <v>238</v>
      </c>
      <c r="C21" s="308"/>
      <c r="D21" s="113">
        <v>0.11113426408279503</v>
      </c>
      <c r="E21" s="115">
        <v>16</v>
      </c>
      <c r="F21" s="114">
        <v>19</v>
      </c>
      <c r="G21" s="114">
        <v>21</v>
      </c>
      <c r="H21" s="114">
        <v>14</v>
      </c>
      <c r="I21" s="140">
        <v>23</v>
      </c>
      <c r="J21" s="115">
        <v>-7</v>
      </c>
      <c r="K21" s="116">
        <v>-30.434782608695652</v>
      </c>
    </row>
    <row r="22" spans="1:11" ht="14.1" customHeight="1" x14ac:dyDescent="0.2">
      <c r="A22" s="306">
        <v>22</v>
      </c>
      <c r="B22" s="307" t="s">
        <v>239</v>
      </c>
      <c r="C22" s="308"/>
      <c r="D22" s="113">
        <v>3.3340279224838509</v>
      </c>
      <c r="E22" s="115">
        <v>480</v>
      </c>
      <c r="F22" s="114">
        <v>378</v>
      </c>
      <c r="G22" s="114">
        <v>514</v>
      </c>
      <c r="H22" s="114">
        <v>434</v>
      </c>
      <c r="I22" s="140">
        <v>383</v>
      </c>
      <c r="J22" s="115">
        <v>97</v>
      </c>
      <c r="K22" s="116">
        <v>25.326370757180158</v>
      </c>
    </row>
    <row r="23" spans="1:11" ht="14.1" customHeight="1" x14ac:dyDescent="0.2">
      <c r="A23" s="306">
        <v>23</v>
      </c>
      <c r="B23" s="307" t="s">
        <v>240</v>
      </c>
      <c r="C23" s="308"/>
      <c r="D23" s="113">
        <v>0.85434465513648672</v>
      </c>
      <c r="E23" s="115">
        <v>123</v>
      </c>
      <c r="F23" s="114">
        <v>101</v>
      </c>
      <c r="G23" s="114">
        <v>261</v>
      </c>
      <c r="H23" s="114">
        <v>147</v>
      </c>
      <c r="I23" s="140">
        <v>129</v>
      </c>
      <c r="J23" s="115">
        <v>-6</v>
      </c>
      <c r="K23" s="116">
        <v>-4.6511627906976747</v>
      </c>
    </row>
    <row r="24" spans="1:11" ht="14.1" customHeight="1" x14ac:dyDescent="0.2">
      <c r="A24" s="306">
        <v>24</v>
      </c>
      <c r="B24" s="307" t="s">
        <v>241</v>
      </c>
      <c r="C24" s="308"/>
      <c r="D24" s="113">
        <v>5.237202194901716</v>
      </c>
      <c r="E24" s="115">
        <v>754</v>
      </c>
      <c r="F24" s="114">
        <v>673</v>
      </c>
      <c r="G24" s="114">
        <v>808</v>
      </c>
      <c r="H24" s="114">
        <v>633</v>
      </c>
      <c r="I24" s="140">
        <v>999</v>
      </c>
      <c r="J24" s="115">
        <v>-245</v>
      </c>
      <c r="K24" s="116">
        <v>-24.524524524524523</v>
      </c>
    </row>
    <row r="25" spans="1:11" ht="14.1" customHeight="1" x14ac:dyDescent="0.2">
      <c r="A25" s="306">
        <v>25</v>
      </c>
      <c r="B25" s="307" t="s">
        <v>242</v>
      </c>
      <c r="C25" s="308"/>
      <c r="D25" s="113">
        <v>5.0079877752309505</v>
      </c>
      <c r="E25" s="115">
        <v>721</v>
      </c>
      <c r="F25" s="114">
        <v>588</v>
      </c>
      <c r="G25" s="114">
        <v>699</v>
      </c>
      <c r="H25" s="114">
        <v>514</v>
      </c>
      <c r="I25" s="140">
        <v>672</v>
      </c>
      <c r="J25" s="115">
        <v>49</v>
      </c>
      <c r="K25" s="116">
        <v>7.291666666666667</v>
      </c>
    </row>
    <row r="26" spans="1:11" ht="14.1" customHeight="1" x14ac:dyDescent="0.2">
      <c r="A26" s="306">
        <v>26</v>
      </c>
      <c r="B26" s="307" t="s">
        <v>243</v>
      </c>
      <c r="C26" s="308"/>
      <c r="D26" s="113">
        <v>4.5773425019101204</v>
      </c>
      <c r="E26" s="115">
        <v>659</v>
      </c>
      <c r="F26" s="114">
        <v>584</v>
      </c>
      <c r="G26" s="114">
        <v>661</v>
      </c>
      <c r="H26" s="114">
        <v>479</v>
      </c>
      <c r="I26" s="140">
        <v>693</v>
      </c>
      <c r="J26" s="115">
        <v>-34</v>
      </c>
      <c r="K26" s="116">
        <v>-4.9062049062049065</v>
      </c>
    </row>
    <row r="27" spans="1:11" ht="14.1" customHeight="1" x14ac:dyDescent="0.2">
      <c r="A27" s="306">
        <v>27</v>
      </c>
      <c r="B27" s="307" t="s">
        <v>244</v>
      </c>
      <c r="C27" s="308"/>
      <c r="D27" s="113">
        <v>1.4864207821073834</v>
      </c>
      <c r="E27" s="115">
        <v>214</v>
      </c>
      <c r="F27" s="114">
        <v>197</v>
      </c>
      <c r="G27" s="114">
        <v>257</v>
      </c>
      <c r="H27" s="114">
        <v>197</v>
      </c>
      <c r="I27" s="140">
        <v>224</v>
      </c>
      <c r="J27" s="115">
        <v>-10</v>
      </c>
      <c r="K27" s="116">
        <v>-4.4642857142857144</v>
      </c>
    </row>
    <row r="28" spans="1:11" ht="14.1" customHeight="1" x14ac:dyDescent="0.2">
      <c r="A28" s="306">
        <v>28</v>
      </c>
      <c r="B28" s="307" t="s">
        <v>245</v>
      </c>
      <c r="C28" s="308"/>
      <c r="D28" s="113">
        <v>0.2639438771966382</v>
      </c>
      <c r="E28" s="115">
        <v>38</v>
      </c>
      <c r="F28" s="114">
        <v>66</v>
      </c>
      <c r="G28" s="114">
        <v>49</v>
      </c>
      <c r="H28" s="114">
        <v>246</v>
      </c>
      <c r="I28" s="140">
        <v>46</v>
      </c>
      <c r="J28" s="115">
        <v>-8</v>
      </c>
      <c r="K28" s="116">
        <v>-17.391304347826086</v>
      </c>
    </row>
    <row r="29" spans="1:11" ht="14.1" customHeight="1" x14ac:dyDescent="0.2">
      <c r="A29" s="306">
        <v>29</v>
      </c>
      <c r="B29" s="307" t="s">
        <v>246</v>
      </c>
      <c r="C29" s="308"/>
      <c r="D29" s="113">
        <v>11.294019587414045</v>
      </c>
      <c r="E29" s="115">
        <v>1626</v>
      </c>
      <c r="F29" s="114">
        <v>1727</v>
      </c>
      <c r="G29" s="114">
        <v>1618</v>
      </c>
      <c r="H29" s="114">
        <v>1607</v>
      </c>
      <c r="I29" s="140">
        <v>1610</v>
      </c>
      <c r="J29" s="115">
        <v>16</v>
      </c>
      <c r="K29" s="116">
        <v>0.99378881987577639</v>
      </c>
    </row>
    <row r="30" spans="1:11" ht="14.1" customHeight="1" x14ac:dyDescent="0.2">
      <c r="A30" s="306" t="s">
        <v>247</v>
      </c>
      <c r="B30" s="307" t="s">
        <v>248</v>
      </c>
      <c r="C30" s="308"/>
      <c r="D30" s="113">
        <v>10.050705007987775</v>
      </c>
      <c r="E30" s="115">
        <v>1447</v>
      </c>
      <c r="F30" s="114">
        <v>1560</v>
      </c>
      <c r="G30" s="114">
        <v>1441</v>
      </c>
      <c r="H30" s="114">
        <v>1449</v>
      </c>
      <c r="I30" s="140">
        <v>1454</v>
      </c>
      <c r="J30" s="115">
        <v>-7</v>
      </c>
      <c r="K30" s="116">
        <v>-0.48143053645116918</v>
      </c>
    </row>
    <row r="31" spans="1:11" ht="14.1" customHeight="1" x14ac:dyDescent="0.2">
      <c r="A31" s="306" t="s">
        <v>249</v>
      </c>
      <c r="B31" s="307" t="s">
        <v>250</v>
      </c>
      <c r="C31" s="308"/>
      <c r="D31" s="113" t="s">
        <v>513</v>
      </c>
      <c r="E31" s="115" t="s">
        <v>513</v>
      </c>
      <c r="F31" s="114" t="s">
        <v>513</v>
      </c>
      <c r="G31" s="114" t="s">
        <v>513</v>
      </c>
      <c r="H31" s="114" t="s">
        <v>513</v>
      </c>
      <c r="I31" s="140">
        <v>152</v>
      </c>
      <c r="J31" s="115" t="s">
        <v>513</v>
      </c>
      <c r="K31" s="116" t="s">
        <v>513</v>
      </c>
    </row>
    <row r="32" spans="1:11" ht="14.1" customHeight="1" x14ac:dyDescent="0.2">
      <c r="A32" s="306">
        <v>31</v>
      </c>
      <c r="B32" s="307" t="s">
        <v>251</v>
      </c>
      <c r="C32" s="308"/>
      <c r="D32" s="113">
        <v>0.2639438771966382</v>
      </c>
      <c r="E32" s="115">
        <v>38</v>
      </c>
      <c r="F32" s="114">
        <v>27</v>
      </c>
      <c r="G32" s="114">
        <v>59</v>
      </c>
      <c r="H32" s="114">
        <v>35</v>
      </c>
      <c r="I32" s="140">
        <v>36</v>
      </c>
      <c r="J32" s="115">
        <v>2</v>
      </c>
      <c r="K32" s="116">
        <v>5.5555555555555554</v>
      </c>
    </row>
    <row r="33" spans="1:11" ht="14.1" customHeight="1" x14ac:dyDescent="0.2">
      <c r="A33" s="306">
        <v>32</v>
      </c>
      <c r="B33" s="307" t="s">
        <v>252</v>
      </c>
      <c r="C33" s="308"/>
      <c r="D33" s="113">
        <v>1.632284503716052</v>
      </c>
      <c r="E33" s="115">
        <v>235</v>
      </c>
      <c r="F33" s="114">
        <v>287</v>
      </c>
      <c r="G33" s="114">
        <v>343</v>
      </c>
      <c r="H33" s="114">
        <v>242</v>
      </c>
      <c r="I33" s="140">
        <v>310</v>
      </c>
      <c r="J33" s="115">
        <v>-75</v>
      </c>
      <c r="K33" s="116">
        <v>-24.193548387096776</v>
      </c>
    </row>
    <row r="34" spans="1:11" ht="14.1" customHeight="1" x14ac:dyDescent="0.2">
      <c r="A34" s="306">
        <v>33</v>
      </c>
      <c r="B34" s="307" t="s">
        <v>253</v>
      </c>
      <c r="C34" s="308"/>
      <c r="D34" s="113">
        <v>0.90991178717788423</v>
      </c>
      <c r="E34" s="115">
        <v>131</v>
      </c>
      <c r="F34" s="114">
        <v>167</v>
      </c>
      <c r="G34" s="114">
        <v>155</v>
      </c>
      <c r="H34" s="114">
        <v>92</v>
      </c>
      <c r="I34" s="140">
        <v>140</v>
      </c>
      <c r="J34" s="115">
        <v>-9</v>
      </c>
      <c r="K34" s="116">
        <v>-6.4285714285714288</v>
      </c>
    </row>
    <row r="35" spans="1:11" ht="14.1" customHeight="1" x14ac:dyDescent="0.2">
      <c r="A35" s="306">
        <v>34</v>
      </c>
      <c r="B35" s="307" t="s">
        <v>254</v>
      </c>
      <c r="C35" s="308"/>
      <c r="D35" s="113">
        <v>1.4586372160866847</v>
      </c>
      <c r="E35" s="115">
        <v>210</v>
      </c>
      <c r="F35" s="114">
        <v>185</v>
      </c>
      <c r="G35" s="114">
        <v>149</v>
      </c>
      <c r="H35" s="114">
        <v>149</v>
      </c>
      <c r="I35" s="140">
        <v>244</v>
      </c>
      <c r="J35" s="115">
        <v>-34</v>
      </c>
      <c r="K35" s="116">
        <v>-13.934426229508198</v>
      </c>
    </row>
    <row r="36" spans="1:11" ht="14.1" customHeight="1" x14ac:dyDescent="0.2">
      <c r="A36" s="306">
        <v>41</v>
      </c>
      <c r="B36" s="307" t="s">
        <v>255</v>
      </c>
      <c r="C36" s="308"/>
      <c r="D36" s="113">
        <v>0.5278877543932764</v>
      </c>
      <c r="E36" s="115">
        <v>76</v>
      </c>
      <c r="F36" s="114">
        <v>46</v>
      </c>
      <c r="G36" s="114">
        <v>65</v>
      </c>
      <c r="H36" s="114">
        <v>60</v>
      </c>
      <c r="I36" s="140">
        <v>87</v>
      </c>
      <c r="J36" s="115">
        <v>-11</v>
      </c>
      <c r="K36" s="116">
        <v>-12.64367816091954</v>
      </c>
    </row>
    <row r="37" spans="1:11" ht="14.1" customHeight="1" x14ac:dyDescent="0.2">
      <c r="A37" s="306">
        <v>42</v>
      </c>
      <c r="B37" s="307" t="s">
        <v>256</v>
      </c>
      <c r="C37" s="308"/>
      <c r="D37" s="113">
        <v>9.0296589567270963E-2</v>
      </c>
      <c r="E37" s="115">
        <v>13</v>
      </c>
      <c r="F37" s="114" t="s">
        <v>513</v>
      </c>
      <c r="G37" s="114" t="s">
        <v>513</v>
      </c>
      <c r="H37" s="114" t="s">
        <v>513</v>
      </c>
      <c r="I37" s="140">
        <v>11</v>
      </c>
      <c r="J37" s="115">
        <v>2</v>
      </c>
      <c r="K37" s="116">
        <v>18.181818181818183</v>
      </c>
    </row>
    <row r="38" spans="1:11" ht="14.1" customHeight="1" x14ac:dyDescent="0.2">
      <c r="A38" s="306">
        <v>43</v>
      </c>
      <c r="B38" s="307" t="s">
        <v>257</v>
      </c>
      <c r="C38" s="308"/>
      <c r="D38" s="113">
        <v>1.944849621448913</v>
      </c>
      <c r="E38" s="115">
        <v>280</v>
      </c>
      <c r="F38" s="114">
        <v>327</v>
      </c>
      <c r="G38" s="114">
        <v>293</v>
      </c>
      <c r="H38" s="114">
        <v>248</v>
      </c>
      <c r="I38" s="140">
        <v>227</v>
      </c>
      <c r="J38" s="115">
        <v>53</v>
      </c>
      <c r="K38" s="116">
        <v>23.348017621145374</v>
      </c>
    </row>
    <row r="39" spans="1:11" ht="14.1" customHeight="1" x14ac:dyDescent="0.2">
      <c r="A39" s="306">
        <v>51</v>
      </c>
      <c r="B39" s="307" t="s">
        <v>258</v>
      </c>
      <c r="C39" s="308"/>
      <c r="D39" s="113">
        <v>17.87872473431965</v>
      </c>
      <c r="E39" s="115">
        <v>2574</v>
      </c>
      <c r="F39" s="114">
        <v>2525</v>
      </c>
      <c r="G39" s="114">
        <v>2663</v>
      </c>
      <c r="H39" s="114">
        <v>2542</v>
      </c>
      <c r="I39" s="140">
        <v>2730</v>
      </c>
      <c r="J39" s="115">
        <v>-156</v>
      </c>
      <c r="K39" s="116">
        <v>-5.7142857142857144</v>
      </c>
    </row>
    <row r="40" spans="1:11" ht="14.1" customHeight="1" x14ac:dyDescent="0.2">
      <c r="A40" s="306" t="s">
        <v>259</v>
      </c>
      <c r="B40" s="307" t="s">
        <v>260</v>
      </c>
      <c r="C40" s="308"/>
      <c r="D40" s="113">
        <v>17.149406126276308</v>
      </c>
      <c r="E40" s="115">
        <v>2469</v>
      </c>
      <c r="F40" s="114">
        <v>2462</v>
      </c>
      <c r="G40" s="114">
        <v>2555</v>
      </c>
      <c r="H40" s="114">
        <v>2463</v>
      </c>
      <c r="I40" s="140">
        <v>2634</v>
      </c>
      <c r="J40" s="115">
        <v>-165</v>
      </c>
      <c r="K40" s="116">
        <v>-6.2642369020501141</v>
      </c>
    </row>
    <row r="41" spans="1:11" ht="14.1" customHeight="1" x14ac:dyDescent="0.2">
      <c r="A41" s="306"/>
      <c r="B41" s="307" t="s">
        <v>261</v>
      </c>
      <c r="C41" s="308"/>
      <c r="D41" s="113">
        <v>16.593734805862333</v>
      </c>
      <c r="E41" s="115">
        <v>2389</v>
      </c>
      <c r="F41" s="114">
        <v>2402</v>
      </c>
      <c r="G41" s="114">
        <v>2477</v>
      </c>
      <c r="H41" s="114">
        <v>2400</v>
      </c>
      <c r="I41" s="140">
        <v>2564</v>
      </c>
      <c r="J41" s="115">
        <v>-175</v>
      </c>
      <c r="K41" s="116">
        <v>-6.8252730109204371</v>
      </c>
    </row>
    <row r="42" spans="1:11" ht="14.1" customHeight="1" x14ac:dyDescent="0.2">
      <c r="A42" s="306">
        <v>52</v>
      </c>
      <c r="B42" s="307" t="s">
        <v>262</v>
      </c>
      <c r="C42" s="308"/>
      <c r="D42" s="113">
        <v>5.1469056053344451</v>
      </c>
      <c r="E42" s="115">
        <v>741</v>
      </c>
      <c r="F42" s="114">
        <v>529</v>
      </c>
      <c r="G42" s="114">
        <v>632</v>
      </c>
      <c r="H42" s="114">
        <v>477</v>
      </c>
      <c r="I42" s="140">
        <v>669</v>
      </c>
      <c r="J42" s="115">
        <v>72</v>
      </c>
      <c r="K42" s="116">
        <v>10.762331838565023</v>
      </c>
    </row>
    <row r="43" spans="1:11" ht="14.1" customHeight="1" x14ac:dyDescent="0.2">
      <c r="A43" s="306" t="s">
        <v>263</v>
      </c>
      <c r="B43" s="307" t="s">
        <v>264</v>
      </c>
      <c r="C43" s="308"/>
      <c r="D43" s="113">
        <v>4.2717232756824339</v>
      </c>
      <c r="E43" s="115">
        <v>615</v>
      </c>
      <c r="F43" s="114">
        <v>414</v>
      </c>
      <c r="G43" s="114">
        <v>527</v>
      </c>
      <c r="H43" s="114">
        <v>394</v>
      </c>
      <c r="I43" s="140">
        <v>512</v>
      </c>
      <c r="J43" s="115">
        <v>103</v>
      </c>
      <c r="K43" s="116">
        <v>20.1171875</v>
      </c>
    </row>
    <row r="44" spans="1:11" ht="14.1" customHeight="1" x14ac:dyDescent="0.2">
      <c r="A44" s="306">
        <v>53</v>
      </c>
      <c r="B44" s="307" t="s">
        <v>265</v>
      </c>
      <c r="C44" s="308"/>
      <c r="D44" s="113">
        <v>0.40286170730013199</v>
      </c>
      <c r="E44" s="115">
        <v>58</v>
      </c>
      <c r="F44" s="114">
        <v>40</v>
      </c>
      <c r="G44" s="114">
        <v>47</v>
      </c>
      <c r="H44" s="114">
        <v>39</v>
      </c>
      <c r="I44" s="140">
        <v>38</v>
      </c>
      <c r="J44" s="115">
        <v>20</v>
      </c>
      <c r="K44" s="116">
        <v>52.631578947368418</v>
      </c>
    </row>
    <row r="45" spans="1:11" ht="14.1" customHeight="1" x14ac:dyDescent="0.2">
      <c r="A45" s="306" t="s">
        <v>266</v>
      </c>
      <c r="B45" s="307" t="s">
        <v>267</v>
      </c>
      <c r="C45" s="308"/>
      <c r="D45" s="113">
        <v>0.36813224977425851</v>
      </c>
      <c r="E45" s="115">
        <v>53</v>
      </c>
      <c r="F45" s="114">
        <v>34</v>
      </c>
      <c r="G45" s="114">
        <v>41</v>
      </c>
      <c r="H45" s="114">
        <v>37</v>
      </c>
      <c r="I45" s="140">
        <v>32</v>
      </c>
      <c r="J45" s="115">
        <v>21</v>
      </c>
      <c r="K45" s="116">
        <v>65.625</v>
      </c>
    </row>
    <row r="46" spans="1:11" ht="14.1" customHeight="1" x14ac:dyDescent="0.2">
      <c r="A46" s="306">
        <v>54</v>
      </c>
      <c r="B46" s="307" t="s">
        <v>268</v>
      </c>
      <c r="C46" s="308"/>
      <c r="D46" s="113">
        <v>3.2298395499062305</v>
      </c>
      <c r="E46" s="115">
        <v>465</v>
      </c>
      <c r="F46" s="114">
        <v>415</v>
      </c>
      <c r="G46" s="114">
        <v>430</v>
      </c>
      <c r="H46" s="114">
        <v>383</v>
      </c>
      <c r="I46" s="140">
        <v>452</v>
      </c>
      <c r="J46" s="115">
        <v>13</v>
      </c>
      <c r="K46" s="116">
        <v>2.8761061946902653</v>
      </c>
    </row>
    <row r="47" spans="1:11" ht="14.1" customHeight="1" x14ac:dyDescent="0.2">
      <c r="A47" s="306">
        <v>61</v>
      </c>
      <c r="B47" s="307" t="s">
        <v>269</v>
      </c>
      <c r="C47" s="308"/>
      <c r="D47" s="113">
        <v>2.3893866777800929</v>
      </c>
      <c r="E47" s="115">
        <v>344</v>
      </c>
      <c r="F47" s="114">
        <v>224</v>
      </c>
      <c r="G47" s="114">
        <v>383</v>
      </c>
      <c r="H47" s="114">
        <v>356</v>
      </c>
      <c r="I47" s="140">
        <v>360</v>
      </c>
      <c r="J47" s="115">
        <v>-16</v>
      </c>
      <c r="K47" s="116">
        <v>-4.4444444444444446</v>
      </c>
    </row>
    <row r="48" spans="1:11" ht="14.1" customHeight="1" x14ac:dyDescent="0.2">
      <c r="A48" s="306">
        <v>62</v>
      </c>
      <c r="B48" s="307" t="s">
        <v>270</v>
      </c>
      <c r="C48" s="308"/>
      <c r="D48" s="113">
        <v>5.7650899492949916</v>
      </c>
      <c r="E48" s="115">
        <v>830</v>
      </c>
      <c r="F48" s="114">
        <v>1055</v>
      </c>
      <c r="G48" s="114">
        <v>923</v>
      </c>
      <c r="H48" s="114">
        <v>2056</v>
      </c>
      <c r="I48" s="140">
        <v>907</v>
      </c>
      <c r="J48" s="115">
        <v>-77</v>
      </c>
      <c r="K48" s="116">
        <v>-8.4895259095920625</v>
      </c>
    </row>
    <row r="49" spans="1:11" ht="14.1" customHeight="1" x14ac:dyDescent="0.2">
      <c r="A49" s="306">
        <v>63</v>
      </c>
      <c r="B49" s="307" t="s">
        <v>271</v>
      </c>
      <c r="C49" s="308"/>
      <c r="D49" s="113">
        <v>1.7781482253247205</v>
      </c>
      <c r="E49" s="115">
        <v>256</v>
      </c>
      <c r="F49" s="114">
        <v>298</v>
      </c>
      <c r="G49" s="114">
        <v>308</v>
      </c>
      <c r="H49" s="114">
        <v>228</v>
      </c>
      <c r="I49" s="140">
        <v>205</v>
      </c>
      <c r="J49" s="115">
        <v>51</v>
      </c>
      <c r="K49" s="116">
        <v>24.878048780487806</v>
      </c>
    </row>
    <row r="50" spans="1:11" ht="14.1" customHeight="1" x14ac:dyDescent="0.2">
      <c r="A50" s="306" t="s">
        <v>272</v>
      </c>
      <c r="B50" s="307" t="s">
        <v>273</v>
      </c>
      <c r="C50" s="308"/>
      <c r="D50" s="113">
        <v>0.29867333472251162</v>
      </c>
      <c r="E50" s="115">
        <v>43</v>
      </c>
      <c r="F50" s="114">
        <v>63</v>
      </c>
      <c r="G50" s="114">
        <v>60</v>
      </c>
      <c r="H50" s="114">
        <v>39</v>
      </c>
      <c r="I50" s="140">
        <v>34</v>
      </c>
      <c r="J50" s="115">
        <v>9</v>
      </c>
      <c r="K50" s="116">
        <v>26.470588235294116</v>
      </c>
    </row>
    <row r="51" spans="1:11" ht="14.1" customHeight="1" x14ac:dyDescent="0.2">
      <c r="A51" s="306" t="s">
        <v>274</v>
      </c>
      <c r="B51" s="307" t="s">
        <v>275</v>
      </c>
      <c r="C51" s="308"/>
      <c r="D51" s="113">
        <v>1.3127734944780163</v>
      </c>
      <c r="E51" s="115">
        <v>189</v>
      </c>
      <c r="F51" s="114">
        <v>201</v>
      </c>
      <c r="G51" s="114">
        <v>205</v>
      </c>
      <c r="H51" s="114">
        <v>154</v>
      </c>
      <c r="I51" s="140">
        <v>141</v>
      </c>
      <c r="J51" s="115">
        <v>48</v>
      </c>
      <c r="K51" s="116">
        <v>34.042553191489361</v>
      </c>
    </row>
    <row r="52" spans="1:11" ht="14.1" customHeight="1" x14ac:dyDescent="0.2">
      <c r="A52" s="306">
        <v>71</v>
      </c>
      <c r="B52" s="307" t="s">
        <v>276</v>
      </c>
      <c r="C52" s="308"/>
      <c r="D52" s="113">
        <v>8.5295547683545188</v>
      </c>
      <c r="E52" s="115">
        <v>1228</v>
      </c>
      <c r="F52" s="114">
        <v>913</v>
      </c>
      <c r="G52" s="114">
        <v>1340</v>
      </c>
      <c r="H52" s="114">
        <v>1142</v>
      </c>
      <c r="I52" s="140">
        <v>1350</v>
      </c>
      <c r="J52" s="115">
        <v>-122</v>
      </c>
      <c r="K52" s="116">
        <v>-9.0370370370370363</v>
      </c>
    </row>
    <row r="53" spans="1:11" ht="14.1" customHeight="1" x14ac:dyDescent="0.2">
      <c r="A53" s="306" t="s">
        <v>277</v>
      </c>
      <c r="B53" s="307" t="s">
        <v>278</v>
      </c>
      <c r="C53" s="308"/>
      <c r="D53" s="113">
        <v>4.5703966104049458</v>
      </c>
      <c r="E53" s="115">
        <v>658</v>
      </c>
      <c r="F53" s="114">
        <v>510</v>
      </c>
      <c r="G53" s="114">
        <v>708</v>
      </c>
      <c r="H53" s="114">
        <v>635</v>
      </c>
      <c r="I53" s="140">
        <v>707</v>
      </c>
      <c r="J53" s="115">
        <v>-49</v>
      </c>
      <c r="K53" s="116">
        <v>-6.9306930693069306</v>
      </c>
    </row>
    <row r="54" spans="1:11" ht="14.1" customHeight="1" x14ac:dyDescent="0.2">
      <c r="A54" s="306" t="s">
        <v>279</v>
      </c>
      <c r="B54" s="307" t="s">
        <v>280</v>
      </c>
      <c r="C54" s="308"/>
      <c r="D54" s="113">
        <v>3.1117593943182609</v>
      </c>
      <c r="E54" s="115">
        <v>448</v>
      </c>
      <c r="F54" s="114">
        <v>344</v>
      </c>
      <c r="G54" s="114">
        <v>490</v>
      </c>
      <c r="H54" s="114">
        <v>390</v>
      </c>
      <c r="I54" s="140">
        <v>519</v>
      </c>
      <c r="J54" s="115">
        <v>-71</v>
      </c>
      <c r="K54" s="116">
        <v>-13.680154142581888</v>
      </c>
    </row>
    <row r="55" spans="1:11" ht="14.1" customHeight="1" x14ac:dyDescent="0.2">
      <c r="A55" s="306">
        <v>72</v>
      </c>
      <c r="B55" s="307" t="s">
        <v>281</v>
      </c>
      <c r="C55" s="308"/>
      <c r="D55" s="113">
        <v>2.076821560047232</v>
      </c>
      <c r="E55" s="115">
        <v>299</v>
      </c>
      <c r="F55" s="114">
        <v>283</v>
      </c>
      <c r="G55" s="114">
        <v>235</v>
      </c>
      <c r="H55" s="114">
        <v>276</v>
      </c>
      <c r="I55" s="140">
        <v>296</v>
      </c>
      <c r="J55" s="115">
        <v>3</v>
      </c>
      <c r="K55" s="116">
        <v>1.0135135135135136</v>
      </c>
    </row>
    <row r="56" spans="1:11" ht="14.1" customHeight="1" x14ac:dyDescent="0.2">
      <c r="A56" s="306" t="s">
        <v>282</v>
      </c>
      <c r="B56" s="307" t="s">
        <v>283</v>
      </c>
      <c r="C56" s="308"/>
      <c r="D56" s="113">
        <v>0.78488574008473988</v>
      </c>
      <c r="E56" s="115">
        <v>113</v>
      </c>
      <c r="F56" s="114">
        <v>153</v>
      </c>
      <c r="G56" s="114">
        <v>78</v>
      </c>
      <c r="H56" s="114">
        <v>69</v>
      </c>
      <c r="I56" s="140">
        <v>114</v>
      </c>
      <c r="J56" s="115">
        <v>-1</v>
      </c>
      <c r="K56" s="116">
        <v>-0.8771929824561403</v>
      </c>
    </row>
    <row r="57" spans="1:11" ht="14.1" customHeight="1" x14ac:dyDescent="0.2">
      <c r="A57" s="306" t="s">
        <v>284</v>
      </c>
      <c r="B57" s="307" t="s">
        <v>285</v>
      </c>
      <c r="C57" s="308"/>
      <c r="D57" s="113">
        <v>0.73626449954851703</v>
      </c>
      <c r="E57" s="115">
        <v>106</v>
      </c>
      <c r="F57" s="114">
        <v>95</v>
      </c>
      <c r="G57" s="114">
        <v>112</v>
      </c>
      <c r="H57" s="114">
        <v>155</v>
      </c>
      <c r="I57" s="140">
        <v>125</v>
      </c>
      <c r="J57" s="115">
        <v>-19</v>
      </c>
      <c r="K57" s="116">
        <v>-15.2</v>
      </c>
    </row>
    <row r="58" spans="1:11" ht="14.1" customHeight="1" x14ac:dyDescent="0.2">
      <c r="A58" s="306">
        <v>73</v>
      </c>
      <c r="B58" s="307" t="s">
        <v>286</v>
      </c>
      <c r="C58" s="308"/>
      <c r="D58" s="113">
        <v>0.99326248523998051</v>
      </c>
      <c r="E58" s="115">
        <v>143</v>
      </c>
      <c r="F58" s="114">
        <v>69</v>
      </c>
      <c r="G58" s="114">
        <v>156</v>
      </c>
      <c r="H58" s="114">
        <v>156</v>
      </c>
      <c r="I58" s="140">
        <v>148</v>
      </c>
      <c r="J58" s="115">
        <v>-5</v>
      </c>
      <c r="K58" s="116">
        <v>-3.3783783783783785</v>
      </c>
    </row>
    <row r="59" spans="1:11" ht="14.1" customHeight="1" x14ac:dyDescent="0.2">
      <c r="A59" s="306" t="s">
        <v>287</v>
      </c>
      <c r="B59" s="307" t="s">
        <v>288</v>
      </c>
      <c r="C59" s="308"/>
      <c r="D59" s="113">
        <v>0.61123845245537267</v>
      </c>
      <c r="E59" s="115">
        <v>88</v>
      </c>
      <c r="F59" s="114">
        <v>49</v>
      </c>
      <c r="G59" s="114">
        <v>82</v>
      </c>
      <c r="H59" s="114">
        <v>107</v>
      </c>
      <c r="I59" s="140">
        <v>67</v>
      </c>
      <c r="J59" s="115">
        <v>21</v>
      </c>
      <c r="K59" s="116">
        <v>31.343283582089551</v>
      </c>
    </row>
    <row r="60" spans="1:11" ht="14.1" customHeight="1" x14ac:dyDescent="0.2">
      <c r="A60" s="306">
        <v>81</v>
      </c>
      <c r="B60" s="307" t="s">
        <v>289</v>
      </c>
      <c r="C60" s="308"/>
      <c r="D60" s="113">
        <v>3.7438355212891574</v>
      </c>
      <c r="E60" s="115">
        <v>539</v>
      </c>
      <c r="F60" s="114">
        <v>483</v>
      </c>
      <c r="G60" s="114">
        <v>423</v>
      </c>
      <c r="H60" s="114">
        <v>530</v>
      </c>
      <c r="I60" s="140">
        <v>509</v>
      </c>
      <c r="J60" s="115">
        <v>30</v>
      </c>
      <c r="K60" s="116">
        <v>5.8939096267190569</v>
      </c>
    </row>
    <row r="61" spans="1:11" ht="14.1" customHeight="1" x14ac:dyDescent="0.2">
      <c r="A61" s="306" t="s">
        <v>290</v>
      </c>
      <c r="B61" s="307" t="s">
        <v>291</v>
      </c>
      <c r="C61" s="308"/>
      <c r="D61" s="113">
        <v>1.3266652774883656</v>
      </c>
      <c r="E61" s="115">
        <v>191</v>
      </c>
      <c r="F61" s="114">
        <v>142</v>
      </c>
      <c r="G61" s="114">
        <v>159</v>
      </c>
      <c r="H61" s="114">
        <v>214</v>
      </c>
      <c r="I61" s="140">
        <v>172</v>
      </c>
      <c r="J61" s="115">
        <v>19</v>
      </c>
      <c r="K61" s="116">
        <v>11.046511627906977</v>
      </c>
    </row>
    <row r="62" spans="1:11" ht="14.1" customHeight="1" x14ac:dyDescent="0.2">
      <c r="A62" s="306" t="s">
        <v>292</v>
      </c>
      <c r="B62" s="307" t="s">
        <v>293</v>
      </c>
      <c r="C62" s="308"/>
      <c r="D62" s="113">
        <v>1.1808015558796972</v>
      </c>
      <c r="E62" s="115">
        <v>170</v>
      </c>
      <c r="F62" s="114">
        <v>212</v>
      </c>
      <c r="G62" s="114">
        <v>166</v>
      </c>
      <c r="H62" s="114">
        <v>182</v>
      </c>
      <c r="I62" s="140">
        <v>177</v>
      </c>
      <c r="J62" s="115">
        <v>-7</v>
      </c>
      <c r="K62" s="116">
        <v>-3.9548022598870056</v>
      </c>
    </row>
    <row r="63" spans="1:11" ht="14.1" customHeight="1" x14ac:dyDescent="0.2">
      <c r="A63" s="306"/>
      <c r="B63" s="307" t="s">
        <v>294</v>
      </c>
      <c r="C63" s="308"/>
      <c r="D63" s="113">
        <v>1.0835590748072514</v>
      </c>
      <c r="E63" s="115">
        <v>156</v>
      </c>
      <c r="F63" s="114">
        <v>168</v>
      </c>
      <c r="G63" s="114">
        <v>146</v>
      </c>
      <c r="H63" s="114">
        <v>165</v>
      </c>
      <c r="I63" s="140">
        <v>154</v>
      </c>
      <c r="J63" s="115">
        <v>2</v>
      </c>
      <c r="K63" s="116">
        <v>1.2987012987012987</v>
      </c>
    </row>
    <row r="64" spans="1:11" ht="14.1" customHeight="1" x14ac:dyDescent="0.2">
      <c r="A64" s="306" t="s">
        <v>295</v>
      </c>
      <c r="B64" s="307" t="s">
        <v>296</v>
      </c>
      <c r="C64" s="308"/>
      <c r="D64" s="113">
        <v>0.5070500798777523</v>
      </c>
      <c r="E64" s="115">
        <v>73</v>
      </c>
      <c r="F64" s="114">
        <v>52</v>
      </c>
      <c r="G64" s="114">
        <v>40</v>
      </c>
      <c r="H64" s="114">
        <v>56</v>
      </c>
      <c r="I64" s="140">
        <v>56</v>
      </c>
      <c r="J64" s="115">
        <v>17</v>
      </c>
      <c r="K64" s="116">
        <v>30.357142857142858</v>
      </c>
    </row>
    <row r="65" spans="1:11" ht="14.1" customHeight="1" x14ac:dyDescent="0.2">
      <c r="A65" s="306" t="s">
        <v>297</v>
      </c>
      <c r="B65" s="307" t="s">
        <v>298</v>
      </c>
      <c r="C65" s="308"/>
      <c r="D65" s="113">
        <v>0.34034868375355976</v>
      </c>
      <c r="E65" s="115">
        <v>49</v>
      </c>
      <c r="F65" s="114">
        <v>29</v>
      </c>
      <c r="G65" s="114">
        <v>27</v>
      </c>
      <c r="H65" s="114">
        <v>35</v>
      </c>
      <c r="I65" s="140">
        <v>48</v>
      </c>
      <c r="J65" s="115">
        <v>1</v>
      </c>
      <c r="K65" s="116">
        <v>2.0833333333333335</v>
      </c>
    </row>
    <row r="66" spans="1:11" ht="14.1" customHeight="1" x14ac:dyDescent="0.2">
      <c r="A66" s="306">
        <v>82</v>
      </c>
      <c r="B66" s="307" t="s">
        <v>299</v>
      </c>
      <c r="C66" s="308"/>
      <c r="D66" s="113">
        <v>2.6255469889560326</v>
      </c>
      <c r="E66" s="115">
        <v>378</v>
      </c>
      <c r="F66" s="114">
        <v>361</v>
      </c>
      <c r="G66" s="114">
        <v>329</v>
      </c>
      <c r="H66" s="114">
        <v>290</v>
      </c>
      <c r="I66" s="140">
        <v>297</v>
      </c>
      <c r="J66" s="115">
        <v>81</v>
      </c>
      <c r="K66" s="116">
        <v>27.272727272727273</v>
      </c>
    </row>
    <row r="67" spans="1:11" ht="14.1" customHeight="1" x14ac:dyDescent="0.2">
      <c r="A67" s="306" t="s">
        <v>300</v>
      </c>
      <c r="B67" s="307" t="s">
        <v>301</v>
      </c>
      <c r="C67" s="308"/>
      <c r="D67" s="113">
        <v>1.8545530318816421</v>
      </c>
      <c r="E67" s="115">
        <v>267</v>
      </c>
      <c r="F67" s="114">
        <v>292</v>
      </c>
      <c r="G67" s="114">
        <v>195</v>
      </c>
      <c r="H67" s="114">
        <v>197</v>
      </c>
      <c r="I67" s="140">
        <v>189</v>
      </c>
      <c r="J67" s="115">
        <v>78</v>
      </c>
      <c r="K67" s="116">
        <v>41.269841269841272</v>
      </c>
    </row>
    <row r="68" spans="1:11" ht="14.1" customHeight="1" x14ac:dyDescent="0.2">
      <c r="A68" s="306" t="s">
        <v>302</v>
      </c>
      <c r="B68" s="307" t="s">
        <v>303</v>
      </c>
      <c r="C68" s="308"/>
      <c r="D68" s="113">
        <v>0.52094186288810174</v>
      </c>
      <c r="E68" s="115">
        <v>75</v>
      </c>
      <c r="F68" s="114">
        <v>48</v>
      </c>
      <c r="G68" s="114">
        <v>93</v>
      </c>
      <c r="H68" s="114">
        <v>59</v>
      </c>
      <c r="I68" s="140">
        <v>76</v>
      </c>
      <c r="J68" s="115">
        <v>-1</v>
      </c>
      <c r="K68" s="116">
        <v>-1.3157894736842106</v>
      </c>
    </row>
    <row r="69" spans="1:11" ht="14.1" customHeight="1" x14ac:dyDescent="0.2">
      <c r="A69" s="306">
        <v>83</v>
      </c>
      <c r="B69" s="307" t="s">
        <v>304</v>
      </c>
      <c r="C69" s="308"/>
      <c r="D69" s="113">
        <v>2.6463846634715567</v>
      </c>
      <c r="E69" s="115">
        <v>381</v>
      </c>
      <c r="F69" s="114">
        <v>289</v>
      </c>
      <c r="G69" s="114">
        <v>780</v>
      </c>
      <c r="H69" s="114">
        <v>275</v>
      </c>
      <c r="I69" s="140">
        <v>352</v>
      </c>
      <c r="J69" s="115">
        <v>29</v>
      </c>
      <c r="K69" s="116">
        <v>8.2386363636363633</v>
      </c>
    </row>
    <row r="70" spans="1:11" ht="14.1" customHeight="1" x14ac:dyDescent="0.2">
      <c r="A70" s="306" t="s">
        <v>305</v>
      </c>
      <c r="B70" s="307" t="s">
        <v>306</v>
      </c>
      <c r="C70" s="308"/>
      <c r="D70" s="113">
        <v>2.0212544280058347</v>
      </c>
      <c r="E70" s="115">
        <v>291</v>
      </c>
      <c r="F70" s="114">
        <v>214</v>
      </c>
      <c r="G70" s="114">
        <v>689</v>
      </c>
      <c r="H70" s="114">
        <v>207</v>
      </c>
      <c r="I70" s="140">
        <v>259</v>
      </c>
      <c r="J70" s="115">
        <v>32</v>
      </c>
      <c r="K70" s="116">
        <v>12.355212355212355</v>
      </c>
    </row>
    <row r="71" spans="1:11" ht="14.1" customHeight="1" x14ac:dyDescent="0.2">
      <c r="A71" s="306"/>
      <c r="B71" s="307" t="s">
        <v>307</v>
      </c>
      <c r="C71" s="308"/>
      <c r="D71" s="113">
        <v>1.1530179898589985</v>
      </c>
      <c r="E71" s="115">
        <v>166</v>
      </c>
      <c r="F71" s="114">
        <v>128</v>
      </c>
      <c r="G71" s="114">
        <v>486</v>
      </c>
      <c r="H71" s="114">
        <v>118</v>
      </c>
      <c r="I71" s="140">
        <v>154</v>
      </c>
      <c r="J71" s="115">
        <v>12</v>
      </c>
      <c r="K71" s="116">
        <v>7.7922077922077921</v>
      </c>
    </row>
    <row r="72" spans="1:11" ht="14.1" customHeight="1" x14ac:dyDescent="0.2">
      <c r="A72" s="306">
        <v>84</v>
      </c>
      <c r="B72" s="307" t="s">
        <v>308</v>
      </c>
      <c r="C72" s="308"/>
      <c r="D72" s="113">
        <v>0.80572341460026398</v>
      </c>
      <c r="E72" s="115">
        <v>116</v>
      </c>
      <c r="F72" s="114">
        <v>86</v>
      </c>
      <c r="G72" s="114">
        <v>185</v>
      </c>
      <c r="H72" s="114">
        <v>118</v>
      </c>
      <c r="I72" s="140">
        <v>105</v>
      </c>
      <c r="J72" s="115">
        <v>11</v>
      </c>
      <c r="K72" s="116">
        <v>10.476190476190476</v>
      </c>
    </row>
    <row r="73" spans="1:11" ht="14.1" customHeight="1" x14ac:dyDescent="0.2">
      <c r="A73" s="306" t="s">
        <v>309</v>
      </c>
      <c r="B73" s="307" t="s">
        <v>310</v>
      </c>
      <c r="C73" s="308"/>
      <c r="D73" s="113">
        <v>0.47926651385705354</v>
      </c>
      <c r="E73" s="115">
        <v>69</v>
      </c>
      <c r="F73" s="114">
        <v>53</v>
      </c>
      <c r="G73" s="114">
        <v>118</v>
      </c>
      <c r="H73" s="114">
        <v>78</v>
      </c>
      <c r="I73" s="140">
        <v>57</v>
      </c>
      <c r="J73" s="115">
        <v>12</v>
      </c>
      <c r="K73" s="116">
        <v>21.05263157894737</v>
      </c>
    </row>
    <row r="74" spans="1:11" ht="14.1" customHeight="1" x14ac:dyDescent="0.2">
      <c r="A74" s="306" t="s">
        <v>311</v>
      </c>
      <c r="B74" s="307" t="s">
        <v>312</v>
      </c>
      <c r="C74" s="308"/>
      <c r="D74" s="113">
        <v>7.6404806556921584E-2</v>
      </c>
      <c r="E74" s="115">
        <v>11</v>
      </c>
      <c r="F74" s="114">
        <v>5</v>
      </c>
      <c r="G74" s="114">
        <v>16</v>
      </c>
      <c r="H74" s="114">
        <v>14</v>
      </c>
      <c r="I74" s="140">
        <v>20</v>
      </c>
      <c r="J74" s="115">
        <v>-9</v>
      </c>
      <c r="K74" s="116">
        <v>-45</v>
      </c>
    </row>
    <row r="75" spans="1:11" ht="14.1" customHeight="1" x14ac:dyDescent="0.2">
      <c r="A75" s="306" t="s">
        <v>313</v>
      </c>
      <c r="B75" s="307" t="s">
        <v>314</v>
      </c>
      <c r="C75" s="308"/>
      <c r="D75" s="113">
        <v>0</v>
      </c>
      <c r="E75" s="115">
        <v>0</v>
      </c>
      <c r="F75" s="114">
        <v>0</v>
      </c>
      <c r="G75" s="114">
        <v>3</v>
      </c>
      <c r="H75" s="114" t="s">
        <v>513</v>
      </c>
      <c r="I75" s="140" t="s">
        <v>513</v>
      </c>
      <c r="J75" s="115" t="s">
        <v>513</v>
      </c>
      <c r="K75" s="116" t="s">
        <v>513</v>
      </c>
    </row>
    <row r="76" spans="1:11" ht="14.1" customHeight="1" x14ac:dyDescent="0.2">
      <c r="A76" s="306">
        <v>91</v>
      </c>
      <c r="B76" s="307" t="s">
        <v>315</v>
      </c>
      <c r="C76" s="308"/>
      <c r="D76" s="113">
        <v>0.13891783010349379</v>
      </c>
      <c r="E76" s="115">
        <v>20</v>
      </c>
      <c r="F76" s="114">
        <v>15</v>
      </c>
      <c r="G76" s="114">
        <v>39</v>
      </c>
      <c r="H76" s="114">
        <v>10</v>
      </c>
      <c r="I76" s="140" t="s">
        <v>513</v>
      </c>
      <c r="J76" s="115" t="s">
        <v>513</v>
      </c>
      <c r="K76" s="116" t="s">
        <v>513</v>
      </c>
    </row>
    <row r="77" spans="1:11" ht="14.1" customHeight="1" x14ac:dyDescent="0.2">
      <c r="A77" s="306">
        <v>92</v>
      </c>
      <c r="B77" s="307" t="s">
        <v>316</v>
      </c>
      <c r="C77" s="308"/>
      <c r="D77" s="113">
        <v>0.89602000416753491</v>
      </c>
      <c r="E77" s="115">
        <v>129</v>
      </c>
      <c r="F77" s="114">
        <v>108</v>
      </c>
      <c r="G77" s="114">
        <v>212</v>
      </c>
      <c r="H77" s="114">
        <v>143</v>
      </c>
      <c r="I77" s="140">
        <v>149</v>
      </c>
      <c r="J77" s="115">
        <v>-20</v>
      </c>
      <c r="K77" s="116">
        <v>-13.422818791946309</v>
      </c>
    </row>
    <row r="78" spans="1:11" ht="14.1" customHeight="1" x14ac:dyDescent="0.2">
      <c r="A78" s="306">
        <v>93</v>
      </c>
      <c r="B78" s="307" t="s">
        <v>317</v>
      </c>
      <c r="C78" s="308"/>
      <c r="D78" s="113">
        <v>0.1319719385983191</v>
      </c>
      <c r="E78" s="115">
        <v>19</v>
      </c>
      <c r="F78" s="114">
        <v>16</v>
      </c>
      <c r="G78" s="114">
        <v>31</v>
      </c>
      <c r="H78" s="114">
        <v>80</v>
      </c>
      <c r="I78" s="140">
        <v>21</v>
      </c>
      <c r="J78" s="115">
        <v>-2</v>
      </c>
      <c r="K78" s="116">
        <v>-9.5238095238095237</v>
      </c>
    </row>
    <row r="79" spans="1:11" ht="14.1" customHeight="1" x14ac:dyDescent="0.2">
      <c r="A79" s="306">
        <v>94</v>
      </c>
      <c r="B79" s="307" t="s">
        <v>318</v>
      </c>
      <c r="C79" s="308"/>
      <c r="D79" s="113">
        <v>0.28478155171216224</v>
      </c>
      <c r="E79" s="115">
        <v>41</v>
      </c>
      <c r="F79" s="114">
        <v>73</v>
      </c>
      <c r="G79" s="114">
        <v>73</v>
      </c>
      <c r="H79" s="114">
        <v>31</v>
      </c>
      <c r="I79" s="140">
        <v>13</v>
      </c>
      <c r="J79" s="115">
        <v>28</v>
      </c>
      <c r="K79" s="116">
        <v>215.38461538461539</v>
      </c>
    </row>
    <row r="80" spans="1:11" ht="14.1" customHeight="1" x14ac:dyDescent="0.2">
      <c r="A80" s="306" t="s">
        <v>319</v>
      </c>
      <c r="B80" s="307" t="s">
        <v>320</v>
      </c>
      <c r="C80" s="308"/>
      <c r="D80" s="113">
        <v>3.4729457525873447E-2</v>
      </c>
      <c r="E80" s="115">
        <v>5</v>
      </c>
      <c r="F80" s="114" t="s">
        <v>513</v>
      </c>
      <c r="G80" s="114" t="s">
        <v>513</v>
      </c>
      <c r="H80" s="114" t="s">
        <v>513</v>
      </c>
      <c r="I80" s="140" t="s">
        <v>513</v>
      </c>
      <c r="J80" s="115" t="s">
        <v>513</v>
      </c>
      <c r="K80" s="116" t="s">
        <v>513</v>
      </c>
    </row>
    <row r="81" spans="1:11" ht="14.1" customHeight="1" x14ac:dyDescent="0.2">
      <c r="A81" s="310" t="s">
        <v>321</v>
      </c>
      <c r="B81" s="311" t="s">
        <v>333</v>
      </c>
      <c r="C81" s="312"/>
      <c r="D81" s="125">
        <v>0.21532263666041537</v>
      </c>
      <c r="E81" s="143">
        <v>31</v>
      </c>
      <c r="F81" s="144">
        <v>27</v>
      </c>
      <c r="G81" s="144">
        <v>35</v>
      </c>
      <c r="H81" s="144">
        <v>41</v>
      </c>
      <c r="I81" s="145">
        <v>36</v>
      </c>
      <c r="J81" s="143">
        <v>-5</v>
      </c>
      <c r="K81" s="146">
        <v>-13.888888888888889</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138562</v>
      </c>
      <c r="C10" s="114">
        <v>83579</v>
      </c>
      <c r="D10" s="114">
        <v>54983</v>
      </c>
      <c r="E10" s="114">
        <v>113857</v>
      </c>
      <c r="F10" s="114">
        <v>23286</v>
      </c>
      <c r="G10" s="114">
        <v>15471</v>
      </c>
      <c r="H10" s="114">
        <v>35167</v>
      </c>
      <c r="I10" s="115">
        <v>37853</v>
      </c>
      <c r="J10" s="114">
        <v>26401</v>
      </c>
      <c r="K10" s="114">
        <v>11452</v>
      </c>
      <c r="L10" s="423">
        <v>9183</v>
      </c>
      <c r="M10" s="424">
        <v>9746</v>
      </c>
    </row>
    <row r="11" spans="1:13" ht="11.1" customHeight="1" x14ac:dyDescent="0.2">
      <c r="A11" s="422" t="s">
        <v>387</v>
      </c>
      <c r="B11" s="115">
        <v>139898</v>
      </c>
      <c r="C11" s="114">
        <v>84687</v>
      </c>
      <c r="D11" s="114">
        <v>55211</v>
      </c>
      <c r="E11" s="114">
        <v>115001</v>
      </c>
      <c r="F11" s="114">
        <v>23480</v>
      </c>
      <c r="G11" s="114">
        <v>15117</v>
      </c>
      <c r="H11" s="114">
        <v>36012</v>
      </c>
      <c r="I11" s="115">
        <v>38473</v>
      </c>
      <c r="J11" s="114">
        <v>26678</v>
      </c>
      <c r="K11" s="114">
        <v>11795</v>
      </c>
      <c r="L11" s="423">
        <v>8604</v>
      </c>
      <c r="M11" s="424">
        <v>7704</v>
      </c>
    </row>
    <row r="12" spans="1:13" ht="11.1" customHeight="1" x14ac:dyDescent="0.2">
      <c r="A12" s="422" t="s">
        <v>388</v>
      </c>
      <c r="B12" s="115">
        <v>142943</v>
      </c>
      <c r="C12" s="114">
        <v>86585</v>
      </c>
      <c r="D12" s="114">
        <v>56358</v>
      </c>
      <c r="E12" s="114">
        <v>117597</v>
      </c>
      <c r="F12" s="114">
        <v>23818</v>
      </c>
      <c r="G12" s="114">
        <v>17013</v>
      </c>
      <c r="H12" s="114">
        <v>36707</v>
      </c>
      <c r="I12" s="115">
        <v>38758</v>
      </c>
      <c r="J12" s="114">
        <v>26416</v>
      </c>
      <c r="K12" s="114">
        <v>12342</v>
      </c>
      <c r="L12" s="423">
        <v>12733</v>
      </c>
      <c r="M12" s="424">
        <v>9983</v>
      </c>
    </row>
    <row r="13" spans="1:13" s="110" customFormat="1" ht="11.1" customHeight="1" x14ac:dyDescent="0.2">
      <c r="A13" s="422" t="s">
        <v>389</v>
      </c>
      <c r="B13" s="115">
        <v>142176</v>
      </c>
      <c r="C13" s="114">
        <v>85915</v>
      </c>
      <c r="D13" s="114">
        <v>56261</v>
      </c>
      <c r="E13" s="114">
        <v>116506</v>
      </c>
      <c r="F13" s="114">
        <v>24148</v>
      </c>
      <c r="G13" s="114">
        <v>16227</v>
      </c>
      <c r="H13" s="114">
        <v>37224</v>
      </c>
      <c r="I13" s="115">
        <v>38838</v>
      </c>
      <c r="J13" s="114">
        <v>26506</v>
      </c>
      <c r="K13" s="114">
        <v>12332</v>
      </c>
      <c r="L13" s="423">
        <v>7292</v>
      </c>
      <c r="M13" s="424">
        <v>8423</v>
      </c>
    </row>
    <row r="14" spans="1:13" ht="15" customHeight="1" x14ac:dyDescent="0.2">
      <c r="A14" s="422" t="s">
        <v>390</v>
      </c>
      <c r="B14" s="115">
        <v>142691</v>
      </c>
      <c r="C14" s="114">
        <v>86210</v>
      </c>
      <c r="D14" s="114">
        <v>56481</v>
      </c>
      <c r="E14" s="114">
        <v>113330</v>
      </c>
      <c r="F14" s="114">
        <v>28005</v>
      </c>
      <c r="G14" s="114">
        <v>15765</v>
      </c>
      <c r="H14" s="114">
        <v>37924</v>
      </c>
      <c r="I14" s="115">
        <v>38777</v>
      </c>
      <c r="J14" s="114">
        <v>26605</v>
      </c>
      <c r="K14" s="114">
        <v>12172</v>
      </c>
      <c r="L14" s="423">
        <v>10217</v>
      </c>
      <c r="M14" s="424">
        <v>9858</v>
      </c>
    </row>
    <row r="15" spans="1:13" ht="11.1" customHeight="1" x14ac:dyDescent="0.2">
      <c r="A15" s="422" t="s">
        <v>387</v>
      </c>
      <c r="B15" s="115">
        <v>143890</v>
      </c>
      <c r="C15" s="114">
        <v>87157</v>
      </c>
      <c r="D15" s="114">
        <v>56733</v>
      </c>
      <c r="E15" s="114">
        <v>113858</v>
      </c>
      <c r="F15" s="114">
        <v>28696</v>
      </c>
      <c r="G15" s="114">
        <v>15567</v>
      </c>
      <c r="H15" s="114">
        <v>38875</v>
      </c>
      <c r="I15" s="115">
        <v>39347</v>
      </c>
      <c r="J15" s="114">
        <v>27001</v>
      </c>
      <c r="K15" s="114">
        <v>12346</v>
      </c>
      <c r="L15" s="423">
        <v>8892</v>
      </c>
      <c r="M15" s="424">
        <v>7867</v>
      </c>
    </row>
    <row r="16" spans="1:13" ht="11.1" customHeight="1" x14ac:dyDescent="0.2">
      <c r="A16" s="422" t="s">
        <v>388</v>
      </c>
      <c r="B16" s="115">
        <v>147014</v>
      </c>
      <c r="C16" s="114">
        <v>88939</v>
      </c>
      <c r="D16" s="114">
        <v>58075</v>
      </c>
      <c r="E16" s="114">
        <v>117710</v>
      </c>
      <c r="F16" s="114">
        <v>29193</v>
      </c>
      <c r="G16" s="114">
        <v>17502</v>
      </c>
      <c r="H16" s="114">
        <v>39598</v>
      </c>
      <c r="I16" s="115">
        <v>39685</v>
      </c>
      <c r="J16" s="114">
        <v>26839</v>
      </c>
      <c r="K16" s="114">
        <v>12846</v>
      </c>
      <c r="L16" s="423">
        <v>15600</v>
      </c>
      <c r="M16" s="424">
        <v>12704</v>
      </c>
    </row>
    <row r="17" spans="1:13" s="110" customFormat="1" ht="11.1" customHeight="1" x14ac:dyDescent="0.2">
      <c r="A17" s="422" t="s">
        <v>389</v>
      </c>
      <c r="B17" s="115">
        <v>146587</v>
      </c>
      <c r="C17" s="114">
        <v>88454</v>
      </c>
      <c r="D17" s="114">
        <v>58133</v>
      </c>
      <c r="E17" s="114">
        <v>117210</v>
      </c>
      <c r="F17" s="114">
        <v>29298</v>
      </c>
      <c r="G17" s="114">
        <v>16789</v>
      </c>
      <c r="H17" s="114">
        <v>40026</v>
      </c>
      <c r="I17" s="115">
        <v>39631</v>
      </c>
      <c r="J17" s="114">
        <v>26763</v>
      </c>
      <c r="K17" s="114">
        <v>12868</v>
      </c>
      <c r="L17" s="423">
        <v>7802</v>
      </c>
      <c r="M17" s="424">
        <v>8491</v>
      </c>
    </row>
    <row r="18" spans="1:13" ht="15" customHeight="1" x14ac:dyDescent="0.2">
      <c r="A18" s="422" t="s">
        <v>391</v>
      </c>
      <c r="B18" s="115">
        <v>147127</v>
      </c>
      <c r="C18" s="114">
        <v>88325</v>
      </c>
      <c r="D18" s="114">
        <v>58802</v>
      </c>
      <c r="E18" s="114">
        <v>116343</v>
      </c>
      <c r="F18" s="114">
        <v>30611</v>
      </c>
      <c r="G18" s="114">
        <v>16449</v>
      </c>
      <c r="H18" s="114">
        <v>40773</v>
      </c>
      <c r="I18" s="115">
        <v>39219</v>
      </c>
      <c r="J18" s="114">
        <v>26588</v>
      </c>
      <c r="K18" s="114">
        <v>12631</v>
      </c>
      <c r="L18" s="423">
        <v>11066</v>
      </c>
      <c r="M18" s="424">
        <v>10452</v>
      </c>
    </row>
    <row r="19" spans="1:13" ht="11.1" customHeight="1" x14ac:dyDescent="0.2">
      <c r="A19" s="422" t="s">
        <v>387</v>
      </c>
      <c r="B19" s="115">
        <v>147456</v>
      </c>
      <c r="C19" s="114">
        <v>88544</v>
      </c>
      <c r="D19" s="114">
        <v>58912</v>
      </c>
      <c r="E19" s="114">
        <v>116354</v>
      </c>
      <c r="F19" s="114">
        <v>30918</v>
      </c>
      <c r="G19" s="114">
        <v>15830</v>
      </c>
      <c r="H19" s="114">
        <v>41522</v>
      </c>
      <c r="I19" s="115">
        <v>39924</v>
      </c>
      <c r="J19" s="114">
        <v>27049</v>
      </c>
      <c r="K19" s="114">
        <v>12875</v>
      </c>
      <c r="L19" s="423">
        <v>8570</v>
      </c>
      <c r="M19" s="424">
        <v>8372</v>
      </c>
    </row>
    <row r="20" spans="1:13" ht="11.1" customHeight="1" x14ac:dyDescent="0.2">
      <c r="A20" s="422" t="s">
        <v>388</v>
      </c>
      <c r="B20" s="115">
        <v>150087</v>
      </c>
      <c r="C20" s="114">
        <v>90144</v>
      </c>
      <c r="D20" s="114">
        <v>59943</v>
      </c>
      <c r="E20" s="114">
        <v>118902</v>
      </c>
      <c r="F20" s="114">
        <v>30991</v>
      </c>
      <c r="G20" s="114">
        <v>17775</v>
      </c>
      <c r="H20" s="114">
        <v>42169</v>
      </c>
      <c r="I20" s="115">
        <v>40134</v>
      </c>
      <c r="J20" s="114">
        <v>26723</v>
      </c>
      <c r="K20" s="114">
        <v>13411</v>
      </c>
      <c r="L20" s="423">
        <v>12642</v>
      </c>
      <c r="M20" s="424">
        <v>10276</v>
      </c>
    </row>
    <row r="21" spans="1:13" s="110" customFormat="1" ht="11.1" customHeight="1" x14ac:dyDescent="0.2">
      <c r="A21" s="422" t="s">
        <v>389</v>
      </c>
      <c r="B21" s="115">
        <v>149825</v>
      </c>
      <c r="C21" s="114">
        <v>89638</v>
      </c>
      <c r="D21" s="114">
        <v>60187</v>
      </c>
      <c r="E21" s="114">
        <v>118689</v>
      </c>
      <c r="F21" s="114">
        <v>31065</v>
      </c>
      <c r="G21" s="114">
        <v>17164</v>
      </c>
      <c r="H21" s="114">
        <v>42723</v>
      </c>
      <c r="I21" s="115">
        <v>40267</v>
      </c>
      <c r="J21" s="114">
        <v>26790</v>
      </c>
      <c r="K21" s="114">
        <v>13477</v>
      </c>
      <c r="L21" s="423">
        <v>7005</v>
      </c>
      <c r="M21" s="424">
        <v>8021</v>
      </c>
    </row>
    <row r="22" spans="1:13" ht="15" customHeight="1" x14ac:dyDescent="0.2">
      <c r="A22" s="422" t="s">
        <v>392</v>
      </c>
      <c r="B22" s="115">
        <v>149443</v>
      </c>
      <c r="C22" s="114">
        <v>89437</v>
      </c>
      <c r="D22" s="114">
        <v>60006</v>
      </c>
      <c r="E22" s="114">
        <v>118255</v>
      </c>
      <c r="F22" s="114">
        <v>30932</v>
      </c>
      <c r="G22" s="114">
        <v>16365</v>
      </c>
      <c r="H22" s="114">
        <v>43409</v>
      </c>
      <c r="I22" s="115">
        <v>40425</v>
      </c>
      <c r="J22" s="114">
        <v>27069</v>
      </c>
      <c r="K22" s="114">
        <v>13356</v>
      </c>
      <c r="L22" s="423">
        <v>9020</v>
      </c>
      <c r="M22" s="424">
        <v>9464</v>
      </c>
    </row>
    <row r="23" spans="1:13" ht="11.1" customHeight="1" x14ac:dyDescent="0.2">
      <c r="A23" s="422" t="s">
        <v>387</v>
      </c>
      <c r="B23" s="115">
        <v>150027</v>
      </c>
      <c r="C23" s="114">
        <v>89881</v>
      </c>
      <c r="D23" s="114">
        <v>60146</v>
      </c>
      <c r="E23" s="114">
        <v>118480</v>
      </c>
      <c r="F23" s="114">
        <v>31260</v>
      </c>
      <c r="G23" s="114">
        <v>15902</v>
      </c>
      <c r="H23" s="114">
        <v>44193</v>
      </c>
      <c r="I23" s="115">
        <v>40993</v>
      </c>
      <c r="J23" s="114">
        <v>27458</v>
      </c>
      <c r="K23" s="114">
        <v>13535</v>
      </c>
      <c r="L23" s="423">
        <v>7826</v>
      </c>
      <c r="M23" s="424">
        <v>7466</v>
      </c>
    </row>
    <row r="24" spans="1:13" ht="11.1" customHeight="1" x14ac:dyDescent="0.2">
      <c r="A24" s="422" t="s">
        <v>388</v>
      </c>
      <c r="B24" s="115">
        <v>153740</v>
      </c>
      <c r="C24" s="114">
        <v>92077</v>
      </c>
      <c r="D24" s="114">
        <v>61663</v>
      </c>
      <c r="E24" s="114">
        <v>120510</v>
      </c>
      <c r="F24" s="114">
        <v>31641</v>
      </c>
      <c r="G24" s="114">
        <v>17870</v>
      </c>
      <c r="H24" s="114">
        <v>45119</v>
      </c>
      <c r="I24" s="115">
        <v>41089</v>
      </c>
      <c r="J24" s="114">
        <v>27009</v>
      </c>
      <c r="K24" s="114">
        <v>14080</v>
      </c>
      <c r="L24" s="423">
        <v>13790</v>
      </c>
      <c r="M24" s="424">
        <v>10814</v>
      </c>
    </row>
    <row r="25" spans="1:13" s="110" customFormat="1" ht="11.1" customHeight="1" x14ac:dyDescent="0.2">
      <c r="A25" s="422" t="s">
        <v>389</v>
      </c>
      <c r="B25" s="115">
        <v>152771</v>
      </c>
      <c r="C25" s="114">
        <v>91177</v>
      </c>
      <c r="D25" s="114">
        <v>61594</v>
      </c>
      <c r="E25" s="114">
        <v>119304</v>
      </c>
      <c r="F25" s="114">
        <v>31866</v>
      </c>
      <c r="G25" s="114">
        <v>17233</v>
      </c>
      <c r="H25" s="114">
        <v>45500</v>
      </c>
      <c r="I25" s="115">
        <v>40569</v>
      </c>
      <c r="J25" s="114">
        <v>26767</v>
      </c>
      <c r="K25" s="114">
        <v>13802</v>
      </c>
      <c r="L25" s="423">
        <v>6973</v>
      </c>
      <c r="M25" s="424">
        <v>8015</v>
      </c>
    </row>
    <row r="26" spans="1:13" ht="15" customHeight="1" x14ac:dyDescent="0.2">
      <c r="A26" s="422" t="s">
        <v>393</v>
      </c>
      <c r="B26" s="115">
        <v>153242</v>
      </c>
      <c r="C26" s="114">
        <v>91488</v>
      </c>
      <c r="D26" s="114">
        <v>61754</v>
      </c>
      <c r="E26" s="114">
        <v>119417</v>
      </c>
      <c r="F26" s="114">
        <v>32221</v>
      </c>
      <c r="G26" s="114">
        <v>16696</v>
      </c>
      <c r="H26" s="114">
        <v>46303</v>
      </c>
      <c r="I26" s="115">
        <v>40486</v>
      </c>
      <c r="J26" s="114">
        <v>26931</v>
      </c>
      <c r="K26" s="114">
        <v>13555</v>
      </c>
      <c r="L26" s="423">
        <v>11527</v>
      </c>
      <c r="M26" s="424">
        <v>11208</v>
      </c>
    </row>
    <row r="27" spans="1:13" ht="11.1" customHeight="1" x14ac:dyDescent="0.2">
      <c r="A27" s="422" t="s">
        <v>387</v>
      </c>
      <c r="B27" s="115">
        <v>153964</v>
      </c>
      <c r="C27" s="114">
        <v>92038</v>
      </c>
      <c r="D27" s="114">
        <v>61926</v>
      </c>
      <c r="E27" s="114">
        <v>119748</v>
      </c>
      <c r="F27" s="114">
        <v>32653</v>
      </c>
      <c r="G27" s="114">
        <v>16167</v>
      </c>
      <c r="H27" s="114">
        <v>47140</v>
      </c>
      <c r="I27" s="115">
        <v>41094</v>
      </c>
      <c r="J27" s="114">
        <v>27193</v>
      </c>
      <c r="K27" s="114">
        <v>13901</v>
      </c>
      <c r="L27" s="423">
        <v>8457</v>
      </c>
      <c r="M27" s="424">
        <v>7662</v>
      </c>
    </row>
    <row r="28" spans="1:13" ht="11.1" customHeight="1" x14ac:dyDescent="0.2">
      <c r="A28" s="422" t="s">
        <v>388</v>
      </c>
      <c r="B28" s="115">
        <v>158516</v>
      </c>
      <c r="C28" s="114">
        <v>94957</v>
      </c>
      <c r="D28" s="114">
        <v>63559</v>
      </c>
      <c r="E28" s="114">
        <v>125234</v>
      </c>
      <c r="F28" s="114">
        <v>33112</v>
      </c>
      <c r="G28" s="114">
        <v>18435</v>
      </c>
      <c r="H28" s="114">
        <v>47781</v>
      </c>
      <c r="I28" s="115">
        <v>40929</v>
      </c>
      <c r="J28" s="114">
        <v>26428</v>
      </c>
      <c r="K28" s="114">
        <v>14501</v>
      </c>
      <c r="L28" s="423">
        <v>15516</v>
      </c>
      <c r="M28" s="424">
        <v>11115</v>
      </c>
    </row>
    <row r="29" spans="1:13" s="110" customFormat="1" ht="11.1" customHeight="1" x14ac:dyDescent="0.2">
      <c r="A29" s="422" t="s">
        <v>389</v>
      </c>
      <c r="B29" s="115">
        <v>157800</v>
      </c>
      <c r="C29" s="114">
        <v>94210</v>
      </c>
      <c r="D29" s="114">
        <v>63590</v>
      </c>
      <c r="E29" s="114">
        <v>124395</v>
      </c>
      <c r="F29" s="114">
        <v>33367</v>
      </c>
      <c r="G29" s="114">
        <v>17700</v>
      </c>
      <c r="H29" s="114">
        <v>48082</v>
      </c>
      <c r="I29" s="115">
        <v>40449</v>
      </c>
      <c r="J29" s="114">
        <v>26201</v>
      </c>
      <c r="K29" s="114">
        <v>14248</v>
      </c>
      <c r="L29" s="423">
        <v>8981</v>
      </c>
      <c r="M29" s="424">
        <v>9784</v>
      </c>
    </row>
    <row r="30" spans="1:13" ht="15" customHeight="1" x14ac:dyDescent="0.2">
      <c r="A30" s="422" t="s">
        <v>394</v>
      </c>
      <c r="B30" s="115">
        <v>159522</v>
      </c>
      <c r="C30" s="114">
        <v>95241</v>
      </c>
      <c r="D30" s="114">
        <v>64281</v>
      </c>
      <c r="E30" s="114">
        <v>125371</v>
      </c>
      <c r="F30" s="114">
        <v>34125</v>
      </c>
      <c r="G30" s="114">
        <v>17414</v>
      </c>
      <c r="H30" s="114">
        <v>48899</v>
      </c>
      <c r="I30" s="115">
        <v>39712</v>
      </c>
      <c r="J30" s="114">
        <v>25722</v>
      </c>
      <c r="K30" s="114">
        <v>13990</v>
      </c>
      <c r="L30" s="423">
        <v>13610</v>
      </c>
      <c r="M30" s="424">
        <v>12375</v>
      </c>
    </row>
    <row r="31" spans="1:13" ht="11.1" customHeight="1" x14ac:dyDescent="0.2">
      <c r="A31" s="422" t="s">
        <v>387</v>
      </c>
      <c r="B31" s="115">
        <v>160807</v>
      </c>
      <c r="C31" s="114">
        <v>96365</v>
      </c>
      <c r="D31" s="114">
        <v>64442</v>
      </c>
      <c r="E31" s="114">
        <v>126142</v>
      </c>
      <c r="F31" s="114">
        <v>34640</v>
      </c>
      <c r="G31" s="114">
        <v>16973</v>
      </c>
      <c r="H31" s="114">
        <v>49680</v>
      </c>
      <c r="I31" s="115">
        <v>40785</v>
      </c>
      <c r="J31" s="114">
        <v>26335</v>
      </c>
      <c r="K31" s="114">
        <v>14450</v>
      </c>
      <c r="L31" s="423">
        <v>11893</v>
      </c>
      <c r="M31" s="424">
        <v>10650</v>
      </c>
    </row>
    <row r="32" spans="1:13" ht="11.1" customHeight="1" x14ac:dyDescent="0.2">
      <c r="A32" s="422" t="s">
        <v>388</v>
      </c>
      <c r="B32" s="115">
        <v>164994</v>
      </c>
      <c r="C32" s="114">
        <v>99017</v>
      </c>
      <c r="D32" s="114">
        <v>65977</v>
      </c>
      <c r="E32" s="114">
        <v>129497</v>
      </c>
      <c r="F32" s="114">
        <v>35480</v>
      </c>
      <c r="G32" s="114">
        <v>19128</v>
      </c>
      <c r="H32" s="114">
        <v>50540</v>
      </c>
      <c r="I32" s="115">
        <v>40554</v>
      </c>
      <c r="J32" s="114">
        <v>25602</v>
      </c>
      <c r="K32" s="114">
        <v>14952</v>
      </c>
      <c r="L32" s="423">
        <v>15702</v>
      </c>
      <c r="M32" s="424">
        <v>12416</v>
      </c>
    </row>
    <row r="33" spans="1:13" s="110" customFormat="1" ht="11.1" customHeight="1" x14ac:dyDescent="0.2">
      <c r="A33" s="422" t="s">
        <v>389</v>
      </c>
      <c r="B33" s="115">
        <v>164195</v>
      </c>
      <c r="C33" s="114">
        <v>98216</v>
      </c>
      <c r="D33" s="114">
        <v>65979</v>
      </c>
      <c r="E33" s="114">
        <v>128342</v>
      </c>
      <c r="F33" s="114">
        <v>35846</v>
      </c>
      <c r="G33" s="114">
        <v>18401</v>
      </c>
      <c r="H33" s="114">
        <v>50756</v>
      </c>
      <c r="I33" s="115">
        <v>40490</v>
      </c>
      <c r="J33" s="114">
        <v>25602</v>
      </c>
      <c r="K33" s="114">
        <v>14888</v>
      </c>
      <c r="L33" s="423">
        <v>9562</v>
      </c>
      <c r="M33" s="424">
        <v>10523</v>
      </c>
    </row>
    <row r="34" spans="1:13" ht="15" customHeight="1" x14ac:dyDescent="0.2">
      <c r="A34" s="422" t="s">
        <v>395</v>
      </c>
      <c r="B34" s="115">
        <v>165734</v>
      </c>
      <c r="C34" s="114">
        <v>99186</v>
      </c>
      <c r="D34" s="114">
        <v>66548</v>
      </c>
      <c r="E34" s="114">
        <v>129440</v>
      </c>
      <c r="F34" s="114">
        <v>36290</v>
      </c>
      <c r="G34" s="114">
        <v>18051</v>
      </c>
      <c r="H34" s="114">
        <v>51871</v>
      </c>
      <c r="I34" s="115">
        <v>40337</v>
      </c>
      <c r="J34" s="114">
        <v>25425</v>
      </c>
      <c r="K34" s="114">
        <v>14912</v>
      </c>
      <c r="L34" s="423">
        <v>13037</v>
      </c>
      <c r="M34" s="424">
        <v>11718</v>
      </c>
    </row>
    <row r="35" spans="1:13" ht="11.1" customHeight="1" x14ac:dyDescent="0.2">
      <c r="A35" s="422" t="s">
        <v>387</v>
      </c>
      <c r="B35" s="115">
        <v>166614</v>
      </c>
      <c r="C35" s="114">
        <v>100014</v>
      </c>
      <c r="D35" s="114">
        <v>66600</v>
      </c>
      <c r="E35" s="114">
        <v>130014</v>
      </c>
      <c r="F35" s="114">
        <v>36598</v>
      </c>
      <c r="G35" s="114">
        <v>17640</v>
      </c>
      <c r="H35" s="114">
        <v>52830</v>
      </c>
      <c r="I35" s="115">
        <v>40936</v>
      </c>
      <c r="J35" s="114">
        <v>25728</v>
      </c>
      <c r="K35" s="114">
        <v>15208</v>
      </c>
      <c r="L35" s="423">
        <v>11484</v>
      </c>
      <c r="M35" s="424">
        <v>10754</v>
      </c>
    </row>
    <row r="36" spans="1:13" ht="11.1" customHeight="1" x14ac:dyDescent="0.2">
      <c r="A36" s="422" t="s">
        <v>388</v>
      </c>
      <c r="B36" s="115">
        <v>170044</v>
      </c>
      <c r="C36" s="114">
        <v>102236</v>
      </c>
      <c r="D36" s="114">
        <v>67808</v>
      </c>
      <c r="E36" s="114">
        <v>133058</v>
      </c>
      <c r="F36" s="114">
        <v>36984</v>
      </c>
      <c r="G36" s="114">
        <v>19621</v>
      </c>
      <c r="H36" s="114">
        <v>53681</v>
      </c>
      <c r="I36" s="115">
        <v>40790</v>
      </c>
      <c r="J36" s="114">
        <v>25150</v>
      </c>
      <c r="K36" s="114">
        <v>15640</v>
      </c>
      <c r="L36" s="423">
        <v>16277</v>
      </c>
      <c r="M36" s="424">
        <v>13538</v>
      </c>
    </row>
    <row r="37" spans="1:13" s="110" customFormat="1" ht="11.1" customHeight="1" x14ac:dyDescent="0.2">
      <c r="A37" s="422" t="s">
        <v>389</v>
      </c>
      <c r="B37" s="115">
        <v>169648</v>
      </c>
      <c r="C37" s="114">
        <v>101891</v>
      </c>
      <c r="D37" s="114">
        <v>67757</v>
      </c>
      <c r="E37" s="114">
        <v>132414</v>
      </c>
      <c r="F37" s="114">
        <v>37233</v>
      </c>
      <c r="G37" s="114">
        <v>19059</v>
      </c>
      <c r="H37" s="114">
        <v>54175</v>
      </c>
      <c r="I37" s="115">
        <v>40522</v>
      </c>
      <c r="J37" s="114">
        <v>25133</v>
      </c>
      <c r="K37" s="114">
        <v>15389</v>
      </c>
      <c r="L37" s="423">
        <v>10054</v>
      </c>
      <c r="M37" s="424">
        <v>10736</v>
      </c>
    </row>
    <row r="38" spans="1:13" ht="15" customHeight="1" x14ac:dyDescent="0.2">
      <c r="A38" s="425" t="s">
        <v>396</v>
      </c>
      <c r="B38" s="115">
        <v>171047</v>
      </c>
      <c r="C38" s="114">
        <v>102689</v>
      </c>
      <c r="D38" s="114">
        <v>68358</v>
      </c>
      <c r="E38" s="114">
        <v>133242</v>
      </c>
      <c r="F38" s="114">
        <v>37805</v>
      </c>
      <c r="G38" s="114">
        <v>18713</v>
      </c>
      <c r="H38" s="114">
        <v>55052</v>
      </c>
      <c r="I38" s="115">
        <v>40358</v>
      </c>
      <c r="J38" s="114">
        <v>25046</v>
      </c>
      <c r="K38" s="114">
        <v>15312</v>
      </c>
      <c r="L38" s="423">
        <v>13571</v>
      </c>
      <c r="M38" s="424">
        <v>12577</v>
      </c>
    </row>
    <row r="39" spans="1:13" ht="11.1" customHeight="1" x14ac:dyDescent="0.2">
      <c r="A39" s="422" t="s">
        <v>387</v>
      </c>
      <c r="B39" s="115">
        <v>172045</v>
      </c>
      <c r="C39" s="114">
        <v>103595</v>
      </c>
      <c r="D39" s="114">
        <v>68450</v>
      </c>
      <c r="E39" s="114">
        <v>133846</v>
      </c>
      <c r="F39" s="114">
        <v>38199</v>
      </c>
      <c r="G39" s="114">
        <v>18223</v>
      </c>
      <c r="H39" s="114">
        <v>56044</v>
      </c>
      <c r="I39" s="115">
        <v>41357</v>
      </c>
      <c r="J39" s="114">
        <v>25635</v>
      </c>
      <c r="K39" s="114">
        <v>15722</v>
      </c>
      <c r="L39" s="423">
        <v>11957</v>
      </c>
      <c r="M39" s="424">
        <v>11031</v>
      </c>
    </row>
    <row r="40" spans="1:13" ht="11.1" customHeight="1" x14ac:dyDescent="0.2">
      <c r="A40" s="425" t="s">
        <v>388</v>
      </c>
      <c r="B40" s="115">
        <v>176380</v>
      </c>
      <c r="C40" s="114">
        <v>106310</v>
      </c>
      <c r="D40" s="114">
        <v>70070</v>
      </c>
      <c r="E40" s="114">
        <v>137405</v>
      </c>
      <c r="F40" s="114">
        <v>38975</v>
      </c>
      <c r="G40" s="114">
        <v>20546</v>
      </c>
      <c r="H40" s="114">
        <v>56914</v>
      </c>
      <c r="I40" s="115">
        <v>41470</v>
      </c>
      <c r="J40" s="114">
        <v>25089</v>
      </c>
      <c r="K40" s="114">
        <v>16381</v>
      </c>
      <c r="L40" s="423">
        <v>18214</v>
      </c>
      <c r="M40" s="424">
        <v>14701</v>
      </c>
    </row>
    <row r="41" spans="1:13" s="110" customFormat="1" ht="11.1" customHeight="1" x14ac:dyDescent="0.2">
      <c r="A41" s="422" t="s">
        <v>389</v>
      </c>
      <c r="B41" s="115">
        <v>175734</v>
      </c>
      <c r="C41" s="114">
        <v>105857</v>
      </c>
      <c r="D41" s="114">
        <v>69877</v>
      </c>
      <c r="E41" s="114">
        <v>136591</v>
      </c>
      <c r="F41" s="114">
        <v>39143</v>
      </c>
      <c r="G41" s="114">
        <v>19977</v>
      </c>
      <c r="H41" s="114">
        <v>57317</v>
      </c>
      <c r="I41" s="115">
        <v>41103</v>
      </c>
      <c r="J41" s="114">
        <v>24846</v>
      </c>
      <c r="K41" s="114">
        <v>16257</v>
      </c>
      <c r="L41" s="423">
        <v>10797</v>
      </c>
      <c r="M41" s="424">
        <v>11131</v>
      </c>
    </row>
    <row r="42" spans="1:13" ht="15" customHeight="1" x14ac:dyDescent="0.2">
      <c r="A42" s="422" t="s">
        <v>397</v>
      </c>
      <c r="B42" s="115">
        <v>177172</v>
      </c>
      <c r="C42" s="114">
        <v>106926</v>
      </c>
      <c r="D42" s="114">
        <v>70246</v>
      </c>
      <c r="E42" s="114">
        <v>137578</v>
      </c>
      <c r="F42" s="114">
        <v>39594</v>
      </c>
      <c r="G42" s="114">
        <v>19700</v>
      </c>
      <c r="H42" s="114">
        <v>58157</v>
      </c>
      <c r="I42" s="115">
        <v>41157</v>
      </c>
      <c r="J42" s="114">
        <v>24831</v>
      </c>
      <c r="K42" s="114">
        <v>16326</v>
      </c>
      <c r="L42" s="423">
        <v>14821</v>
      </c>
      <c r="M42" s="424">
        <v>13487</v>
      </c>
    </row>
    <row r="43" spans="1:13" ht="11.1" customHeight="1" x14ac:dyDescent="0.2">
      <c r="A43" s="422" t="s">
        <v>387</v>
      </c>
      <c r="B43" s="115">
        <v>178842</v>
      </c>
      <c r="C43" s="114">
        <v>108280</v>
      </c>
      <c r="D43" s="114">
        <v>70562</v>
      </c>
      <c r="E43" s="114">
        <v>138766</v>
      </c>
      <c r="F43" s="114">
        <v>40076</v>
      </c>
      <c r="G43" s="114">
        <v>19434</v>
      </c>
      <c r="H43" s="114">
        <v>59200</v>
      </c>
      <c r="I43" s="115">
        <v>41919</v>
      </c>
      <c r="J43" s="114">
        <v>25218</v>
      </c>
      <c r="K43" s="114">
        <v>16701</v>
      </c>
      <c r="L43" s="423">
        <v>13170</v>
      </c>
      <c r="M43" s="424">
        <v>12239</v>
      </c>
    </row>
    <row r="44" spans="1:13" ht="11.1" customHeight="1" x14ac:dyDescent="0.2">
      <c r="A44" s="422" t="s">
        <v>388</v>
      </c>
      <c r="B44" s="115">
        <v>182690</v>
      </c>
      <c r="C44" s="114">
        <v>110664</v>
      </c>
      <c r="D44" s="114">
        <v>72026</v>
      </c>
      <c r="E44" s="114">
        <v>142194</v>
      </c>
      <c r="F44" s="114">
        <v>40496</v>
      </c>
      <c r="G44" s="114">
        <v>21488</v>
      </c>
      <c r="H44" s="114">
        <v>59979</v>
      </c>
      <c r="I44" s="115">
        <v>41598</v>
      </c>
      <c r="J44" s="114">
        <v>24368</v>
      </c>
      <c r="K44" s="114">
        <v>17230</v>
      </c>
      <c r="L44" s="423">
        <v>18638</v>
      </c>
      <c r="M44" s="424">
        <v>15013</v>
      </c>
    </row>
    <row r="45" spans="1:13" s="110" customFormat="1" ht="11.1" customHeight="1" x14ac:dyDescent="0.2">
      <c r="A45" s="422" t="s">
        <v>389</v>
      </c>
      <c r="B45" s="115">
        <v>182401</v>
      </c>
      <c r="C45" s="114">
        <v>110317</v>
      </c>
      <c r="D45" s="114">
        <v>72084</v>
      </c>
      <c r="E45" s="114">
        <v>141704</v>
      </c>
      <c r="F45" s="114">
        <v>40697</v>
      </c>
      <c r="G45" s="114">
        <v>20886</v>
      </c>
      <c r="H45" s="114">
        <v>60488</v>
      </c>
      <c r="I45" s="115">
        <v>40964</v>
      </c>
      <c r="J45" s="114">
        <v>24069</v>
      </c>
      <c r="K45" s="114">
        <v>16895</v>
      </c>
      <c r="L45" s="423">
        <v>11838</v>
      </c>
      <c r="M45" s="424">
        <v>12336</v>
      </c>
    </row>
    <row r="46" spans="1:13" ht="15" customHeight="1" x14ac:dyDescent="0.2">
      <c r="A46" s="422" t="s">
        <v>398</v>
      </c>
      <c r="B46" s="115">
        <v>182840</v>
      </c>
      <c r="C46" s="114">
        <v>110862</v>
      </c>
      <c r="D46" s="114">
        <v>71978</v>
      </c>
      <c r="E46" s="114">
        <v>142017</v>
      </c>
      <c r="F46" s="114">
        <v>40823</v>
      </c>
      <c r="G46" s="114">
        <v>20479</v>
      </c>
      <c r="H46" s="114">
        <v>61118</v>
      </c>
      <c r="I46" s="115">
        <v>40716</v>
      </c>
      <c r="J46" s="114">
        <v>23903</v>
      </c>
      <c r="K46" s="114">
        <v>16813</v>
      </c>
      <c r="L46" s="423">
        <v>15117</v>
      </c>
      <c r="M46" s="424">
        <v>14682</v>
      </c>
    </row>
    <row r="47" spans="1:13" ht="11.1" customHeight="1" x14ac:dyDescent="0.2">
      <c r="A47" s="422" t="s">
        <v>387</v>
      </c>
      <c r="B47" s="115">
        <v>182430</v>
      </c>
      <c r="C47" s="114">
        <v>110715</v>
      </c>
      <c r="D47" s="114">
        <v>71715</v>
      </c>
      <c r="E47" s="114">
        <v>141463</v>
      </c>
      <c r="F47" s="114">
        <v>40967</v>
      </c>
      <c r="G47" s="114">
        <v>19876</v>
      </c>
      <c r="H47" s="114">
        <v>61655</v>
      </c>
      <c r="I47" s="115">
        <v>41607</v>
      </c>
      <c r="J47" s="114">
        <v>24385</v>
      </c>
      <c r="K47" s="114">
        <v>17222</v>
      </c>
      <c r="L47" s="423">
        <v>14095</v>
      </c>
      <c r="M47" s="424">
        <v>14481</v>
      </c>
    </row>
    <row r="48" spans="1:13" ht="11.1" customHeight="1" x14ac:dyDescent="0.2">
      <c r="A48" s="422" t="s">
        <v>388</v>
      </c>
      <c r="B48" s="115">
        <v>186178</v>
      </c>
      <c r="C48" s="114">
        <v>112956</v>
      </c>
      <c r="D48" s="114">
        <v>73222</v>
      </c>
      <c r="E48" s="114">
        <v>144549</v>
      </c>
      <c r="F48" s="114">
        <v>41629</v>
      </c>
      <c r="G48" s="114">
        <v>21860</v>
      </c>
      <c r="H48" s="114">
        <v>62697</v>
      </c>
      <c r="I48" s="115">
        <v>41441</v>
      </c>
      <c r="J48" s="114">
        <v>23609</v>
      </c>
      <c r="K48" s="114">
        <v>17832</v>
      </c>
      <c r="L48" s="423">
        <v>18509</v>
      </c>
      <c r="M48" s="424">
        <v>15498</v>
      </c>
    </row>
    <row r="49" spans="1:17" s="110" customFormat="1" ht="11.1" customHeight="1" x14ac:dyDescent="0.2">
      <c r="A49" s="422" t="s">
        <v>389</v>
      </c>
      <c r="B49" s="115">
        <v>184245</v>
      </c>
      <c r="C49" s="114">
        <v>111577</v>
      </c>
      <c r="D49" s="114">
        <v>72668</v>
      </c>
      <c r="E49" s="114">
        <v>142977</v>
      </c>
      <c r="F49" s="114">
        <v>41268</v>
      </c>
      <c r="G49" s="114">
        <v>21079</v>
      </c>
      <c r="H49" s="114">
        <v>62477</v>
      </c>
      <c r="I49" s="115">
        <v>40713</v>
      </c>
      <c r="J49" s="114">
        <v>23347</v>
      </c>
      <c r="K49" s="114">
        <v>17366</v>
      </c>
      <c r="L49" s="423">
        <v>11224</v>
      </c>
      <c r="M49" s="424">
        <v>13412</v>
      </c>
    </row>
    <row r="50" spans="1:17" ht="15" customHeight="1" x14ac:dyDescent="0.2">
      <c r="A50" s="422" t="s">
        <v>399</v>
      </c>
      <c r="B50" s="143">
        <v>184116</v>
      </c>
      <c r="C50" s="144">
        <v>111419</v>
      </c>
      <c r="D50" s="144">
        <v>72697</v>
      </c>
      <c r="E50" s="144">
        <v>142507</v>
      </c>
      <c r="F50" s="144">
        <v>41609</v>
      </c>
      <c r="G50" s="144">
        <v>20459</v>
      </c>
      <c r="H50" s="144">
        <v>62791</v>
      </c>
      <c r="I50" s="143">
        <v>39428</v>
      </c>
      <c r="J50" s="144">
        <v>22721</v>
      </c>
      <c r="K50" s="144">
        <v>16707</v>
      </c>
      <c r="L50" s="426">
        <v>14499</v>
      </c>
      <c r="M50" s="427">
        <v>14397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0.69787792605556775</v>
      </c>
      <c r="C6" s="480">
        <f>'Tabelle 3.3'!J11</f>
        <v>-3.1633755771686807</v>
      </c>
      <c r="D6" s="481">
        <f t="shared" ref="D6:E9" si="0">IF(OR(AND(B6&gt;=-50,B6&lt;=50),ISNUMBER(B6)=FALSE),B6,"")</f>
        <v>0.69787792605556775</v>
      </c>
      <c r="E6" s="481">
        <f t="shared" si="0"/>
        <v>-3.1633755771686807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0.69787792605556775</v>
      </c>
      <c r="C14" s="480">
        <f>'Tabelle 3.3'!J11</f>
        <v>-3.1633755771686807</v>
      </c>
      <c r="D14" s="481">
        <f>IF(OR(AND(B14&gt;=-50,B14&lt;=50),ISNUMBER(B14)=FALSE),B14,"")</f>
        <v>0.69787792605556775</v>
      </c>
      <c r="E14" s="481">
        <f>IF(OR(AND(C14&gt;=-50,C14&lt;=50),ISNUMBER(C14)=FALSE),C14,"")</f>
        <v>-3.1633755771686807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0.76857386848847142</v>
      </c>
      <c r="C15" s="480">
        <f>'Tabelle 3.3'!J12</f>
        <v>-1.446480231436837</v>
      </c>
      <c r="D15" s="481">
        <f t="shared" ref="D15:E45" si="3">IF(OR(AND(B15&gt;=-50,B15&lt;=50),ISNUMBER(B15)=FALSE),B15,"")</f>
        <v>0.76857386848847142</v>
      </c>
      <c r="E15" s="481">
        <f t="shared" si="3"/>
        <v>-1.446480231436837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9.3256814921090392</v>
      </c>
      <c r="C16" s="480">
        <f>'Tabelle 3.3'!J13</f>
        <v>-3.0487804878048781</v>
      </c>
      <c r="D16" s="481">
        <f t="shared" si="3"/>
        <v>9.3256814921090392</v>
      </c>
      <c r="E16" s="481">
        <f t="shared" si="3"/>
        <v>-3.0487804878048781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1.9040475814516553</v>
      </c>
      <c r="C17" s="480">
        <f>'Tabelle 3.3'!J14</f>
        <v>-6.4898663216903838</v>
      </c>
      <c r="D17" s="481">
        <f t="shared" si="3"/>
        <v>1.9040475814516553</v>
      </c>
      <c r="E17" s="481">
        <f t="shared" si="3"/>
        <v>-6.4898663216903838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6.0001373815084493</v>
      </c>
      <c r="C18" s="480">
        <f>'Tabelle 3.3'!J15</f>
        <v>-2.734375</v>
      </c>
      <c r="D18" s="481">
        <f t="shared" si="3"/>
        <v>6.0001373815084493</v>
      </c>
      <c r="E18" s="481">
        <f t="shared" si="3"/>
        <v>-2.734375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-0.7571010860484545</v>
      </c>
      <c r="C19" s="480">
        <f>'Tabelle 3.3'!J16</f>
        <v>-9.2383956737269042</v>
      </c>
      <c r="D19" s="481">
        <f t="shared" si="3"/>
        <v>-0.7571010860484545</v>
      </c>
      <c r="E19" s="481">
        <f t="shared" si="3"/>
        <v>-9.2383956737269042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-0.1166044776119403</v>
      </c>
      <c r="C20" s="480">
        <f>'Tabelle 3.3'!J17</f>
        <v>-7.4960127591706538</v>
      </c>
      <c r="D20" s="481">
        <f t="shared" si="3"/>
        <v>-0.1166044776119403</v>
      </c>
      <c r="E20" s="481">
        <f t="shared" si="3"/>
        <v>-7.4960127591706538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1.5228978570651583</v>
      </c>
      <c r="C21" s="480">
        <f>'Tabelle 3.3'!J18</f>
        <v>3.6512261580381473</v>
      </c>
      <c r="D21" s="481">
        <f t="shared" si="3"/>
        <v>1.5228978570651583</v>
      </c>
      <c r="E21" s="481">
        <f t="shared" si="3"/>
        <v>3.6512261580381473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-6.1217639407544162</v>
      </c>
      <c r="C22" s="480">
        <f>'Tabelle 3.3'!J19</f>
        <v>-4.1812266538137122</v>
      </c>
      <c r="D22" s="481">
        <f t="shared" si="3"/>
        <v>-6.1217639407544162</v>
      </c>
      <c r="E22" s="481">
        <f t="shared" si="3"/>
        <v>-4.1812266538137122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3.6842105263157894</v>
      </c>
      <c r="C23" s="480">
        <f>'Tabelle 3.3'!J20</f>
        <v>-13.071116408422725</v>
      </c>
      <c r="D23" s="481">
        <f t="shared" si="3"/>
        <v>3.6842105263157894</v>
      </c>
      <c r="E23" s="481">
        <f t="shared" si="3"/>
        <v>-13.071116408422725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1.5280739161336176</v>
      </c>
      <c r="C24" s="480">
        <f>'Tabelle 3.3'!J21</f>
        <v>-11.436781609195402</v>
      </c>
      <c r="D24" s="481">
        <f t="shared" si="3"/>
        <v>1.5280739161336176</v>
      </c>
      <c r="E24" s="481">
        <f t="shared" si="3"/>
        <v>-11.436781609195402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1.9442984760903836</v>
      </c>
      <c r="C25" s="480">
        <f>'Tabelle 3.3'!J22</f>
        <v>1.048951048951049</v>
      </c>
      <c r="D25" s="481">
        <f t="shared" si="3"/>
        <v>1.9442984760903836</v>
      </c>
      <c r="E25" s="481">
        <f t="shared" si="3"/>
        <v>1.048951048951049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0.11605415860735009</v>
      </c>
      <c r="C26" s="480">
        <f>'Tabelle 3.3'!J23</f>
        <v>0.37037037037037035</v>
      </c>
      <c r="D26" s="481">
        <f t="shared" si="3"/>
        <v>0.11605415860735009</v>
      </c>
      <c r="E26" s="481">
        <f t="shared" si="3"/>
        <v>0.37037037037037035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11.595949855351977</v>
      </c>
      <c r="C27" s="480">
        <f>'Tabelle 3.3'!J24</f>
        <v>10.931174089068826</v>
      </c>
      <c r="D27" s="481">
        <f t="shared" si="3"/>
        <v>11.595949855351977</v>
      </c>
      <c r="E27" s="481">
        <f t="shared" si="3"/>
        <v>10.931174089068826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-2.3510204081632655</v>
      </c>
      <c r="C28" s="480">
        <f>'Tabelle 3.3'!J25</f>
        <v>1.7611026033690658</v>
      </c>
      <c r="D28" s="481">
        <f t="shared" si="3"/>
        <v>-2.3510204081632655</v>
      </c>
      <c r="E28" s="481">
        <f t="shared" si="3"/>
        <v>1.7611026033690658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-16.07870695713282</v>
      </c>
      <c r="C29" s="480">
        <f>'Tabelle 3.3'!J26</f>
        <v>-20.168067226890756</v>
      </c>
      <c r="D29" s="481">
        <f t="shared" si="3"/>
        <v>-16.07870695713282</v>
      </c>
      <c r="E29" s="481">
        <f t="shared" si="3"/>
        <v>-20.168067226890756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0.48076923076923078</v>
      </c>
      <c r="C30" s="480">
        <f>'Tabelle 3.3'!J27</f>
        <v>2.734375</v>
      </c>
      <c r="D30" s="481">
        <f t="shared" si="3"/>
        <v>0.48076923076923078</v>
      </c>
      <c r="E30" s="481">
        <f t="shared" si="3"/>
        <v>2.734375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3.8012365468284863</v>
      </c>
      <c r="C31" s="480">
        <f>'Tabelle 3.3'!J28</f>
        <v>-5.9556786703601112</v>
      </c>
      <c r="D31" s="481">
        <f t="shared" si="3"/>
        <v>3.8012365468284863</v>
      </c>
      <c r="E31" s="481">
        <f t="shared" si="3"/>
        <v>-5.9556786703601112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3.6017243776943402</v>
      </c>
      <c r="C32" s="480">
        <f>'Tabelle 3.3'!J29</f>
        <v>0.138217000691085</v>
      </c>
      <c r="D32" s="481">
        <f t="shared" si="3"/>
        <v>3.6017243776943402</v>
      </c>
      <c r="E32" s="481">
        <f t="shared" si="3"/>
        <v>0.138217000691085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4.6748608047063769</v>
      </c>
      <c r="C33" s="480">
        <f>'Tabelle 3.3'!J30</f>
        <v>4.2873051224944323</v>
      </c>
      <c r="D33" s="481">
        <f t="shared" si="3"/>
        <v>4.6748608047063769</v>
      </c>
      <c r="E33" s="481">
        <f t="shared" si="3"/>
        <v>4.2873051224944323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-1.4068527342863626</v>
      </c>
      <c r="C34" s="480">
        <f>'Tabelle 3.3'!J31</f>
        <v>-2.3255813953488373</v>
      </c>
      <c r="D34" s="481">
        <f t="shared" si="3"/>
        <v>-1.4068527342863626</v>
      </c>
      <c r="E34" s="481">
        <f t="shared" si="3"/>
        <v>-2.3255813953488373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0.76857386848847142</v>
      </c>
      <c r="C37" s="480">
        <f>'Tabelle 3.3'!J34</f>
        <v>-1.446480231436837</v>
      </c>
      <c r="D37" s="481">
        <f t="shared" si="3"/>
        <v>0.76857386848847142</v>
      </c>
      <c r="E37" s="481">
        <f t="shared" si="3"/>
        <v>-1.446480231436837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1.9830682697527229</v>
      </c>
      <c r="C38" s="480">
        <f>'Tabelle 3.3'!J35</f>
        <v>-3.6010245592888355</v>
      </c>
      <c r="D38" s="481">
        <f t="shared" si="3"/>
        <v>1.9830682697527229</v>
      </c>
      <c r="E38" s="481">
        <f t="shared" si="3"/>
        <v>-3.6010245592888355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-0.47326574397374954</v>
      </c>
      <c r="C39" s="480">
        <f>'Tabelle 3.3'!J36</f>
        <v>-3.1324717774885746</v>
      </c>
      <c r="D39" s="481">
        <f t="shared" si="3"/>
        <v>-0.47326574397374954</v>
      </c>
      <c r="E39" s="481">
        <f t="shared" si="3"/>
        <v>-3.1324717774885746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-0.47326574397374954</v>
      </c>
      <c r="C45" s="480">
        <f>'Tabelle 3.3'!J36</f>
        <v>-3.1324717774885746</v>
      </c>
      <c r="D45" s="481">
        <f t="shared" si="3"/>
        <v>-0.47326574397374954</v>
      </c>
      <c r="E45" s="481">
        <f t="shared" si="3"/>
        <v>-3.1324717774885746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153242</v>
      </c>
      <c r="C51" s="487">
        <v>26931</v>
      </c>
      <c r="D51" s="487">
        <v>13555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153964</v>
      </c>
      <c r="C52" s="487">
        <v>27193</v>
      </c>
      <c r="D52" s="487">
        <v>13901</v>
      </c>
      <c r="E52" s="488">
        <f t="shared" ref="E52:G70" si="11">IF($A$51=37802,IF(COUNTBLANK(B$51:B$70)&gt;0,#N/A,B52/B$51*100),IF(COUNTBLANK(B$51:B$75)&gt;0,#N/A,B52/B$51*100))</f>
        <v>100.47115020686235</v>
      </c>
      <c r="F52" s="488">
        <f t="shared" si="11"/>
        <v>100.97285655935539</v>
      </c>
      <c r="G52" s="488">
        <f t="shared" si="11"/>
        <v>102.55256362965694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158516</v>
      </c>
      <c r="C53" s="487">
        <v>26428</v>
      </c>
      <c r="D53" s="487">
        <v>14501</v>
      </c>
      <c r="E53" s="488">
        <f t="shared" si="11"/>
        <v>103.44161522298066</v>
      </c>
      <c r="F53" s="488">
        <f t="shared" si="11"/>
        <v>98.132263933756633</v>
      </c>
      <c r="G53" s="488">
        <f t="shared" si="11"/>
        <v>106.97897454813723</v>
      </c>
      <c r="H53" s="489">
        <f>IF(ISERROR(L53)=TRUE,IF(MONTH(A53)=MONTH(MAX(A$51:A$75)),A53,""),"")</f>
        <v>41883</v>
      </c>
      <c r="I53" s="488">
        <f t="shared" si="12"/>
        <v>103.44161522298066</v>
      </c>
      <c r="J53" s="488">
        <f t="shared" si="10"/>
        <v>98.132263933756633</v>
      </c>
      <c r="K53" s="488">
        <f t="shared" si="10"/>
        <v>106.97897454813723</v>
      </c>
      <c r="L53" s="488" t="e">
        <f t="shared" si="13"/>
        <v>#N/A</v>
      </c>
    </row>
    <row r="54" spans="1:14" ht="15" customHeight="1" x14ac:dyDescent="0.2">
      <c r="A54" s="490" t="s">
        <v>462</v>
      </c>
      <c r="B54" s="487">
        <v>157800</v>
      </c>
      <c r="C54" s="487">
        <v>26201</v>
      </c>
      <c r="D54" s="487">
        <v>14248</v>
      </c>
      <c r="E54" s="488">
        <f t="shared" si="11"/>
        <v>102.9743803917986</v>
      </c>
      <c r="F54" s="488">
        <f t="shared" si="11"/>
        <v>97.289369128513613</v>
      </c>
      <c r="G54" s="488">
        <f t="shared" si="11"/>
        <v>105.11250461084471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159522</v>
      </c>
      <c r="C55" s="487">
        <v>25722</v>
      </c>
      <c r="D55" s="487">
        <v>13990</v>
      </c>
      <c r="E55" s="488">
        <f t="shared" si="11"/>
        <v>104.09809321204368</v>
      </c>
      <c r="F55" s="488">
        <f t="shared" si="11"/>
        <v>95.51074969366158</v>
      </c>
      <c r="G55" s="488">
        <f t="shared" si="11"/>
        <v>103.20914791589819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160807</v>
      </c>
      <c r="C56" s="487">
        <v>26335</v>
      </c>
      <c r="D56" s="487">
        <v>14450</v>
      </c>
      <c r="E56" s="488">
        <f t="shared" si="11"/>
        <v>104.93663617024053</v>
      </c>
      <c r="F56" s="488">
        <f t="shared" si="11"/>
        <v>97.786936987115226</v>
      </c>
      <c r="G56" s="488">
        <f t="shared" si="11"/>
        <v>106.60272962006641</v>
      </c>
      <c r="H56" s="489" t="str">
        <f t="shared" si="14"/>
        <v/>
      </c>
      <c r="I56" s="488" t="str">
        <f t="shared" si="12"/>
        <v/>
      </c>
      <c r="J56" s="488" t="str">
        <f t="shared" si="10"/>
        <v/>
      </c>
      <c r="K56" s="488" t="str">
        <f t="shared" si="10"/>
        <v/>
      </c>
      <c r="L56" s="488" t="e">
        <f t="shared" si="13"/>
        <v>#N/A</v>
      </c>
    </row>
    <row r="57" spans="1:14" ht="15" customHeight="1" x14ac:dyDescent="0.2">
      <c r="A57" s="490">
        <v>42248</v>
      </c>
      <c r="B57" s="487">
        <v>164994</v>
      </c>
      <c r="C57" s="487">
        <v>25602</v>
      </c>
      <c r="D57" s="487">
        <v>14952</v>
      </c>
      <c r="E57" s="488">
        <f t="shared" si="11"/>
        <v>107.66891583247413</v>
      </c>
      <c r="F57" s="488">
        <f t="shared" si="11"/>
        <v>95.065166536704908</v>
      </c>
      <c r="G57" s="488">
        <f t="shared" si="11"/>
        <v>110.30616008852823</v>
      </c>
      <c r="H57" s="489">
        <f t="shared" si="14"/>
        <v>42248</v>
      </c>
      <c r="I57" s="488">
        <f t="shared" si="12"/>
        <v>107.66891583247413</v>
      </c>
      <c r="J57" s="488">
        <f t="shared" si="10"/>
        <v>95.065166536704908</v>
      </c>
      <c r="K57" s="488">
        <f t="shared" si="10"/>
        <v>110.30616008852823</v>
      </c>
      <c r="L57" s="488" t="e">
        <f t="shared" si="13"/>
        <v>#N/A</v>
      </c>
    </row>
    <row r="58" spans="1:14" ht="15" customHeight="1" x14ac:dyDescent="0.2">
      <c r="A58" s="490" t="s">
        <v>465</v>
      </c>
      <c r="B58" s="487">
        <v>164195</v>
      </c>
      <c r="C58" s="487">
        <v>25602</v>
      </c>
      <c r="D58" s="487">
        <v>14888</v>
      </c>
      <c r="E58" s="488">
        <f t="shared" si="11"/>
        <v>107.14751830438129</v>
      </c>
      <c r="F58" s="488">
        <f t="shared" si="11"/>
        <v>95.065166536704908</v>
      </c>
      <c r="G58" s="488">
        <f t="shared" si="11"/>
        <v>109.83400959055697</v>
      </c>
      <c r="H58" s="489" t="str">
        <f t="shared" si="14"/>
        <v/>
      </c>
      <c r="I58" s="488" t="str">
        <f t="shared" si="12"/>
        <v/>
      </c>
      <c r="J58" s="488" t="str">
        <f t="shared" si="10"/>
        <v/>
      </c>
      <c r="K58" s="488" t="str">
        <f t="shared" si="10"/>
        <v/>
      </c>
      <c r="L58" s="488" t="e">
        <f t="shared" si="13"/>
        <v>#N/A</v>
      </c>
    </row>
    <row r="59" spans="1:14" ht="15" customHeight="1" x14ac:dyDescent="0.2">
      <c r="A59" s="490" t="s">
        <v>466</v>
      </c>
      <c r="B59" s="487">
        <v>165734</v>
      </c>
      <c r="C59" s="487">
        <v>25425</v>
      </c>
      <c r="D59" s="487">
        <v>14912</v>
      </c>
      <c r="E59" s="488">
        <f t="shared" si="11"/>
        <v>108.15181216637737</v>
      </c>
      <c r="F59" s="488">
        <f t="shared" si="11"/>
        <v>94.40793138019383</v>
      </c>
      <c r="G59" s="488">
        <f t="shared" si="11"/>
        <v>110.0110660272962</v>
      </c>
      <c r="H59" s="489" t="str">
        <f t="shared" si="14"/>
        <v/>
      </c>
      <c r="I59" s="488" t="str">
        <f t="shared" si="12"/>
        <v/>
      </c>
      <c r="J59" s="488" t="str">
        <f t="shared" si="10"/>
        <v/>
      </c>
      <c r="K59" s="488" t="str">
        <f t="shared" si="10"/>
        <v/>
      </c>
      <c r="L59" s="488" t="e">
        <f t="shared" si="13"/>
        <v>#N/A</v>
      </c>
    </row>
    <row r="60" spans="1:14" ht="15" customHeight="1" x14ac:dyDescent="0.2">
      <c r="A60" s="490" t="s">
        <v>467</v>
      </c>
      <c r="B60" s="487">
        <v>166614</v>
      </c>
      <c r="C60" s="487">
        <v>25728</v>
      </c>
      <c r="D60" s="487">
        <v>15208</v>
      </c>
      <c r="E60" s="488">
        <f t="shared" si="11"/>
        <v>108.72606726615419</v>
      </c>
      <c r="F60" s="488">
        <f t="shared" si="11"/>
        <v>95.533028851509414</v>
      </c>
      <c r="G60" s="488">
        <f t="shared" si="11"/>
        <v>112.19476208041313</v>
      </c>
      <c r="H60" s="489" t="str">
        <f t="shared" si="14"/>
        <v/>
      </c>
      <c r="I60" s="488" t="str">
        <f t="shared" si="12"/>
        <v/>
      </c>
      <c r="J60" s="488" t="str">
        <f t="shared" si="10"/>
        <v/>
      </c>
      <c r="K60" s="488" t="str">
        <f t="shared" si="10"/>
        <v/>
      </c>
      <c r="L60" s="488" t="e">
        <f t="shared" si="13"/>
        <v>#N/A</v>
      </c>
    </row>
    <row r="61" spans="1:14" ht="15" customHeight="1" x14ac:dyDescent="0.2">
      <c r="A61" s="490">
        <v>42614</v>
      </c>
      <c r="B61" s="487">
        <v>170044</v>
      </c>
      <c r="C61" s="487">
        <v>25150</v>
      </c>
      <c r="D61" s="487">
        <v>15640</v>
      </c>
      <c r="E61" s="488">
        <f t="shared" si="11"/>
        <v>110.96435703005703</v>
      </c>
      <c r="F61" s="488">
        <f t="shared" si="11"/>
        <v>93.386803312168126</v>
      </c>
      <c r="G61" s="488">
        <f t="shared" si="11"/>
        <v>115.38177794171894</v>
      </c>
      <c r="H61" s="489">
        <f t="shared" si="14"/>
        <v>42614</v>
      </c>
      <c r="I61" s="488">
        <f t="shared" si="12"/>
        <v>110.96435703005703</v>
      </c>
      <c r="J61" s="488">
        <f t="shared" si="10"/>
        <v>93.386803312168126</v>
      </c>
      <c r="K61" s="488">
        <f t="shared" si="10"/>
        <v>115.38177794171894</v>
      </c>
      <c r="L61" s="488" t="e">
        <f t="shared" si="13"/>
        <v>#N/A</v>
      </c>
    </row>
    <row r="62" spans="1:14" ht="15" customHeight="1" x14ac:dyDescent="0.2">
      <c r="A62" s="490" t="s">
        <v>468</v>
      </c>
      <c r="B62" s="487">
        <v>169648</v>
      </c>
      <c r="C62" s="487">
        <v>25133</v>
      </c>
      <c r="D62" s="487">
        <v>15389</v>
      </c>
      <c r="E62" s="488">
        <f t="shared" si="11"/>
        <v>110.70594223515747</v>
      </c>
      <c r="F62" s="488">
        <f t="shared" si="11"/>
        <v>93.323679031599269</v>
      </c>
      <c r="G62" s="488">
        <f t="shared" si="11"/>
        <v>113.53006270748803</v>
      </c>
      <c r="H62" s="489" t="str">
        <f t="shared" si="14"/>
        <v/>
      </c>
      <c r="I62" s="488" t="str">
        <f t="shared" si="12"/>
        <v/>
      </c>
      <c r="J62" s="488" t="str">
        <f t="shared" si="10"/>
        <v/>
      </c>
      <c r="K62" s="488" t="str">
        <f t="shared" si="10"/>
        <v/>
      </c>
      <c r="L62" s="488" t="e">
        <f t="shared" si="13"/>
        <v>#N/A</v>
      </c>
    </row>
    <row r="63" spans="1:14" ht="15" customHeight="1" x14ac:dyDescent="0.2">
      <c r="A63" s="490" t="s">
        <v>469</v>
      </c>
      <c r="B63" s="487">
        <v>171047</v>
      </c>
      <c r="C63" s="487">
        <v>25046</v>
      </c>
      <c r="D63" s="487">
        <v>15312</v>
      </c>
      <c r="E63" s="488">
        <f t="shared" si="11"/>
        <v>111.61887733127993</v>
      </c>
      <c r="F63" s="488">
        <f t="shared" si="11"/>
        <v>93.000631242805682</v>
      </c>
      <c r="G63" s="488">
        <f t="shared" si="11"/>
        <v>112.96200663961638</v>
      </c>
      <c r="H63" s="489" t="str">
        <f t="shared" si="14"/>
        <v/>
      </c>
      <c r="I63" s="488" t="str">
        <f t="shared" si="12"/>
        <v/>
      </c>
      <c r="J63" s="488" t="str">
        <f t="shared" si="10"/>
        <v/>
      </c>
      <c r="K63" s="488" t="str">
        <f t="shared" si="10"/>
        <v/>
      </c>
      <c r="L63" s="488" t="e">
        <f t="shared" si="13"/>
        <v>#N/A</v>
      </c>
    </row>
    <row r="64" spans="1:14" ht="15" customHeight="1" x14ac:dyDescent="0.2">
      <c r="A64" s="490" t="s">
        <v>470</v>
      </c>
      <c r="B64" s="487">
        <v>172045</v>
      </c>
      <c r="C64" s="487">
        <v>25635</v>
      </c>
      <c r="D64" s="487">
        <v>15722</v>
      </c>
      <c r="E64" s="488">
        <f t="shared" si="11"/>
        <v>112.27013481943592</v>
      </c>
      <c r="F64" s="488">
        <f t="shared" si="11"/>
        <v>95.187701904867993</v>
      </c>
      <c r="G64" s="488">
        <f t="shared" si="11"/>
        <v>115.98672076724456</v>
      </c>
      <c r="H64" s="489" t="str">
        <f t="shared" si="14"/>
        <v/>
      </c>
      <c r="I64" s="488" t="str">
        <f t="shared" si="12"/>
        <v/>
      </c>
      <c r="J64" s="488" t="str">
        <f t="shared" si="10"/>
        <v/>
      </c>
      <c r="K64" s="488" t="str">
        <f t="shared" si="10"/>
        <v/>
      </c>
      <c r="L64" s="488" t="e">
        <f t="shared" si="13"/>
        <v>#N/A</v>
      </c>
    </row>
    <row r="65" spans="1:12" ht="15" customHeight="1" x14ac:dyDescent="0.2">
      <c r="A65" s="490">
        <v>42979</v>
      </c>
      <c r="B65" s="487">
        <v>176380</v>
      </c>
      <c r="C65" s="487">
        <v>25089</v>
      </c>
      <c r="D65" s="487">
        <v>16381</v>
      </c>
      <c r="E65" s="488">
        <f t="shared" si="11"/>
        <v>115.09899374845017</v>
      </c>
      <c r="F65" s="488">
        <f t="shared" si="11"/>
        <v>93.160298540715161</v>
      </c>
      <c r="G65" s="488">
        <f t="shared" si="11"/>
        <v>120.84839542604205</v>
      </c>
      <c r="H65" s="489">
        <f t="shared" si="14"/>
        <v>42979</v>
      </c>
      <c r="I65" s="488">
        <f t="shared" si="12"/>
        <v>115.09899374845017</v>
      </c>
      <c r="J65" s="488">
        <f t="shared" si="10"/>
        <v>93.160298540715161</v>
      </c>
      <c r="K65" s="488">
        <f t="shared" si="10"/>
        <v>120.84839542604205</v>
      </c>
      <c r="L65" s="488" t="e">
        <f t="shared" si="13"/>
        <v>#N/A</v>
      </c>
    </row>
    <row r="66" spans="1:12" ht="15" customHeight="1" x14ac:dyDescent="0.2">
      <c r="A66" s="490" t="s">
        <v>471</v>
      </c>
      <c r="B66" s="487">
        <v>175734</v>
      </c>
      <c r="C66" s="487">
        <v>24846</v>
      </c>
      <c r="D66" s="487">
        <v>16257</v>
      </c>
      <c r="E66" s="488">
        <f t="shared" si="11"/>
        <v>114.67743830020491</v>
      </c>
      <c r="F66" s="488">
        <f t="shared" si="11"/>
        <v>92.257992647877913</v>
      </c>
      <c r="G66" s="488">
        <f t="shared" si="11"/>
        <v>119.9336038362228</v>
      </c>
      <c r="H66" s="489" t="str">
        <f t="shared" si="14"/>
        <v/>
      </c>
      <c r="I66" s="488" t="str">
        <f t="shared" si="12"/>
        <v/>
      </c>
      <c r="J66" s="488" t="str">
        <f t="shared" si="10"/>
        <v/>
      </c>
      <c r="K66" s="488" t="str">
        <f t="shared" si="10"/>
        <v/>
      </c>
      <c r="L66" s="488" t="e">
        <f t="shared" si="13"/>
        <v>#N/A</v>
      </c>
    </row>
    <row r="67" spans="1:12" ht="15" customHeight="1" x14ac:dyDescent="0.2">
      <c r="A67" s="490" t="s">
        <v>472</v>
      </c>
      <c r="B67" s="487">
        <v>177172</v>
      </c>
      <c r="C67" s="487">
        <v>24831</v>
      </c>
      <c r="D67" s="487">
        <v>16326</v>
      </c>
      <c r="E67" s="488">
        <f t="shared" si="11"/>
        <v>115.61582333824931</v>
      </c>
      <c r="F67" s="488">
        <f t="shared" si="11"/>
        <v>92.202294753258329</v>
      </c>
      <c r="G67" s="488">
        <f t="shared" si="11"/>
        <v>120.44264109184803</v>
      </c>
      <c r="H67" s="489" t="str">
        <f t="shared" si="14"/>
        <v/>
      </c>
      <c r="I67" s="488" t="str">
        <f t="shared" si="12"/>
        <v/>
      </c>
      <c r="J67" s="488" t="str">
        <f t="shared" si="12"/>
        <v/>
      </c>
      <c r="K67" s="488" t="str">
        <f t="shared" si="12"/>
        <v/>
      </c>
      <c r="L67" s="488" t="e">
        <f t="shared" si="13"/>
        <v>#N/A</v>
      </c>
    </row>
    <row r="68" spans="1:12" ht="15" customHeight="1" x14ac:dyDescent="0.2">
      <c r="A68" s="490" t="s">
        <v>473</v>
      </c>
      <c r="B68" s="487">
        <v>178842</v>
      </c>
      <c r="C68" s="487">
        <v>25218</v>
      </c>
      <c r="D68" s="487">
        <v>16701</v>
      </c>
      <c r="E68" s="488">
        <f t="shared" si="11"/>
        <v>116.7056029025985</v>
      </c>
      <c r="F68" s="488">
        <f t="shared" si="11"/>
        <v>93.63930043444357</v>
      </c>
      <c r="G68" s="488">
        <f t="shared" si="11"/>
        <v>123.20914791589819</v>
      </c>
      <c r="H68" s="489" t="str">
        <f t="shared" si="14"/>
        <v/>
      </c>
      <c r="I68" s="488" t="str">
        <f t="shared" si="12"/>
        <v/>
      </c>
      <c r="J68" s="488" t="str">
        <f t="shared" si="12"/>
        <v/>
      </c>
      <c r="K68" s="488" t="str">
        <f t="shared" si="12"/>
        <v/>
      </c>
      <c r="L68" s="488" t="e">
        <f t="shared" si="13"/>
        <v>#N/A</v>
      </c>
    </row>
    <row r="69" spans="1:12" ht="15" customHeight="1" x14ac:dyDescent="0.2">
      <c r="A69" s="490">
        <v>43344</v>
      </c>
      <c r="B69" s="487">
        <v>182690</v>
      </c>
      <c r="C69" s="487">
        <v>24368</v>
      </c>
      <c r="D69" s="487">
        <v>17230</v>
      </c>
      <c r="E69" s="488">
        <f t="shared" si="11"/>
        <v>119.21666383889533</v>
      </c>
      <c r="F69" s="488">
        <f t="shared" si="11"/>
        <v>90.483086406000524</v>
      </c>
      <c r="G69" s="488">
        <f t="shared" si="11"/>
        <v>127.11176687569163</v>
      </c>
      <c r="H69" s="489">
        <f t="shared" si="14"/>
        <v>43344</v>
      </c>
      <c r="I69" s="488">
        <f t="shared" si="12"/>
        <v>119.21666383889533</v>
      </c>
      <c r="J69" s="488">
        <f t="shared" si="12"/>
        <v>90.483086406000524</v>
      </c>
      <c r="K69" s="488">
        <f t="shared" si="12"/>
        <v>127.11176687569163</v>
      </c>
      <c r="L69" s="488" t="e">
        <f t="shared" si="13"/>
        <v>#N/A</v>
      </c>
    </row>
    <row r="70" spans="1:12" ht="15" customHeight="1" x14ac:dyDescent="0.2">
      <c r="A70" s="490" t="s">
        <v>474</v>
      </c>
      <c r="B70" s="487">
        <v>182401</v>
      </c>
      <c r="C70" s="487">
        <v>24069</v>
      </c>
      <c r="D70" s="487">
        <v>16895</v>
      </c>
      <c r="E70" s="488">
        <f t="shared" si="11"/>
        <v>119.02807324362772</v>
      </c>
      <c r="F70" s="488">
        <f t="shared" si="11"/>
        <v>89.3728417065835</v>
      </c>
      <c r="G70" s="488">
        <f t="shared" si="11"/>
        <v>124.64035411287348</v>
      </c>
      <c r="H70" s="489" t="str">
        <f t="shared" si="14"/>
        <v/>
      </c>
      <c r="I70" s="488" t="str">
        <f t="shared" si="12"/>
        <v/>
      </c>
      <c r="J70" s="488" t="str">
        <f t="shared" si="12"/>
        <v/>
      </c>
      <c r="K70" s="488" t="str">
        <f t="shared" si="12"/>
        <v/>
      </c>
      <c r="L70" s="488" t="e">
        <f t="shared" si="13"/>
        <v>#N/A</v>
      </c>
    </row>
    <row r="71" spans="1:12" ht="15" customHeight="1" x14ac:dyDescent="0.2">
      <c r="A71" s="490" t="s">
        <v>475</v>
      </c>
      <c r="B71" s="487">
        <v>182840</v>
      </c>
      <c r="C71" s="487">
        <v>23903</v>
      </c>
      <c r="D71" s="487">
        <v>16813</v>
      </c>
      <c r="E71" s="491">
        <f t="shared" ref="E71:G75" si="15">IF($A$51=37802,IF(COUNTBLANK(B$51:B$70)&gt;0,#N/A,IF(ISBLANK(B71)=FALSE,B71/B$51*100,#N/A)),IF(COUNTBLANK(B$51:B$75)&gt;0,#N/A,B71/B$51*100))</f>
        <v>119.31454823090274</v>
      </c>
      <c r="F71" s="491">
        <f t="shared" si="15"/>
        <v>88.756451672793432</v>
      </c>
      <c r="G71" s="491">
        <f t="shared" si="15"/>
        <v>124.03541128734786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182430</v>
      </c>
      <c r="C72" s="487">
        <v>24385</v>
      </c>
      <c r="D72" s="487">
        <v>17222</v>
      </c>
      <c r="E72" s="491">
        <f t="shared" si="15"/>
        <v>119.04699755941583</v>
      </c>
      <c r="F72" s="491">
        <f t="shared" si="15"/>
        <v>90.546210686569381</v>
      </c>
      <c r="G72" s="491">
        <f t="shared" si="15"/>
        <v>127.05274806344522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186178</v>
      </c>
      <c r="C73" s="487">
        <v>23609</v>
      </c>
      <c r="D73" s="487">
        <v>17832</v>
      </c>
      <c r="E73" s="491">
        <f t="shared" si="15"/>
        <v>121.49280223437439</v>
      </c>
      <c r="F73" s="491">
        <f t="shared" si="15"/>
        <v>87.664772938249598</v>
      </c>
      <c r="G73" s="491">
        <f t="shared" si="15"/>
        <v>131.55293249723348</v>
      </c>
      <c r="H73" s="492">
        <f>IF(A$51=37802,IF(ISERROR(L73)=TRUE,IF(ISBLANK(A73)=FALSE,IF(MONTH(A73)=MONTH(MAX(A$51:A$75)),A73,""),""),""),IF(ISERROR(L73)=TRUE,IF(MONTH(A73)=MONTH(MAX(A$51:A$75)),A73,""),""))</f>
        <v>43709</v>
      </c>
      <c r="I73" s="488">
        <f t="shared" si="12"/>
        <v>121.49280223437439</v>
      </c>
      <c r="J73" s="488">
        <f t="shared" si="12"/>
        <v>87.664772938249598</v>
      </c>
      <c r="K73" s="488">
        <f t="shared" si="12"/>
        <v>131.55293249723348</v>
      </c>
      <c r="L73" s="488" t="e">
        <f t="shared" si="13"/>
        <v>#N/A</v>
      </c>
    </row>
    <row r="74" spans="1:12" ht="15" customHeight="1" x14ac:dyDescent="0.2">
      <c r="A74" s="490" t="s">
        <v>477</v>
      </c>
      <c r="B74" s="487">
        <v>184245</v>
      </c>
      <c r="C74" s="487">
        <v>23347</v>
      </c>
      <c r="D74" s="487">
        <v>17366</v>
      </c>
      <c r="E74" s="491">
        <f t="shared" si="15"/>
        <v>120.23139870270552</v>
      </c>
      <c r="F74" s="491">
        <f t="shared" si="15"/>
        <v>86.691916378894206</v>
      </c>
      <c r="G74" s="491">
        <f t="shared" si="15"/>
        <v>128.11508668388049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184116</v>
      </c>
      <c r="C75" s="493">
        <v>22721</v>
      </c>
      <c r="D75" s="493">
        <v>16707</v>
      </c>
      <c r="E75" s="491">
        <f t="shared" si="15"/>
        <v>120.14721812557916</v>
      </c>
      <c r="F75" s="491">
        <f t="shared" si="15"/>
        <v>84.367457576770263</v>
      </c>
      <c r="G75" s="491">
        <f t="shared" si="15"/>
        <v>123.25341202508299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121.49280223437439</v>
      </c>
      <c r="J77" s="488">
        <f>IF(J75&lt;&gt;"",J75,IF(J74&lt;&gt;"",J74,IF(J73&lt;&gt;"",J73,IF(J72&lt;&gt;"",J72,IF(J71&lt;&gt;"",J71,IF(J70&lt;&gt;"",J70,""))))))</f>
        <v>87.664772938249598</v>
      </c>
      <c r="K77" s="488">
        <f>IF(K75&lt;&gt;"",K75,IF(K74&lt;&gt;"",K74,IF(K73&lt;&gt;"",K73,IF(K72&lt;&gt;"",K72,IF(K71&lt;&gt;"",K71,IF(K70&lt;&gt;"",K70,""))))))</f>
        <v>131.55293249723348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+21,5%</v>
      </c>
      <c r="J79" s="488" t="str">
        <f>"GeB - ausschließlich: "&amp;IF(J77&gt;100,"+","")&amp;TEXT(J77-100,"0,0")&amp;"%"</f>
        <v>GeB - ausschließlich: -12,3%</v>
      </c>
      <c r="K79" s="488" t="str">
        <f>"GeB - im Nebenjob: "&amp;IF(K77&gt;100,"+","")&amp;TEXT(K77-100,"0,0")&amp;"%"</f>
        <v>GeB - im Nebenjob: +31,6%</v>
      </c>
    </row>
    <row r="81" spans="9:9" ht="15" customHeight="1" x14ac:dyDescent="0.2">
      <c r="I81" s="488" t="str">
        <f>IF(ISERROR(HLOOKUP(1,I$78:K$79,2,FALSE)),"",HLOOKUP(1,I$78:K$79,2,FALSE))</f>
        <v>GeB - im Nebenjob: +31,6%</v>
      </c>
    </row>
    <row r="82" spans="9:9" ht="15" customHeight="1" x14ac:dyDescent="0.2">
      <c r="I82" s="488" t="str">
        <f>IF(ISERROR(HLOOKUP(2,I$78:K$79,2,FALSE)),"",HLOOKUP(2,I$78:K$79,2,FALSE))</f>
        <v>SvB: +21,5%</v>
      </c>
    </row>
    <row r="83" spans="9:9" ht="15" customHeight="1" x14ac:dyDescent="0.2">
      <c r="I83" s="488" t="str">
        <f>IF(ISERROR(HLOOKUP(3,I$78:K$79,2,FALSE)),"",HLOOKUP(3,I$78:K$79,2,FALSE))</f>
        <v>GeB - ausschließlich: -12,3%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184116</v>
      </c>
      <c r="E12" s="114">
        <v>184245</v>
      </c>
      <c r="F12" s="114">
        <v>186178</v>
      </c>
      <c r="G12" s="114">
        <v>182430</v>
      </c>
      <c r="H12" s="114">
        <v>182840</v>
      </c>
      <c r="I12" s="115">
        <v>1276</v>
      </c>
      <c r="J12" s="116">
        <v>0.69787792605556775</v>
      </c>
      <c r="N12" s="117"/>
    </row>
    <row r="13" spans="1:15" s="110" customFormat="1" ht="13.5" customHeight="1" x14ac:dyDescent="0.2">
      <c r="A13" s="118" t="s">
        <v>105</v>
      </c>
      <c r="B13" s="119" t="s">
        <v>106</v>
      </c>
      <c r="C13" s="113">
        <v>60.515653175172176</v>
      </c>
      <c r="D13" s="114">
        <v>111419</v>
      </c>
      <c r="E13" s="114">
        <v>111577</v>
      </c>
      <c r="F13" s="114">
        <v>112956</v>
      </c>
      <c r="G13" s="114">
        <v>110715</v>
      </c>
      <c r="H13" s="114">
        <v>110862</v>
      </c>
      <c r="I13" s="115">
        <v>557</v>
      </c>
      <c r="J13" s="116">
        <v>0.50242644007865633</v>
      </c>
    </row>
    <row r="14" spans="1:15" s="110" customFormat="1" ht="13.5" customHeight="1" x14ac:dyDescent="0.2">
      <c r="A14" s="120"/>
      <c r="B14" s="119" t="s">
        <v>107</v>
      </c>
      <c r="C14" s="113">
        <v>39.484346824827824</v>
      </c>
      <c r="D14" s="114">
        <v>72697</v>
      </c>
      <c r="E14" s="114">
        <v>72668</v>
      </c>
      <c r="F14" s="114">
        <v>73222</v>
      </c>
      <c r="G14" s="114">
        <v>71715</v>
      </c>
      <c r="H14" s="114">
        <v>71978</v>
      </c>
      <c r="I14" s="115">
        <v>719</v>
      </c>
      <c r="J14" s="116">
        <v>0.99891633554697268</v>
      </c>
    </row>
    <row r="15" spans="1:15" s="110" customFormat="1" ht="13.5" customHeight="1" x14ac:dyDescent="0.2">
      <c r="A15" s="118" t="s">
        <v>105</v>
      </c>
      <c r="B15" s="121" t="s">
        <v>108</v>
      </c>
      <c r="C15" s="113">
        <v>11.112016337526342</v>
      </c>
      <c r="D15" s="114">
        <v>20459</v>
      </c>
      <c r="E15" s="114">
        <v>21079</v>
      </c>
      <c r="F15" s="114">
        <v>21860</v>
      </c>
      <c r="G15" s="114">
        <v>19876</v>
      </c>
      <c r="H15" s="114">
        <v>20479</v>
      </c>
      <c r="I15" s="115">
        <v>-20</v>
      </c>
      <c r="J15" s="116">
        <v>-9.7661018604424041E-2</v>
      </c>
    </row>
    <row r="16" spans="1:15" s="110" customFormat="1" ht="13.5" customHeight="1" x14ac:dyDescent="0.2">
      <c r="A16" s="118"/>
      <c r="B16" s="121" t="s">
        <v>109</v>
      </c>
      <c r="C16" s="113">
        <v>67.91859479893111</v>
      </c>
      <c r="D16" s="114">
        <v>125049</v>
      </c>
      <c r="E16" s="114">
        <v>125060</v>
      </c>
      <c r="F16" s="114">
        <v>126364</v>
      </c>
      <c r="G16" s="114">
        <v>125515</v>
      </c>
      <c r="H16" s="114">
        <v>125938</v>
      </c>
      <c r="I16" s="115">
        <v>-889</v>
      </c>
      <c r="J16" s="116">
        <v>-0.70590290460385274</v>
      </c>
    </row>
    <row r="17" spans="1:10" s="110" customFormat="1" ht="13.5" customHeight="1" x14ac:dyDescent="0.2">
      <c r="A17" s="118"/>
      <c r="B17" s="121" t="s">
        <v>110</v>
      </c>
      <c r="C17" s="113">
        <v>19.870625040735188</v>
      </c>
      <c r="D17" s="114">
        <v>36585</v>
      </c>
      <c r="E17" s="114">
        <v>36140</v>
      </c>
      <c r="F17" s="114">
        <v>36010</v>
      </c>
      <c r="G17" s="114">
        <v>35149</v>
      </c>
      <c r="H17" s="114">
        <v>34606</v>
      </c>
      <c r="I17" s="115">
        <v>1979</v>
      </c>
      <c r="J17" s="116">
        <v>5.7186615037854711</v>
      </c>
    </row>
    <row r="18" spans="1:10" s="110" customFormat="1" ht="13.5" customHeight="1" x14ac:dyDescent="0.2">
      <c r="A18" s="120"/>
      <c r="B18" s="121" t="s">
        <v>111</v>
      </c>
      <c r="C18" s="113">
        <v>1.0987638228073606</v>
      </c>
      <c r="D18" s="114">
        <v>2023</v>
      </c>
      <c r="E18" s="114">
        <v>1966</v>
      </c>
      <c r="F18" s="114">
        <v>1944</v>
      </c>
      <c r="G18" s="114">
        <v>1890</v>
      </c>
      <c r="H18" s="114">
        <v>1817</v>
      </c>
      <c r="I18" s="115">
        <v>206</v>
      </c>
      <c r="J18" s="116">
        <v>11.337369290038525</v>
      </c>
    </row>
    <row r="19" spans="1:10" s="110" customFormat="1" ht="13.5" customHeight="1" x14ac:dyDescent="0.2">
      <c r="A19" s="120"/>
      <c r="B19" s="121" t="s">
        <v>112</v>
      </c>
      <c r="C19" s="113">
        <v>0.33076973212539923</v>
      </c>
      <c r="D19" s="114">
        <v>609</v>
      </c>
      <c r="E19" s="114">
        <v>560</v>
      </c>
      <c r="F19" s="114">
        <v>590</v>
      </c>
      <c r="G19" s="114">
        <v>528</v>
      </c>
      <c r="H19" s="114">
        <v>500</v>
      </c>
      <c r="I19" s="115">
        <v>109</v>
      </c>
      <c r="J19" s="116">
        <v>21.8</v>
      </c>
    </row>
    <row r="20" spans="1:10" s="110" customFormat="1" ht="13.5" customHeight="1" x14ac:dyDescent="0.2">
      <c r="A20" s="118" t="s">
        <v>113</v>
      </c>
      <c r="B20" s="122" t="s">
        <v>114</v>
      </c>
      <c r="C20" s="113">
        <v>77.400660453192557</v>
      </c>
      <c r="D20" s="114">
        <v>142507</v>
      </c>
      <c r="E20" s="114">
        <v>142977</v>
      </c>
      <c r="F20" s="114">
        <v>144549</v>
      </c>
      <c r="G20" s="114">
        <v>141463</v>
      </c>
      <c r="H20" s="114">
        <v>142017</v>
      </c>
      <c r="I20" s="115">
        <v>490</v>
      </c>
      <c r="J20" s="116">
        <v>0.34502911623256372</v>
      </c>
    </row>
    <row r="21" spans="1:10" s="110" customFormat="1" ht="13.5" customHeight="1" x14ac:dyDescent="0.2">
      <c r="A21" s="120"/>
      <c r="B21" s="122" t="s">
        <v>115</v>
      </c>
      <c r="C21" s="113">
        <v>22.599339546807446</v>
      </c>
      <c r="D21" s="114">
        <v>41609</v>
      </c>
      <c r="E21" s="114">
        <v>41268</v>
      </c>
      <c r="F21" s="114">
        <v>41629</v>
      </c>
      <c r="G21" s="114">
        <v>40967</v>
      </c>
      <c r="H21" s="114">
        <v>40823</v>
      </c>
      <c r="I21" s="115">
        <v>786</v>
      </c>
      <c r="J21" s="116">
        <v>1.9253851995198785</v>
      </c>
    </row>
    <row r="22" spans="1:10" s="110" customFormat="1" ht="13.5" customHeight="1" x14ac:dyDescent="0.2">
      <c r="A22" s="118" t="s">
        <v>113</v>
      </c>
      <c r="B22" s="122" t="s">
        <v>116</v>
      </c>
      <c r="C22" s="113">
        <v>84.652067175041822</v>
      </c>
      <c r="D22" s="114">
        <v>155858</v>
      </c>
      <c r="E22" s="114">
        <v>156554</v>
      </c>
      <c r="F22" s="114">
        <v>158098</v>
      </c>
      <c r="G22" s="114">
        <v>154986</v>
      </c>
      <c r="H22" s="114">
        <v>155573</v>
      </c>
      <c r="I22" s="115">
        <v>285</v>
      </c>
      <c r="J22" s="116">
        <v>0.18319374184466455</v>
      </c>
    </row>
    <row r="23" spans="1:10" s="110" customFormat="1" ht="13.5" customHeight="1" x14ac:dyDescent="0.2">
      <c r="A23" s="123"/>
      <c r="B23" s="124" t="s">
        <v>117</v>
      </c>
      <c r="C23" s="125">
        <v>15.302852549479676</v>
      </c>
      <c r="D23" s="114">
        <v>28175</v>
      </c>
      <c r="E23" s="114">
        <v>27600</v>
      </c>
      <c r="F23" s="114">
        <v>27987</v>
      </c>
      <c r="G23" s="114">
        <v>27356</v>
      </c>
      <c r="H23" s="114">
        <v>27178</v>
      </c>
      <c r="I23" s="115">
        <v>997</v>
      </c>
      <c r="J23" s="116">
        <v>3.668408271395982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39428</v>
      </c>
      <c r="E26" s="114">
        <v>40713</v>
      </c>
      <c r="F26" s="114">
        <v>41441</v>
      </c>
      <c r="G26" s="114">
        <v>41607</v>
      </c>
      <c r="H26" s="140">
        <v>40716</v>
      </c>
      <c r="I26" s="115">
        <v>-1288</v>
      </c>
      <c r="J26" s="116">
        <v>-3.1633755771686807</v>
      </c>
    </row>
    <row r="27" spans="1:10" s="110" customFormat="1" ht="13.5" customHeight="1" x14ac:dyDescent="0.2">
      <c r="A27" s="118" t="s">
        <v>105</v>
      </c>
      <c r="B27" s="119" t="s">
        <v>106</v>
      </c>
      <c r="C27" s="113">
        <v>41.417266916911842</v>
      </c>
      <c r="D27" s="115">
        <v>16330</v>
      </c>
      <c r="E27" s="114">
        <v>16787</v>
      </c>
      <c r="F27" s="114">
        <v>17084</v>
      </c>
      <c r="G27" s="114">
        <v>16928</v>
      </c>
      <c r="H27" s="140">
        <v>16434</v>
      </c>
      <c r="I27" s="115">
        <v>-104</v>
      </c>
      <c r="J27" s="116">
        <v>-0.63283436777412683</v>
      </c>
    </row>
    <row r="28" spans="1:10" s="110" customFormat="1" ht="13.5" customHeight="1" x14ac:dyDescent="0.2">
      <c r="A28" s="120"/>
      <c r="B28" s="119" t="s">
        <v>107</v>
      </c>
      <c r="C28" s="113">
        <v>58.582733083088158</v>
      </c>
      <c r="D28" s="115">
        <v>23098</v>
      </c>
      <c r="E28" s="114">
        <v>23926</v>
      </c>
      <c r="F28" s="114">
        <v>24357</v>
      </c>
      <c r="G28" s="114">
        <v>24679</v>
      </c>
      <c r="H28" s="140">
        <v>24282</v>
      </c>
      <c r="I28" s="115">
        <v>-1184</v>
      </c>
      <c r="J28" s="116">
        <v>-4.876039864920517</v>
      </c>
    </row>
    <row r="29" spans="1:10" s="110" customFormat="1" ht="13.5" customHeight="1" x14ac:dyDescent="0.2">
      <c r="A29" s="118" t="s">
        <v>105</v>
      </c>
      <c r="B29" s="121" t="s">
        <v>108</v>
      </c>
      <c r="C29" s="113">
        <v>17.723445267322713</v>
      </c>
      <c r="D29" s="115">
        <v>6988</v>
      </c>
      <c r="E29" s="114">
        <v>7305</v>
      </c>
      <c r="F29" s="114">
        <v>7535</v>
      </c>
      <c r="G29" s="114">
        <v>7685</v>
      </c>
      <c r="H29" s="140">
        <v>7232</v>
      </c>
      <c r="I29" s="115">
        <v>-244</v>
      </c>
      <c r="J29" s="116">
        <v>-3.3738938053097347</v>
      </c>
    </row>
    <row r="30" spans="1:10" s="110" customFormat="1" ht="13.5" customHeight="1" x14ac:dyDescent="0.2">
      <c r="A30" s="118"/>
      <c r="B30" s="121" t="s">
        <v>109</v>
      </c>
      <c r="C30" s="113">
        <v>49.520645226742417</v>
      </c>
      <c r="D30" s="115">
        <v>19525</v>
      </c>
      <c r="E30" s="114">
        <v>20304</v>
      </c>
      <c r="F30" s="114">
        <v>20712</v>
      </c>
      <c r="G30" s="114">
        <v>20819</v>
      </c>
      <c r="H30" s="140">
        <v>20681</v>
      </c>
      <c r="I30" s="115">
        <v>-1156</v>
      </c>
      <c r="J30" s="116">
        <v>-5.5896716793191823</v>
      </c>
    </row>
    <row r="31" spans="1:10" s="110" customFormat="1" ht="13.5" customHeight="1" x14ac:dyDescent="0.2">
      <c r="A31" s="118"/>
      <c r="B31" s="121" t="s">
        <v>110</v>
      </c>
      <c r="C31" s="113">
        <v>18.504616008927666</v>
      </c>
      <c r="D31" s="115">
        <v>7296</v>
      </c>
      <c r="E31" s="114">
        <v>7380</v>
      </c>
      <c r="F31" s="114">
        <v>7448</v>
      </c>
      <c r="G31" s="114">
        <v>7446</v>
      </c>
      <c r="H31" s="140">
        <v>7326</v>
      </c>
      <c r="I31" s="115">
        <v>-30</v>
      </c>
      <c r="J31" s="116">
        <v>-0.4095004095004095</v>
      </c>
    </row>
    <row r="32" spans="1:10" s="110" customFormat="1" ht="13.5" customHeight="1" x14ac:dyDescent="0.2">
      <c r="A32" s="120"/>
      <c r="B32" s="121" t="s">
        <v>111</v>
      </c>
      <c r="C32" s="113">
        <v>14.251293497007204</v>
      </c>
      <c r="D32" s="115">
        <v>5619</v>
      </c>
      <c r="E32" s="114">
        <v>5724</v>
      </c>
      <c r="F32" s="114">
        <v>5746</v>
      </c>
      <c r="G32" s="114">
        <v>5657</v>
      </c>
      <c r="H32" s="140">
        <v>5477</v>
      </c>
      <c r="I32" s="115">
        <v>142</v>
      </c>
      <c r="J32" s="116">
        <v>2.5926602154464122</v>
      </c>
    </row>
    <row r="33" spans="1:10" s="110" customFormat="1" ht="13.5" customHeight="1" x14ac:dyDescent="0.2">
      <c r="A33" s="120"/>
      <c r="B33" s="121" t="s">
        <v>112</v>
      </c>
      <c r="C33" s="113">
        <v>1.4050928274322816</v>
      </c>
      <c r="D33" s="115">
        <v>554</v>
      </c>
      <c r="E33" s="114">
        <v>561</v>
      </c>
      <c r="F33" s="114">
        <v>604</v>
      </c>
      <c r="G33" s="114">
        <v>518</v>
      </c>
      <c r="H33" s="140">
        <v>494</v>
      </c>
      <c r="I33" s="115">
        <v>60</v>
      </c>
      <c r="J33" s="116">
        <v>12.145748987854251</v>
      </c>
    </row>
    <row r="34" spans="1:10" s="110" customFormat="1" ht="13.5" customHeight="1" x14ac:dyDescent="0.2">
      <c r="A34" s="118" t="s">
        <v>113</v>
      </c>
      <c r="B34" s="122" t="s">
        <v>116</v>
      </c>
      <c r="C34" s="113">
        <v>89.180277975043111</v>
      </c>
      <c r="D34" s="115">
        <v>35162</v>
      </c>
      <c r="E34" s="114">
        <v>36399</v>
      </c>
      <c r="F34" s="114">
        <v>37115</v>
      </c>
      <c r="G34" s="114">
        <v>37233</v>
      </c>
      <c r="H34" s="140">
        <v>36448</v>
      </c>
      <c r="I34" s="115">
        <v>-1286</v>
      </c>
      <c r="J34" s="116">
        <v>-3.5283143107989465</v>
      </c>
    </row>
    <row r="35" spans="1:10" s="110" customFormat="1" ht="13.5" customHeight="1" x14ac:dyDescent="0.2">
      <c r="A35" s="118"/>
      <c r="B35" s="119" t="s">
        <v>117</v>
      </c>
      <c r="C35" s="113">
        <v>10.614284264989347</v>
      </c>
      <c r="D35" s="115">
        <v>4185</v>
      </c>
      <c r="E35" s="114">
        <v>4230</v>
      </c>
      <c r="F35" s="114">
        <v>4251</v>
      </c>
      <c r="G35" s="114">
        <v>4296</v>
      </c>
      <c r="H35" s="140">
        <v>4187</v>
      </c>
      <c r="I35" s="115">
        <v>-2</v>
      </c>
      <c r="J35" s="116">
        <v>-4.776689754000478E-2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22721</v>
      </c>
      <c r="E37" s="114">
        <v>23347</v>
      </c>
      <c r="F37" s="114">
        <v>23609</v>
      </c>
      <c r="G37" s="114">
        <v>24385</v>
      </c>
      <c r="H37" s="140">
        <v>23903</v>
      </c>
      <c r="I37" s="115">
        <v>-1182</v>
      </c>
      <c r="J37" s="116">
        <v>-4.9449859850228002</v>
      </c>
    </row>
    <row r="38" spans="1:10" s="110" customFormat="1" ht="13.5" customHeight="1" x14ac:dyDescent="0.2">
      <c r="A38" s="118" t="s">
        <v>105</v>
      </c>
      <c r="B38" s="119" t="s">
        <v>106</v>
      </c>
      <c r="C38" s="113">
        <v>34.796003697020375</v>
      </c>
      <c r="D38" s="115">
        <v>7906</v>
      </c>
      <c r="E38" s="114">
        <v>8044</v>
      </c>
      <c r="F38" s="114">
        <v>8037</v>
      </c>
      <c r="G38" s="114">
        <v>8246</v>
      </c>
      <c r="H38" s="140">
        <v>7978</v>
      </c>
      <c r="I38" s="115">
        <v>-72</v>
      </c>
      <c r="J38" s="116">
        <v>-0.9024818250188017</v>
      </c>
    </row>
    <row r="39" spans="1:10" s="110" customFormat="1" ht="13.5" customHeight="1" x14ac:dyDescent="0.2">
      <c r="A39" s="120"/>
      <c r="B39" s="119" t="s">
        <v>107</v>
      </c>
      <c r="C39" s="113">
        <v>65.203996302979618</v>
      </c>
      <c r="D39" s="115">
        <v>14815</v>
      </c>
      <c r="E39" s="114">
        <v>15303</v>
      </c>
      <c r="F39" s="114">
        <v>15572</v>
      </c>
      <c r="G39" s="114">
        <v>16139</v>
      </c>
      <c r="H39" s="140">
        <v>15925</v>
      </c>
      <c r="I39" s="115">
        <v>-1110</v>
      </c>
      <c r="J39" s="116">
        <v>-6.9701726844583991</v>
      </c>
    </row>
    <row r="40" spans="1:10" s="110" customFormat="1" ht="13.5" customHeight="1" x14ac:dyDescent="0.2">
      <c r="A40" s="118" t="s">
        <v>105</v>
      </c>
      <c r="B40" s="121" t="s">
        <v>108</v>
      </c>
      <c r="C40" s="113">
        <v>20.694511685225123</v>
      </c>
      <c r="D40" s="115">
        <v>4702</v>
      </c>
      <c r="E40" s="114">
        <v>4789</v>
      </c>
      <c r="F40" s="114">
        <v>4811</v>
      </c>
      <c r="G40" s="114">
        <v>5332</v>
      </c>
      <c r="H40" s="140">
        <v>4930</v>
      </c>
      <c r="I40" s="115">
        <v>-228</v>
      </c>
      <c r="J40" s="116">
        <v>-4.6247464503042597</v>
      </c>
    </row>
    <row r="41" spans="1:10" s="110" customFormat="1" ht="13.5" customHeight="1" x14ac:dyDescent="0.2">
      <c r="A41" s="118"/>
      <c r="B41" s="121" t="s">
        <v>109</v>
      </c>
      <c r="C41" s="113">
        <v>35.332951894722946</v>
      </c>
      <c r="D41" s="115">
        <v>8028</v>
      </c>
      <c r="E41" s="114">
        <v>8393</v>
      </c>
      <c r="F41" s="114">
        <v>8559</v>
      </c>
      <c r="G41" s="114">
        <v>8825</v>
      </c>
      <c r="H41" s="140">
        <v>8936</v>
      </c>
      <c r="I41" s="115">
        <v>-908</v>
      </c>
      <c r="J41" s="116">
        <v>-10.161145926589079</v>
      </c>
    </row>
    <row r="42" spans="1:10" s="110" customFormat="1" ht="13.5" customHeight="1" x14ac:dyDescent="0.2">
      <c r="A42" s="118"/>
      <c r="B42" s="121" t="s">
        <v>110</v>
      </c>
      <c r="C42" s="113">
        <v>20.02552704546455</v>
      </c>
      <c r="D42" s="115">
        <v>4550</v>
      </c>
      <c r="E42" s="114">
        <v>4608</v>
      </c>
      <c r="F42" s="114">
        <v>4661</v>
      </c>
      <c r="G42" s="114">
        <v>4734</v>
      </c>
      <c r="H42" s="140">
        <v>4708</v>
      </c>
      <c r="I42" s="115">
        <v>-158</v>
      </c>
      <c r="J42" s="116">
        <v>-3.3559898045879355</v>
      </c>
    </row>
    <row r="43" spans="1:10" s="110" customFormat="1" ht="13.5" customHeight="1" x14ac:dyDescent="0.2">
      <c r="A43" s="120"/>
      <c r="B43" s="121" t="s">
        <v>111</v>
      </c>
      <c r="C43" s="113">
        <v>23.947009374587385</v>
      </c>
      <c r="D43" s="115">
        <v>5441</v>
      </c>
      <c r="E43" s="114">
        <v>5557</v>
      </c>
      <c r="F43" s="114">
        <v>5578</v>
      </c>
      <c r="G43" s="114">
        <v>5494</v>
      </c>
      <c r="H43" s="140">
        <v>5329</v>
      </c>
      <c r="I43" s="115">
        <v>112</v>
      </c>
      <c r="J43" s="116">
        <v>2.1017076374554327</v>
      </c>
    </row>
    <row r="44" spans="1:10" s="110" customFormat="1" ht="13.5" customHeight="1" x14ac:dyDescent="0.2">
      <c r="A44" s="120"/>
      <c r="B44" s="121" t="s">
        <v>112</v>
      </c>
      <c r="C44" s="113">
        <v>2.2182122265745345</v>
      </c>
      <c r="D44" s="115">
        <v>504</v>
      </c>
      <c r="E44" s="114">
        <v>513</v>
      </c>
      <c r="F44" s="114">
        <v>554</v>
      </c>
      <c r="G44" s="114">
        <v>480</v>
      </c>
      <c r="H44" s="140">
        <v>462</v>
      </c>
      <c r="I44" s="115">
        <v>42</v>
      </c>
      <c r="J44" s="116">
        <v>9.0909090909090917</v>
      </c>
    </row>
    <row r="45" spans="1:10" s="110" customFormat="1" ht="13.5" customHeight="1" x14ac:dyDescent="0.2">
      <c r="A45" s="118" t="s">
        <v>113</v>
      </c>
      <c r="B45" s="122" t="s">
        <v>116</v>
      </c>
      <c r="C45" s="113">
        <v>89.045376523920595</v>
      </c>
      <c r="D45" s="115">
        <v>20232</v>
      </c>
      <c r="E45" s="114">
        <v>20837</v>
      </c>
      <c r="F45" s="114">
        <v>21093</v>
      </c>
      <c r="G45" s="114">
        <v>21785</v>
      </c>
      <c r="H45" s="140">
        <v>21342</v>
      </c>
      <c r="I45" s="115">
        <v>-1110</v>
      </c>
      <c r="J45" s="116">
        <v>-5.2010120888389091</v>
      </c>
    </row>
    <row r="46" spans="1:10" s="110" customFormat="1" ht="13.5" customHeight="1" x14ac:dyDescent="0.2">
      <c r="A46" s="118"/>
      <c r="B46" s="119" t="s">
        <v>117</v>
      </c>
      <c r="C46" s="113">
        <v>10.606927511993311</v>
      </c>
      <c r="D46" s="115">
        <v>2410</v>
      </c>
      <c r="E46" s="114">
        <v>2427</v>
      </c>
      <c r="F46" s="114">
        <v>2442</v>
      </c>
      <c r="G46" s="114">
        <v>2523</v>
      </c>
      <c r="H46" s="140">
        <v>2481</v>
      </c>
      <c r="I46" s="115">
        <v>-71</v>
      </c>
      <c r="J46" s="116">
        <v>-2.8617492946392584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16707</v>
      </c>
      <c r="E48" s="114">
        <v>17366</v>
      </c>
      <c r="F48" s="114">
        <v>17832</v>
      </c>
      <c r="G48" s="114">
        <v>17222</v>
      </c>
      <c r="H48" s="140">
        <v>16813</v>
      </c>
      <c r="I48" s="115">
        <v>-106</v>
      </c>
      <c r="J48" s="116">
        <v>-0.63046452150121934</v>
      </c>
    </row>
    <row r="49" spans="1:12" s="110" customFormat="1" ht="13.5" customHeight="1" x14ac:dyDescent="0.2">
      <c r="A49" s="118" t="s">
        <v>105</v>
      </c>
      <c r="B49" s="119" t="s">
        <v>106</v>
      </c>
      <c r="C49" s="113">
        <v>50.421978811276709</v>
      </c>
      <c r="D49" s="115">
        <v>8424</v>
      </c>
      <c r="E49" s="114">
        <v>8743</v>
      </c>
      <c r="F49" s="114">
        <v>9047</v>
      </c>
      <c r="G49" s="114">
        <v>8682</v>
      </c>
      <c r="H49" s="140">
        <v>8456</v>
      </c>
      <c r="I49" s="115">
        <v>-32</v>
      </c>
      <c r="J49" s="116">
        <v>-0.3784295175023652</v>
      </c>
    </row>
    <row r="50" spans="1:12" s="110" customFormat="1" ht="13.5" customHeight="1" x14ac:dyDescent="0.2">
      <c r="A50" s="120"/>
      <c r="B50" s="119" t="s">
        <v>107</v>
      </c>
      <c r="C50" s="113">
        <v>49.578021188723291</v>
      </c>
      <c r="D50" s="115">
        <v>8283</v>
      </c>
      <c r="E50" s="114">
        <v>8623</v>
      </c>
      <c r="F50" s="114">
        <v>8785</v>
      </c>
      <c r="G50" s="114">
        <v>8540</v>
      </c>
      <c r="H50" s="140">
        <v>8357</v>
      </c>
      <c r="I50" s="115">
        <v>-74</v>
      </c>
      <c r="J50" s="116">
        <v>-0.88548522196960633</v>
      </c>
    </row>
    <row r="51" spans="1:12" s="110" customFormat="1" ht="13.5" customHeight="1" x14ac:dyDescent="0.2">
      <c r="A51" s="118" t="s">
        <v>105</v>
      </c>
      <c r="B51" s="121" t="s">
        <v>108</v>
      </c>
      <c r="C51" s="113">
        <v>13.682887412461842</v>
      </c>
      <c r="D51" s="115">
        <v>2286</v>
      </c>
      <c r="E51" s="114">
        <v>2516</v>
      </c>
      <c r="F51" s="114">
        <v>2724</v>
      </c>
      <c r="G51" s="114">
        <v>2353</v>
      </c>
      <c r="H51" s="140">
        <v>2302</v>
      </c>
      <c r="I51" s="115">
        <v>-16</v>
      </c>
      <c r="J51" s="116">
        <v>-0.69504778453518679</v>
      </c>
    </row>
    <row r="52" spans="1:12" s="110" customFormat="1" ht="13.5" customHeight="1" x14ac:dyDescent="0.2">
      <c r="A52" s="118"/>
      <c r="B52" s="121" t="s">
        <v>109</v>
      </c>
      <c r="C52" s="113">
        <v>68.815466570898423</v>
      </c>
      <c r="D52" s="115">
        <v>11497</v>
      </c>
      <c r="E52" s="114">
        <v>11911</v>
      </c>
      <c r="F52" s="114">
        <v>12153</v>
      </c>
      <c r="G52" s="114">
        <v>11994</v>
      </c>
      <c r="H52" s="140">
        <v>11745</v>
      </c>
      <c r="I52" s="115">
        <v>-248</v>
      </c>
      <c r="J52" s="116">
        <v>-2.1115368241805021</v>
      </c>
    </row>
    <row r="53" spans="1:12" s="110" customFormat="1" ht="13.5" customHeight="1" x14ac:dyDescent="0.2">
      <c r="A53" s="118"/>
      <c r="B53" s="121" t="s">
        <v>110</v>
      </c>
      <c r="C53" s="113">
        <v>16.436224337104207</v>
      </c>
      <c r="D53" s="115">
        <v>2746</v>
      </c>
      <c r="E53" s="114">
        <v>2772</v>
      </c>
      <c r="F53" s="114">
        <v>2787</v>
      </c>
      <c r="G53" s="114">
        <v>2712</v>
      </c>
      <c r="H53" s="140">
        <v>2618</v>
      </c>
      <c r="I53" s="115">
        <v>128</v>
      </c>
      <c r="J53" s="116">
        <v>4.8892284186401831</v>
      </c>
    </row>
    <row r="54" spans="1:12" s="110" customFormat="1" ht="13.5" customHeight="1" x14ac:dyDescent="0.2">
      <c r="A54" s="120"/>
      <c r="B54" s="121" t="s">
        <v>111</v>
      </c>
      <c r="C54" s="113">
        <v>1.065421679535524</v>
      </c>
      <c r="D54" s="115">
        <v>178</v>
      </c>
      <c r="E54" s="114">
        <v>167</v>
      </c>
      <c r="F54" s="114">
        <v>168</v>
      </c>
      <c r="G54" s="114">
        <v>163</v>
      </c>
      <c r="H54" s="140">
        <v>148</v>
      </c>
      <c r="I54" s="115">
        <v>30</v>
      </c>
      <c r="J54" s="116">
        <v>20.27027027027027</v>
      </c>
    </row>
    <row r="55" spans="1:12" s="110" customFormat="1" ht="13.5" customHeight="1" x14ac:dyDescent="0.2">
      <c r="A55" s="120"/>
      <c r="B55" s="121" t="s">
        <v>112</v>
      </c>
      <c r="C55" s="113">
        <v>0.29927575267851797</v>
      </c>
      <c r="D55" s="115">
        <v>50</v>
      </c>
      <c r="E55" s="114">
        <v>48</v>
      </c>
      <c r="F55" s="114">
        <v>50</v>
      </c>
      <c r="G55" s="114">
        <v>38</v>
      </c>
      <c r="H55" s="140">
        <v>32</v>
      </c>
      <c r="I55" s="115">
        <v>18</v>
      </c>
      <c r="J55" s="116">
        <v>56.25</v>
      </c>
    </row>
    <row r="56" spans="1:12" s="110" customFormat="1" ht="13.5" customHeight="1" x14ac:dyDescent="0.2">
      <c r="A56" s="118" t="s">
        <v>113</v>
      </c>
      <c r="B56" s="122" t="s">
        <v>116</v>
      </c>
      <c r="C56" s="113">
        <v>89.363739749805475</v>
      </c>
      <c r="D56" s="115">
        <v>14930</v>
      </c>
      <c r="E56" s="114">
        <v>15562</v>
      </c>
      <c r="F56" s="114">
        <v>16022</v>
      </c>
      <c r="G56" s="114">
        <v>15448</v>
      </c>
      <c r="H56" s="140">
        <v>15106</v>
      </c>
      <c r="I56" s="115">
        <v>-176</v>
      </c>
      <c r="J56" s="116">
        <v>-1.1650999602806831</v>
      </c>
    </row>
    <row r="57" spans="1:12" s="110" customFormat="1" ht="13.5" customHeight="1" x14ac:dyDescent="0.2">
      <c r="A57" s="142"/>
      <c r="B57" s="124" t="s">
        <v>117</v>
      </c>
      <c r="C57" s="125">
        <v>10.624289220087389</v>
      </c>
      <c r="D57" s="143">
        <v>1775</v>
      </c>
      <c r="E57" s="144">
        <v>1803</v>
      </c>
      <c r="F57" s="144">
        <v>1809</v>
      </c>
      <c r="G57" s="144">
        <v>1773</v>
      </c>
      <c r="H57" s="145">
        <v>1706</v>
      </c>
      <c r="I57" s="143">
        <v>69</v>
      </c>
      <c r="J57" s="146">
        <v>4.0445486518171156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184116</v>
      </c>
      <c r="E12" s="236">
        <v>184245</v>
      </c>
      <c r="F12" s="114">
        <v>186178</v>
      </c>
      <c r="G12" s="114">
        <v>182430</v>
      </c>
      <c r="H12" s="140">
        <v>182840</v>
      </c>
      <c r="I12" s="115">
        <v>1276</v>
      </c>
      <c r="J12" s="116">
        <v>0.69787792605556775</v>
      </c>
    </row>
    <row r="13" spans="1:15" s="110" customFormat="1" ht="12" customHeight="1" x14ac:dyDescent="0.2">
      <c r="A13" s="118" t="s">
        <v>105</v>
      </c>
      <c r="B13" s="119" t="s">
        <v>106</v>
      </c>
      <c r="C13" s="113">
        <v>60.515653175172176</v>
      </c>
      <c r="D13" s="115">
        <v>111419</v>
      </c>
      <c r="E13" s="114">
        <v>111577</v>
      </c>
      <c r="F13" s="114">
        <v>112956</v>
      </c>
      <c r="G13" s="114">
        <v>110715</v>
      </c>
      <c r="H13" s="140">
        <v>110862</v>
      </c>
      <c r="I13" s="115">
        <v>557</v>
      </c>
      <c r="J13" s="116">
        <v>0.50242644007865633</v>
      </c>
    </row>
    <row r="14" spans="1:15" s="110" customFormat="1" ht="12" customHeight="1" x14ac:dyDescent="0.2">
      <c r="A14" s="118"/>
      <c r="B14" s="119" t="s">
        <v>107</v>
      </c>
      <c r="C14" s="113">
        <v>39.484346824827824</v>
      </c>
      <c r="D14" s="115">
        <v>72697</v>
      </c>
      <c r="E14" s="114">
        <v>72668</v>
      </c>
      <c r="F14" s="114">
        <v>73222</v>
      </c>
      <c r="G14" s="114">
        <v>71715</v>
      </c>
      <c r="H14" s="140">
        <v>71978</v>
      </c>
      <c r="I14" s="115">
        <v>719</v>
      </c>
      <c r="J14" s="116">
        <v>0.99891633554697268</v>
      </c>
    </row>
    <row r="15" spans="1:15" s="110" customFormat="1" ht="12" customHeight="1" x14ac:dyDescent="0.2">
      <c r="A15" s="118" t="s">
        <v>105</v>
      </c>
      <c r="B15" s="121" t="s">
        <v>108</v>
      </c>
      <c r="C15" s="113">
        <v>11.112016337526342</v>
      </c>
      <c r="D15" s="115">
        <v>20459</v>
      </c>
      <c r="E15" s="114">
        <v>21079</v>
      </c>
      <c r="F15" s="114">
        <v>21860</v>
      </c>
      <c r="G15" s="114">
        <v>19876</v>
      </c>
      <c r="H15" s="140">
        <v>20479</v>
      </c>
      <c r="I15" s="115">
        <v>-20</v>
      </c>
      <c r="J15" s="116">
        <v>-9.7661018604424041E-2</v>
      </c>
    </row>
    <row r="16" spans="1:15" s="110" customFormat="1" ht="12" customHeight="1" x14ac:dyDescent="0.2">
      <c r="A16" s="118"/>
      <c r="B16" s="121" t="s">
        <v>109</v>
      </c>
      <c r="C16" s="113">
        <v>67.91859479893111</v>
      </c>
      <c r="D16" s="115">
        <v>125049</v>
      </c>
      <c r="E16" s="114">
        <v>125060</v>
      </c>
      <c r="F16" s="114">
        <v>126364</v>
      </c>
      <c r="G16" s="114">
        <v>125515</v>
      </c>
      <c r="H16" s="140">
        <v>125938</v>
      </c>
      <c r="I16" s="115">
        <v>-889</v>
      </c>
      <c r="J16" s="116">
        <v>-0.70590290460385274</v>
      </c>
    </row>
    <row r="17" spans="1:10" s="110" customFormat="1" ht="12" customHeight="1" x14ac:dyDescent="0.2">
      <c r="A17" s="118"/>
      <c r="B17" s="121" t="s">
        <v>110</v>
      </c>
      <c r="C17" s="113">
        <v>19.870625040735188</v>
      </c>
      <c r="D17" s="115">
        <v>36585</v>
      </c>
      <c r="E17" s="114">
        <v>36140</v>
      </c>
      <c r="F17" s="114">
        <v>36010</v>
      </c>
      <c r="G17" s="114">
        <v>35149</v>
      </c>
      <c r="H17" s="140">
        <v>34606</v>
      </c>
      <c r="I17" s="115">
        <v>1979</v>
      </c>
      <c r="J17" s="116">
        <v>5.7186615037854711</v>
      </c>
    </row>
    <row r="18" spans="1:10" s="110" customFormat="1" ht="12" customHeight="1" x14ac:dyDescent="0.2">
      <c r="A18" s="120"/>
      <c r="B18" s="121" t="s">
        <v>111</v>
      </c>
      <c r="C18" s="113">
        <v>1.0987638228073606</v>
      </c>
      <c r="D18" s="115">
        <v>2023</v>
      </c>
      <c r="E18" s="114">
        <v>1966</v>
      </c>
      <c r="F18" s="114">
        <v>1944</v>
      </c>
      <c r="G18" s="114">
        <v>1890</v>
      </c>
      <c r="H18" s="140">
        <v>1817</v>
      </c>
      <c r="I18" s="115">
        <v>206</v>
      </c>
      <c r="J18" s="116">
        <v>11.337369290038525</v>
      </c>
    </row>
    <row r="19" spans="1:10" s="110" customFormat="1" ht="12" customHeight="1" x14ac:dyDescent="0.2">
      <c r="A19" s="120"/>
      <c r="B19" s="121" t="s">
        <v>112</v>
      </c>
      <c r="C19" s="113">
        <v>0.33076973212539923</v>
      </c>
      <c r="D19" s="115">
        <v>609</v>
      </c>
      <c r="E19" s="114">
        <v>560</v>
      </c>
      <c r="F19" s="114">
        <v>590</v>
      </c>
      <c r="G19" s="114">
        <v>528</v>
      </c>
      <c r="H19" s="140">
        <v>500</v>
      </c>
      <c r="I19" s="115">
        <v>109</v>
      </c>
      <c r="J19" s="116">
        <v>21.8</v>
      </c>
    </row>
    <row r="20" spans="1:10" s="110" customFormat="1" ht="12" customHeight="1" x14ac:dyDescent="0.2">
      <c r="A20" s="118" t="s">
        <v>113</v>
      </c>
      <c r="B20" s="119" t="s">
        <v>181</v>
      </c>
      <c r="C20" s="113">
        <v>77.400660453192557</v>
      </c>
      <c r="D20" s="115">
        <v>142507</v>
      </c>
      <c r="E20" s="114">
        <v>142977</v>
      </c>
      <c r="F20" s="114">
        <v>144549</v>
      </c>
      <c r="G20" s="114">
        <v>141463</v>
      </c>
      <c r="H20" s="140">
        <v>142017</v>
      </c>
      <c r="I20" s="115">
        <v>490</v>
      </c>
      <c r="J20" s="116">
        <v>0.34502911623256372</v>
      </c>
    </row>
    <row r="21" spans="1:10" s="110" customFormat="1" ht="12" customHeight="1" x14ac:dyDescent="0.2">
      <c r="A21" s="118"/>
      <c r="B21" s="119" t="s">
        <v>182</v>
      </c>
      <c r="C21" s="113">
        <v>22.599339546807446</v>
      </c>
      <c r="D21" s="115">
        <v>41609</v>
      </c>
      <c r="E21" s="114">
        <v>41268</v>
      </c>
      <c r="F21" s="114">
        <v>41629</v>
      </c>
      <c r="G21" s="114">
        <v>40967</v>
      </c>
      <c r="H21" s="140">
        <v>40823</v>
      </c>
      <c r="I21" s="115">
        <v>786</v>
      </c>
      <c r="J21" s="116">
        <v>1.9253851995198785</v>
      </c>
    </row>
    <row r="22" spans="1:10" s="110" customFormat="1" ht="12" customHeight="1" x14ac:dyDescent="0.2">
      <c r="A22" s="118" t="s">
        <v>113</v>
      </c>
      <c r="B22" s="119" t="s">
        <v>116</v>
      </c>
      <c r="C22" s="113">
        <v>84.652067175041822</v>
      </c>
      <c r="D22" s="115">
        <v>155858</v>
      </c>
      <c r="E22" s="114">
        <v>156554</v>
      </c>
      <c r="F22" s="114">
        <v>158098</v>
      </c>
      <c r="G22" s="114">
        <v>154986</v>
      </c>
      <c r="H22" s="140">
        <v>155573</v>
      </c>
      <c r="I22" s="115">
        <v>285</v>
      </c>
      <c r="J22" s="116">
        <v>0.18319374184466455</v>
      </c>
    </row>
    <row r="23" spans="1:10" s="110" customFormat="1" ht="12" customHeight="1" x14ac:dyDescent="0.2">
      <c r="A23" s="118"/>
      <c r="B23" s="119" t="s">
        <v>117</v>
      </c>
      <c r="C23" s="113">
        <v>15.302852549479676</v>
      </c>
      <c r="D23" s="115">
        <v>28175</v>
      </c>
      <c r="E23" s="114">
        <v>27600</v>
      </c>
      <c r="F23" s="114">
        <v>27987</v>
      </c>
      <c r="G23" s="114">
        <v>27356</v>
      </c>
      <c r="H23" s="140">
        <v>27178</v>
      </c>
      <c r="I23" s="115">
        <v>997</v>
      </c>
      <c r="J23" s="116">
        <v>3.668408271395982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161548</v>
      </c>
      <c r="E64" s="236">
        <v>161353</v>
      </c>
      <c r="F64" s="236">
        <v>162166</v>
      </c>
      <c r="G64" s="236">
        <v>159125</v>
      </c>
      <c r="H64" s="140">
        <v>159151</v>
      </c>
      <c r="I64" s="115">
        <v>2397</v>
      </c>
      <c r="J64" s="116">
        <v>1.5061168324421461</v>
      </c>
    </row>
    <row r="65" spans="1:12" s="110" customFormat="1" ht="12" customHeight="1" x14ac:dyDescent="0.2">
      <c r="A65" s="118" t="s">
        <v>105</v>
      </c>
      <c r="B65" s="119" t="s">
        <v>106</v>
      </c>
      <c r="C65" s="113">
        <v>56.368385866739295</v>
      </c>
      <c r="D65" s="235">
        <v>91062</v>
      </c>
      <c r="E65" s="236">
        <v>90961</v>
      </c>
      <c r="F65" s="236">
        <v>91765</v>
      </c>
      <c r="G65" s="236">
        <v>90212</v>
      </c>
      <c r="H65" s="140">
        <v>90322</v>
      </c>
      <c r="I65" s="115">
        <v>740</v>
      </c>
      <c r="J65" s="116">
        <v>0.81929098115630739</v>
      </c>
    </row>
    <row r="66" spans="1:12" s="110" customFormat="1" ht="12" customHeight="1" x14ac:dyDescent="0.2">
      <c r="A66" s="118"/>
      <c r="B66" s="119" t="s">
        <v>107</v>
      </c>
      <c r="C66" s="113">
        <v>43.631614133260705</v>
      </c>
      <c r="D66" s="235">
        <v>70486</v>
      </c>
      <c r="E66" s="236">
        <v>70392</v>
      </c>
      <c r="F66" s="236">
        <v>70401</v>
      </c>
      <c r="G66" s="236">
        <v>68913</v>
      </c>
      <c r="H66" s="140">
        <v>68829</v>
      </c>
      <c r="I66" s="115">
        <v>1657</v>
      </c>
      <c r="J66" s="116">
        <v>2.4074154789405626</v>
      </c>
    </row>
    <row r="67" spans="1:12" s="110" customFormat="1" ht="12" customHeight="1" x14ac:dyDescent="0.2">
      <c r="A67" s="118" t="s">
        <v>105</v>
      </c>
      <c r="B67" s="121" t="s">
        <v>108</v>
      </c>
      <c r="C67" s="113">
        <v>11.652883353554362</v>
      </c>
      <c r="D67" s="235">
        <v>18825</v>
      </c>
      <c r="E67" s="236">
        <v>19400</v>
      </c>
      <c r="F67" s="236">
        <v>19955</v>
      </c>
      <c r="G67" s="236">
        <v>18108</v>
      </c>
      <c r="H67" s="140">
        <v>18709</v>
      </c>
      <c r="I67" s="115">
        <v>116</v>
      </c>
      <c r="J67" s="116">
        <v>0.62002244908867388</v>
      </c>
    </row>
    <row r="68" spans="1:12" s="110" customFormat="1" ht="12" customHeight="1" x14ac:dyDescent="0.2">
      <c r="A68" s="118"/>
      <c r="B68" s="121" t="s">
        <v>109</v>
      </c>
      <c r="C68" s="113">
        <v>66.74796345358655</v>
      </c>
      <c r="D68" s="235">
        <v>107830</v>
      </c>
      <c r="E68" s="236">
        <v>107454</v>
      </c>
      <c r="F68" s="236">
        <v>108017</v>
      </c>
      <c r="G68" s="236">
        <v>107507</v>
      </c>
      <c r="H68" s="140">
        <v>107514</v>
      </c>
      <c r="I68" s="115">
        <v>316</v>
      </c>
      <c r="J68" s="116">
        <v>0.29391521104228285</v>
      </c>
    </row>
    <row r="69" spans="1:12" s="110" customFormat="1" ht="12" customHeight="1" x14ac:dyDescent="0.2">
      <c r="A69" s="118"/>
      <c r="B69" s="121" t="s">
        <v>110</v>
      </c>
      <c r="C69" s="113">
        <v>20.442840517988461</v>
      </c>
      <c r="D69" s="235">
        <v>33025</v>
      </c>
      <c r="E69" s="236">
        <v>32661</v>
      </c>
      <c r="F69" s="236">
        <v>32406</v>
      </c>
      <c r="G69" s="236">
        <v>31757</v>
      </c>
      <c r="H69" s="140">
        <v>31229</v>
      </c>
      <c r="I69" s="115">
        <v>1796</v>
      </c>
      <c r="J69" s="116">
        <v>5.7510647154888082</v>
      </c>
    </row>
    <row r="70" spans="1:12" s="110" customFormat="1" ht="12" customHeight="1" x14ac:dyDescent="0.2">
      <c r="A70" s="120"/>
      <c r="B70" s="121" t="s">
        <v>111</v>
      </c>
      <c r="C70" s="113">
        <v>1.1563126748706267</v>
      </c>
      <c r="D70" s="235">
        <v>1868</v>
      </c>
      <c r="E70" s="236">
        <v>1838</v>
      </c>
      <c r="F70" s="236">
        <v>1788</v>
      </c>
      <c r="G70" s="236">
        <v>1753</v>
      </c>
      <c r="H70" s="140">
        <v>1699</v>
      </c>
      <c r="I70" s="115">
        <v>169</v>
      </c>
      <c r="J70" s="116">
        <v>9.9470276633313706</v>
      </c>
    </row>
    <row r="71" spans="1:12" s="110" customFormat="1" ht="12" customHeight="1" x14ac:dyDescent="0.2">
      <c r="A71" s="120"/>
      <c r="B71" s="121" t="s">
        <v>112</v>
      </c>
      <c r="C71" s="113">
        <v>0.32931388813231982</v>
      </c>
      <c r="D71" s="235">
        <v>532</v>
      </c>
      <c r="E71" s="236">
        <v>499</v>
      </c>
      <c r="F71" s="236">
        <v>500</v>
      </c>
      <c r="G71" s="236">
        <v>448</v>
      </c>
      <c r="H71" s="140">
        <v>435</v>
      </c>
      <c r="I71" s="115">
        <v>97</v>
      </c>
      <c r="J71" s="116">
        <v>22.298850574712645</v>
      </c>
    </row>
    <row r="72" spans="1:12" s="110" customFormat="1" ht="12" customHeight="1" x14ac:dyDescent="0.2">
      <c r="A72" s="118" t="s">
        <v>113</v>
      </c>
      <c r="B72" s="119" t="s">
        <v>181</v>
      </c>
      <c r="C72" s="113">
        <v>74.808106568945448</v>
      </c>
      <c r="D72" s="235">
        <v>120851</v>
      </c>
      <c r="E72" s="236">
        <v>120988</v>
      </c>
      <c r="F72" s="236">
        <v>122011</v>
      </c>
      <c r="G72" s="236">
        <v>119598</v>
      </c>
      <c r="H72" s="140">
        <v>119953</v>
      </c>
      <c r="I72" s="115">
        <v>898</v>
      </c>
      <c r="J72" s="116">
        <v>0.74862654539694717</v>
      </c>
    </row>
    <row r="73" spans="1:12" s="110" customFormat="1" ht="12" customHeight="1" x14ac:dyDescent="0.2">
      <c r="A73" s="118"/>
      <c r="B73" s="119" t="s">
        <v>182</v>
      </c>
      <c r="C73" s="113">
        <v>25.191893431054549</v>
      </c>
      <c r="D73" s="115">
        <v>40697</v>
      </c>
      <c r="E73" s="114">
        <v>40365</v>
      </c>
      <c r="F73" s="114">
        <v>40155</v>
      </c>
      <c r="G73" s="114">
        <v>39527</v>
      </c>
      <c r="H73" s="140">
        <v>39198</v>
      </c>
      <c r="I73" s="115">
        <v>1499</v>
      </c>
      <c r="J73" s="116">
        <v>3.8241747027909585</v>
      </c>
    </row>
    <row r="74" spans="1:12" s="110" customFormat="1" ht="12" customHeight="1" x14ac:dyDescent="0.2">
      <c r="A74" s="118" t="s">
        <v>113</v>
      </c>
      <c r="B74" s="119" t="s">
        <v>116</v>
      </c>
      <c r="C74" s="113">
        <v>85.599326515958111</v>
      </c>
      <c r="D74" s="115">
        <v>138284</v>
      </c>
      <c r="E74" s="114">
        <v>138937</v>
      </c>
      <c r="F74" s="114">
        <v>139754</v>
      </c>
      <c r="G74" s="114">
        <v>136823</v>
      </c>
      <c r="H74" s="140">
        <v>137058</v>
      </c>
      <c r="I74" s="115">
        <v>1226</v>
      </c>
      <c r="J74" s="116">
        <v>0.89451181251732848</v>
      </c>
    </row>
    <row r="75" spans="1:12" s="110" customFormat="1" ht="12" customHeight="1" x14ac:dyDescent="0.2">
      <c r="A75" s="142"/>
      <c r="B75" s="124" t="s">
        <v>117</v>
      </c>
      <c r="C75" s="125">
        <v>14.353009631812217</v>
      </c>
      <c r="D75" s="143">
        <v>23187</v>
      </c>
      <c r="E75" s="144">
        <v>22339</v>
      </c>
      <c r="F75" s="144">
        <v>22335</v>
      </c>
      <c r="G75" s="144">
        <v>22224</v>
      </c>
      <c r="H75" s="145">
        <v>22012</v>
      </c>
      <c r="I75" s="143">
        <v>1175</v>
      </c>
      <c r="J75" s="146">
        <v>5.3379974559331274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184116</v>
      </c>
      <c r="G11" s="114">
        <v>184245</v>
      </c>
      <c r="H11" s="114">
        <v>186178</v>
      </c>
      <c r="I11" s="114">
        <v>182430</v>
      </c>
      <c r="J11" s="140">
        <v>182840</v>
      </c>
      <c r="K11" s="114">
        <v>1276</v>
      </c>
      <c r="L11" s="116">
        <v>0.69787792605556775</v>
      </c>
    </row>
    <row r="12" spans="1:17" s="110" customFormat="1" ht="24.95" customHeight="1" x14ac:dyDescent="0.2">
      <c r="A12" s="604" t="s">
        <v>185</v>
      </c>
      <c r="B12" s="605"/>
      <c r="C12" s="605"/>
      <c r="D12" s="606"/>
      <c r="E12" s="113">
        <v>60.515653175172176</v>
      </c>
      <c r="F12" s="115">
        <v>111419</v>
      </c>
      <c r="G12" s="114">
        <v>111577</v>
      </c>
      <c r="H12" s="114">
        <v>112956</v>
      </c>
      <c r="I12" s="114">
        <v>110715</v>
      </c>
      <c r="J12" s="140">
        <v>110862</v>
      </c>
      <c r="K12" s="114">
        <v>557</v>
      </c>
      <c r="L12" s="116">
        <v>0.50242644007865633</v>
      </c>
    </row>
    <row r="13" spans="1:17" s="110" customFormat="1" ht="15" customHeight="1" x14ac:dyDescent="0.2">
      <c r="A13" s="120"/>
      <c r="B13" s="612" t="s">
        <v>107</v>
      </c>
      <c r="C13" s="612"/>
      <c r="E13" s="113">
        <v>39.484346824827824</v>
      </c>
      <c r="F13" s="115">
        <v>72697</v>
      </c>
      <c r="G13" s="114">
        <v>72668</v>
      </c>
      <c r="H13" s="114">
        <v>73222</v>
      </c>
      <c r="I13" s="114">
        <v>71715</v>
      </c>
      <c r="J13" s="140">
        <v>71978</v>
      </c>
      <c r="K13" s="114">
        <v>719</v>
      </c>
      <c r="L13" s="116">
        <v>0.99891633554697268</v>
      </c>
    </row>
    <row r="14" spans="1:17" s="110" customFormat="1" ht="24.95" customHeight="1" x14ac:dyDescent="0.2">
      <c r="A14" s="604" t="s">
        <v>186</v>
      </c>
      <c r="B14" s="605"/>
      <c r="C14" s="605"/>
      <c r="D14" s="606"/>
      <c r="E14" s="113">
        <v>11.112016337526342</v>
      </c>
      <c r="F14" s="115">
        <v>20459</v>
      </c>
      <c r="G14" s="114">
        <v>21079</v>
      </c>
      <c r="H14" s="114">
        <v>21860</v>
      </c>
      <c r="I14" s="114">
        <v>19876</v>
      </c>
      <c r="J14" s="140">
        <v>20479</v>
      </c>
      <c r="K14" s="114">
        <v>-20</v>
      </c>
      <c r="L14" s="116">
        <v>-9.7661018604424041E-2</v>
      </c>
    </row>
    <row r="15" spans="1:17" s="110" customFormat="1" ht="15" customHeight="1" x14ac:dyDescent="0.2">
      <c r="A15" s="120"/>
      <c r="B15" s="119"/>
      <c r="C15" s="258" t="s">
        <v>106</v>
      </c>
      <c r="E15" s="113">
        <v>62.862309985825306</v>
      </c>
      <c r="F15" s="115">
        <v>12861</v>
      </c>
      <c r="G15" s="114">
        <v>13234</v>
      </c>
      <c r="H15" s="114">
        <v>13794</v>
      </c>
      <c r="I15" s="114">
        <v>12557</v>
      </c>
      <c r="J15" s="140">
        <v>12956</v>
      </c>
      <c r="K15" s="114">
        <v>-95</v>
      </c>
      <c r="L15" s="116">
        <v>-0.73325100339610993</v>
      </c>
    </row>
    <row r="16" spans="1:17" s="110" customFormat="1" ht="15" customHeight="1" x14ac:dyDescent="0.2">
      <c r="A16" s="120"/>
      <c r="B16" s="119"/>
      <c r="C16" s="258" t="s">
        <v>107</v>
      </c>
      <c r="E16" s="113">
        <v>37.137690014174694</v>
      </c>
      <c r="F16" s="115">
        <v>7598</v>
      </c>
      <c r="G16" s="114">
        <v>7845</v>
      </c>
      <c r="H16" s="114">
        <v>8066</v>
      </c>
      <c r="I16" s="114">
        <v>7319</v>
      </c>
      <c r="J16" s="140">
        <v>7523</v>
      </c>
      <c r="K16" s="114">
        <v>75</v>
      </c>
      <c r="L16" s="116">
        <v>0.99694270902565463</v>
      </c>
    </row>
    <row r="17" spans="1:12" s="110" customFormat="1" ht="15" customHeight="1" x14ac:dyDescent="0.2">
      <c r="A17" s="120"/>
      <c r="B17" s="121" t="s">
        <v>109</v>
      </c>
      <c r="C17" s="258"/>
      <c r="E17" s="113">
        <v>67.91859479893111</v>
      </c>
      <c r="F17" s="115">
        <v>125049</v>
      </c>
      <c r="G17" s="114">
        <v>125060</v>
      </c>
      <c r="H17" s="114">
        <v>126364</v>
      </c>
      <c r="I17" s="114">
        <v>125515</v>
      </c>
      <c r="J17" s="140">
        <v>125938</v>
      </c>
      <c r="K17" s="114">
        <v>-889</v>
      </c>
      <c r="L17" s="116">
        <v>-0.70590290460385274</v>
      </c>
    </row>
    <row r="18" spans="1:12" s="110" customFormat="1" ht="15" customHeight="1" x14ac:dyDescent="0.2">
      <c r="A18" s="120"/>
      <c r="B18" s="119"/>
      <c r="C18" s="258" t="s">
        <v>106</v>
      </c>
      <c r="E18" s="113">
        <v>60.707402698142332</v>
      </c>
      <c r="F18" s="115">
        <v>75914</v>
      </c>
      <c r="G18" s="114">
        <v>75952</v>
      </c>
      <c r="H18" s="114">
        <v>76886</v>
      </c>
      <c r="I18" s="114">
        <v>76404</v>
      </c>
      <c r="J18" s="140">
        <v>76587</v>
      </c>
      <c r="K18" s="114">
        <v>-673</v>
      </c>
      <c r="L18" s="116">
        <v>-0.87873921161554835</v>
      </c>
    </row>
    <row r="19" spans="1:12" s="110" customFormat="1" ht="15" customHeight="1" x14ac:dyDescent="0.2">
      <c r="A19" s="120"/>
      <c r="B19" s="119"/>
      <c r="C19" s="258" t="s">
        <v>107</v>
      </c>
      <c r="E19" s="113">
        <v>39.292597301857668</v>
      </c>
      <c r="F19" s="115">
        <v>49135</v>
      </c>
      <c r="G19" s="114">
        <v>49108</v>
      </c>
      <c r="H19" s="114">
        <v>49478</v>
      </c>
      <c r="I19" s="114">
        <v>49111</v>
      </c>
      <c r="J19" s="140">
        <v>49351</v>
      </c>
      <c r="K19" s="114">
        <v>-216</v>
      </c>
      <c r="L19" s="116">
        <v>-0.43768110068691618</v>
      </c>
    </row>
    <row r="20" spans="1:12" s="110" customFormat="1" ht="15" customHeight="1" x14ac:dyDescent="0.2">
      <c r="A20" s="120"/>
      <c r="B20" s="121" t="s">
        <v>110</v>
      </c>
      <c r="C20" s="258"/>
      <c r="E20" s="113">
        <v>19.870625040735188</v>
      </c>
      <c r="F20" s="115">
        <v>36585</v>
      </c>
      <c r="G20" s="114">
        <v>36140</v>
      </c>
      <c r="H20" s="114">
        <v>36010</v>
      </c>
      <c r="I20" s="114">
        <v>35149</v>
      </c>
      <c r="J20" s="140">
        <v>34606</v>
      </c>
      <c r="K20" s="114">
        <v>1979</v>
      </c>
      <c r="L20" s="116">
        <v>5.7186615037854711</v>
      </c>
    </row>
    <row r="21" spans="1:12" s="110" customFormat="1" ht="15" customHeight="1" x14ac:dyDescent="0.2">
      <c r="A21" s="120"/>
      <c r="B21" s="119"/>
      <c r="C21" s="258" t="s">
        <v>106</v>
      </c>
      <c r="E21" s="113">
        <v>58.277982779827795</v>
      </c>
      <c r="F21" s="115">
        <v>21321</v>
      </c>
      <c r="G21" s="114">
        <v>21111</v>
      </c>
      <c r="H21" s="114">
        <v>20990</v>
      </c>
      <c r="I21" s="114">
        <v>20493</v>
      </c>
      <c r="J21" s="140">
        <v>20094</v>
      </c>
      <c r="K21" s="114">
        <v>1227</v>
      </c>
      <c r="L21" s="116">
        <v>6.1063003881755744</v>
      </c>
    </row>
    <row r="22" spans="1:12" s="110" customFormat="1" ht="15" customHeight="1" x14ac:dyDescent="0.2">
      <c r="A22" s="120"/>
      <c r="B22" s="119"/>
      <c r="C22" s="258" t="s">
        <v>107</v>
      </c>
      <c r="E22" s="113">
        <v>41.722017220172205</v>
      </c>
      <c r="F22" s="115">
        <v>15264</v>
      </c>
      <c r="G22" s="114">
        <v>15029</v>
      </c>
      <c r="H22" s="114">
        <v>15020</v>
      </c>
      <c r="I22" s="114">
        <v>14656</v>
      </c>
      <c r="J22" s="140">
        <v>14512</v>
      </c>
      <c r="K22" s="114">
        <v>752</v>
      </c>
      <c r="L22" s="116">
        <v>5.1819184123484012</v>
      </c>
    </row>
    <row r="23" spans="1:12" s="110" customFormat="1" ht="15" customHeight="1" x14ac:dyDescent="0.2">
      <c r="A23" s="120"/>
      <c r="B23" s="121" t="s">
        <v>111</v>
      </c>
      <c r="C23" s="258"/>
      <c r="E23" s="113">
        <v>1.0987638228073606</v>
      </c>
      <c r="F23" s="115">
        <v>2023</v>
      </c>
      <c r="G23" s="114">
        <v>1966</v>
      </c>
      <c r="H23" s="114">
        <v>1944</v>
      </c>
      <c r="I23" s="114">
        <v>1890</v>
      </c>
      <c r="J23" s="140">
        <v>1817</v>
      </c>
      <c r="K23" s="114">
        <v>206</v>
      </c>
      <c r="L23" s="116">
        <v>11.337369290038525</v>
      </c>
    </row>
    <row r="24" spans="1:12" s="110" customFormat="1" ht="15" customHeight="1" x14ac:dyDescent="0.2">
      <c r="A24" s="120"/>
      <c r="B24" s="119"/>
      <c r="C24" s="258" t="s">
        <v>106</v>
      </c>
      <c r="E24" s="113">
        <v>65.397923875432525</v>
      </c>
      <c r="F24" s="115">
        <v>1323</v>
      </c>
      <c r="G24" s="114">
        <v>1280</v>
      </c>
      <c r="H24" s="114">
        <v>1286</v>
      </c>
      <c r="I24" s="114">
        <v>1261</v>
      </c>
      <c r="J24" s="140">
        <v>1225</v>
      </c>
      <c r="K24" s="114">
        <v>98</v>
      </c>
      <c r="L24" s="116">
        <v>8</v>
      </c>
    </row>
    <row r="25" spans="1:12" s="110" customFormat="1" ht="15" customHeight="1" x14ac:dyDescent="0.2">
      <c r="A25" s="120"/>
      <c r="B25" s="119"/>
      <c r="C25" s="258" t="s">
        <v>107</v>
      </c>
      <c r="E25" s="113">
        <v>34.602076124567475</v>
      </c>
      <c r="F25" s="115">
        <v>700</v>
      </c>
      <c r="G25" s="114">
        <v>686</v>
      </c>
      <c r="H25" s="114">
        <v>658</v>
      </c>
      <c r="I25" s="114">
        <v>629</v>
      </c>
      <c r="J25" s="140">
        <v>592</v>
      </c>
      <c r="K25" s="114">
        <v>108</v>
      </c>
      <c r="L25" s="116">
        <v>18.243243243243242</v>
      </c>
    </row>
    <row r="26" spans="1:12" s="110" customFormat="1" ht="15" customHeight="1" x14ac:dyDescent="0.2">
      <c r="A26" s="120"/>
      <c r="C26" s="121" t="s">
        <v>187</v>
      </c>
      <c r="D26" s="110" t="s">
        <v>188</v>
      </c>
      <c r="E26" s="113">
        <v>0.33076973212539923</v>
      </c>
      <c r="F26" s="115">
        <v>609</v>
      </c>
      <c r="G26" s="114">
        <v>560</v>
      </c>
      <c r="H26" s="114">
        <v>590</v>
      </c>
      <c r="I26" s="114">
        <v>528</v>
      </c>
      <c r="J26" s="140">
        <v>500</v>
      </c>
      <c r="K26" s="114">
        <v>109</v>
      </c>
      <c r="L26" s="116">
        <v>21.8</v>
      </c>
    </row>
    <row r="27" spans="1:12" s="110" customFormat="1" ht="15" customHeight="1" x14ac:dyDescent="0.2">
      <c r="A27" s="120"/>
      <c r="B27" s="119"/>
      <c r="D27" s="259" t="s">
        <v>106</v>
      </c>
      <c r="E27" s="113">
        <v>59.11330049261084</v>
      </c>
      <c r="F27" s="115">
        <v>360</v>
      </c>
      <c r="G27" s="114">
        <v>318</v>
      </c>
      <c r="H27" s="114">
        <v>339</v>
      </c>
      <c r="I27" s="114">
        <v>299</v>
      </c>
      <c r="J27" s="140">
        <v>290</v>
      </c>
      <c r="K27" s="114">
        <v>70</v>
      </c>
      <c r="L27" s="116">
        <v>24.137931034482758</v>
      </c>
    </row>
    <row r="28" spans="1:12" s="110" customFormat="1" ht="15" customHeight="1" x14ac:dyDescent="0.2">
      <c r="A28" s="120"/>
      <c r="B28" s="119"/>
      <c r="D28" s="259" t="s">
        <v>107</v>
      </c>
      <c r="E28" s="113">
        <v>40.88669950738916</v>
      </c>
      <c r="F28" s="115">
        <v>249</v>
      </c>
      <c r="G28" s="114">
        <v>242</v>
      </c>
      <c r="H28" s="114">
        <v>251</v>
      </c>
      <c r="I28" s="114">
        <v>229</v>
      </c>
      <c r="J28" s="140">
        <v>210</v>
      </c>
      <c r="K28" s="114">
        <v>39</v>
      </c>
      <c r="L28" s="116">
        <v>18.571428571428573</v>
      </c>
    </row>
    <row r="29" spans="1:12" s="110" customFormat="1" ht="24.95" customHeight="1" x14ac:dyDescent="0.2">
      <c r="A29" s="604" t="s">
        <v>189</v>
      </c>
      <c r="B29" s="605"/>
      <c r="C29" s="605"/>
      <c r="D29" s="606"/>
      <c r="E29" s="113">
        <v>84.652067175041822</v>
      </c>
      <c r="F29" s="115">
        <v>155858</v>
      </c>
      <c r="G29" s="114">
        <v>156554</v>
      </c>
      <c r="H29" s="114">
        <v>158098</v>
      </c>
      <c r="I29" s="114">
        <v>154986</v>
      </c>
      <c r="J29" s="140">
        <v>155573</v>
      </c>
      <c r="K29" s="114">
        <v>285</v>
      </c>
      <c r="L29" s="116">
        <v>0.18319374184466455</v>
      </c>
    </row>
    <row r="30" spans="1:12" s="110" customFormat="1" ht="15" customHeight="1" x14ac:dyDescent="0.2">
      <c r="A30" s="120"/>
      <c r="B30" s="119"/>
      <c r="C30" s="258" t="s">
        <v>106</v>
      </c>
      <c r="E30" s="113">
        <v>58.576396463447495</v>
      </c>
      <c r="F30" s="115">
        <v>91296</v>
      </c>
      <c r="G30" s="114">
        <v>91810</v>
      </c>
      <c r="H30" s="114">
        <v>92837</v>
      </c>
      <c r="I30" s="114">
        <v>90987</v>
      </c>
      <c r="J30" s="140">
        <v>91231</v>
      </c>
      <c r="K30" s="114">
        <v>65</v>
      </c>
      <c r="L30" s="116">
        <v>7.1247711852330892E-2</v>
      </c>
    </row>
    <row r="31" spans="1:12" s="110" customFormat="1" ht="15" customHeight="1" x14ac:dyDescent="0.2">
      <c r="A31" s="120"/>
      <c r="B31" s="119"/>
      <c r="C31" s="258" t="s">
        <v>107</v>
      </c>
      <c r="E31" s="113">
        <v>41.423603536552505</v>
      </c>
      <c r="F31" s="115">
        <v>64562</v>
      </c>
      <c r="G31" s="114">
        <v>64744</v>
      </c>
      <c r="H31" s="114">
        <v>65261</v>
      </c>
      <c r="I31" s="114">
        <v>63999</v>
      </c>
      <c r="J31" s="140">
        <v>64342</v>
      </c>
      <c r="K31" s="114">
        <v>220</v>
      </c>
      <c r="L31" s="116">
        <v>0.34192284977153337</v>
      </c>
    </row>
    <row r="32" spans="1:12" s="110" customFormat="1" ht="15" customHeight="1" x14ac:dyDescent="0.2">
      <c r="A32" s="120"/>
      <c r="B32" s="119" t="s">
        <v>117</v>
      </c>
      <c r="C32" s="258"/>
      <c r="E32" s="113">
        <v>15.302852549479676</v>
      </c>
      <c r="F32" s="115">
        <v>28175</v>
      </c>
      <c r="G32" s="114">
        <v>27600</v>
      </c>
      <c r="H32" s="114">
        <v>27987</v>
      </c>
      <c r="I32" s="114">
        <v>27356</v>
      </c>
      <c r="J32" s="140">
        <v>27178</v>
      </c>
      <c r="K32" s="114">
        <v>997</v>
      </c>
      <c r="L32" s="116">
        <v>3.668408271395982</v>
      </c>
    </row>
    <row r="33" spans="1:12" s="110" customFormat="1" ht="15" customHeight="1" x14ac:dyDescent="0.2">
      <c r="A33" s="120"/>
      <c r="B33" s="119"/>
      <c r="C33" s="258" t="s">
        <v>106</v>
      </c>
      <c r="E33" s="113">
        <v>71.240461401952089</v>
      </c>
      <c r="F33" s="115">
        <v>20072</v>
      </c>
      <c r="G33" s="114">
        <v>19710</v>
      </c>
      <c r="H33" s="114">
        <v>20062</v>
      </c>
      <c r="I33" s="114">
        <v>19673</v>
      </c>
      <c r="J33" s="140">
        <v>19579</v>
      </c>
      <c r="K33" s="114">
        <v>493</v>
      </c>
      <c r="L33" s="116">
        <v>2.5180039838602584</v>
      </c>
    </row>
    <row r="34" spans="1:12" s="110" customFormat="1" ht="15" customHeight="1" x14ac:dyDescent="0.2">
      <c r="A34" s="120"/>
      <c r="B34" s="119"/>
      <c r="C34" s="258" t="s">
        <v>107</v>
      </c>
      <c r="E34" s="113">
        <v>28.759538598047914</v>
      </c>
      <c r="F34" s="115">
        <v>8103</v>
      </c>
      <c r="G34" s="114">
        <v>7890</v>
      </c>
      <c r="H34" s="114">
        <v>7925</v>
      </c>
      <c r="I34" s="114">
        <v>7683</v>
      </c>
      <c r="J34" s="140">
        <v>7599</v>
      </c>
      <c r="K34" s="114">
        <v>504</v>
      </c>
      <c r="L34" s="116">
        <v>6.6324516383734702</v>
      </c>
    </row>
    <row r="35" spans="1:12" s="110" customFormat="1" ht="24.95" customHeight="1" x14ac:dyDescent="0.2">
      <c r="A35" s="604" t="s">
        <v>190</v>
      </c>
      <c r="B35" s="605"/>
      <c r="C35" s="605"/>
      <c r="D35" s="606"/>
      <c r="E35" s="113">
        <v>77.400660453192557</v>
      </c>
      <c r="F35" s="115">
        <v>142507</v>
      </c>
      <c r="G35" s="114">
        <v>142977</v>
      </c>
      <c r="H35" s="114">
        <v>144549</v>
      </c>
      <c r="I35" s="114">
        <v>141463</v>
      </c>
      <c r="J35" s="140">
        <v>142017</v>
      </c>
      <c r="K35" s="114">
        <v>490</v>
      </c>
      <c r="L35" s="116">
        <v>0.34502911623256372</v>
      </c>
    </row>
    <row r="36" spans="1:12" s="110" customFormat="1" ht="15" customHeight="1" x14ac:dyDescent="0.2">
      <c r="A36" s="120"/>
      <c r="B36" s="119"/>
      <c r="C36" s="258" t="s">
        <v>106</v>
      </c>
      <c r="E36" s="113">
        <v>73.210438785463168</v>
      </c>
      <c r="F36" s="115">
        <v>104330</v>
      </c>
      <c r="G36" s="114">
        <v>104537</v>
      </c>
      <c r="H36" s="114">
        <v>105814</v>
      </c>
      <c r="I36" s="114">
        <v>103671</v>
      </c>
      <c r="J36" s="140">
        <v>103868</v>
      </c>
      <c r="K36" s="114">
        <v>462</v>
      </c>
      <c r="L36" s="116">
        <v>0.44479531713328457</v>
      </c>
    </row>
    <row r="37" spans="1:12" s="110" customFormat="1" ht="15" customHeight="1" x14ac:dyDescent="0.2">
      <c r="A37" s="120"/>
      <c r="B37" s="119"/>
      <c r="C37" s="258" t="s">
        <v>107</v>
      </c>
      <c r="E37" s="113">
        <v>26.789561214536828</v>
      </c>
      <c r="F37" s="115">
        <v>38177</v>
      </c>
      <c r="G37" s="114">
        <v>38440</v>
      </c>
      <c r="H37" s="114">
        <v>38735</v>
      </c>
      <c r="I37" s="114">
        <v>37792</v>
      </c>
      <c r="J37" s="140">
        <v>38149</v>
      </c>
      <c r="K37" s="114">
        <v>28</v>
      </c>
      <c r="L37" s="116">
        <v>7.339641930325827E-2</v>
      </c>
    </row>
    <row r="38" spans="1:12" s="110" customFormat="1" ht="15" customHeight="1" x14ac:dyDescent="0.2">
      <c r="A38" s="120"/>
      <c r="B38" s="119" t="s">
        <v>182</v>
      </c>
      <c r="C38" s="258"/>
      <c r="E38" s="113">
        <v>22.599339546807446</v>
      </c>
      <c r="F38" s="115">
        <v>41609</v>
      </c>
      <c r="G38" s="114">
        <v>41268</v>
      </c>
      <c r="H38" s="114">
        <v>41629</v>
      </c>
      <c r="I38" s="114">
        <v>40967</v>
      </c>
      <c r="J38" s="140">
        <v>40823</v>
      </c>
      <c r="K38" s="114">
        <v>786</v>
      </c>
      <c r="L38" s="116">
        <v>1.9253851995198785</v>
      </c>
    </row>
    <row r="39" spans="1:12" s="110" customFormat="1" ht="15" customHeight="1" x14ac:dyDescent="0.2">
      <c r="A39" s="120"/>
      <c r="B39" s="119"/>
      <c r="C39" s="258" t="s">
        <v>106</v>
      </c>
      <c r="E39" s="113">
        <v>17.037179456367614</v>
      </c>
      <c r="F39" s="115">
        <v>7089</v>
      </c>
      <c r="G39" s="114">
        <v>7040</v>
      </c>
      <c r="H39" s="114">
        <v>7142</v>
      </c>
      <c r="I39" s="114">
        <v>7044</v>
      </c>
      <c r="J39" s="140">
        <v>6994</v>
      </c>
      <c r="K39" s="114">
        <v>95</v>
      </c>
      <c r="L39" s="116">
        <v>1.3583071203889048</v>
      </c>
    </row>
    <row r="40" spans="1:12" s="110" customFormat="1" ht="15" customHeight="1" x14ac:dyDescent="0.2">
      <c r="A40" s="120"/>
      <c r="B40" s="119"/>
      <c r="C40" s="258" t="s">
        <v>107</v>
      </c>
      <c r="E40" s="113">
        <v>82.96282054363239</v>
      </c>
      <c r="F40" s="115">
        <v>34520</v>
      </c>
      <c r="G40" s="114">
        <v>34228</v>
      </c>
      <c r="H40" s="114">
        <v>34487</v>
      </c>
      <c r="I40" s="114">
        <v>33923</v>
      </c>
      <c r="J40" s="140">
        <v>33829</v>
      </c>
      <c r="K40" s="114">
        <v>691</v>
      </c>
      <c r="L40" s="116">
        <v>2.0426261491619617</v>
      </c>
    </row>
    <row r="41" spans="1:12" s="110" customFormat="1" ht="24.75" customHeight="1" x14ac:dyDescent="0.2">
      <c r="A41" s="604" t="s">
        <v>518</v>
      </c>
      <c r="B41" s="605"/>
      <c r="C41" s="605"/>
      <c r="D41" s="606"/>
      <c r="E41" s="113">
        <v>4.6563036346651021</v>
      </c>
      <c r="F41" s="115">
        <v>8573</v>
      </c>
      <c r="G41" s="114">
        <v>9668</v>
      </c>
      <c r="H41" s="114">
        <v>9736</v>
      </c>
      <c r="I41" s="114">
        <v>7792</v>
      </c>
      <c r="J41" s="140">
        <v>8477</v>
      </c>
      <c r="K41" s="114">
        <v>96</v>
      </c>
      <c r="L41" s="116">
        <v>1.1324761118320161</v>
      </c>
    </row>
    <row r="42" spans="1:12" s="110" customFormat="1" ht="15" customHeight="1" x14ac:dyDescent="0.2">
      <c r="A42" s="120"/>
      <c r="B42" s="119"/>
      <c r="C42" s="258" t="s">
        <v>106</v>
      </c>
      <c r="E42" s="113">
        <v>62.965123060772193</v>
      </c>
      <c r="F42" s="115">
        <v>5398</v>
      </c>
      <c r="G42" s="114">
        <v>6136</v>
      </c>
      <c r="H42" s="114">
        <v>6194</v>
      </c>
      <c r="I42" s="114">
        <v>4902</v>
      </c>
      <c r="J42" s="140">
        <v>5287</v>
      </c>
      <c r="K42" s="114">
        <v>111</v>
      </c>
      <c r="L42" s="116">
        <v>2.0994893134102517</v>
      </c>
    </row>
    <row r="43" spans="1:12" s="110" customFormat="1" ht="15" customHeight="1" x14ac:dyDescent="0.2">
      <c r="A43" s="123"/>
      <c r="B43" s="124"/>
      <c r="C43" s="260" t="s">
        <v>107</v>
      </c>
      <c r="D43" s="261"/>
      <c r="E43" s="125">
        <v>37.034876939227807</v>
      </c>
      <c r="F43" s="143">
        <v>3175</v>
      </c>
      <c r="G43" s="144">
        <v>3532</v>
      </c>
      <c r="H43" s="144">
        <v>3542</v>
      </c>
      <c r="I43" s="144">
        <v>2890</v>
      </c>
      <c r="J43" s="145">
        <v>3190</v>
      </c>
      <c r="K43" s="144">
        <v>-15</v>
      </c>
      <c r="L43" s="146">
        <v>-0.47021943573667713</v>
      </c>
    </row>
    <row r="44" spans="1:12" s="110" customFormat="1" ht="45.75" customHeight="1" x14ac:dyDescent="0.2">
      <c r="A44" s="604" t="s">
        <v>191</v>
      </c>
      <c r="B44" s="605"/>
      <c r="C44" s="605"/>
      <c r="D44" s="606"/>
      <c r="E44" s="113">
        <v>0.88639770579417321</v>
      </c>
      <c r="F44" s="115">
        <v>1632</v>
      </c>
      <c r="G44" s="114">
        <v>1656</v>
      </c>
      <c r="H44" s="114">
        <v>1656</v>
      </c>
      <c r="I44" s="114">
        <v>1626</v>
      </c>
      <c r="J44" s="140">
        <v>1659</v>
      </c>
      <c r="K44" s="114">
        <v>-27</v>
      </c>
      <c r="L44" s="116">
        <v>-1.6274864376130198</v>
      </c>
    </row>
    <row r="45" spans="1:12" s="110" customFormat="1" ht="15" customHeight="1" x14ac:dyDescent="0.2">
      <c r="A45" s="120"/>
      <c r="B45" s="119"/>
      <c r="C45" s="258" t="s">
        <v>106</v>
      </c>
      <c r="E45" s="113">
        <v>57.291666666666664</v>
      </c>
      <c r="F45" s="115">
        <v>935</v>
      </c>
      <c r="G45" s="114">
        <v>954</v>
      </c>
      <c r="H45" s="114">
        <v>950</v>
      </c>
      <c r="I45" s="114">
        <v>936</v>
      </c>
      <c r="J45" s="140">
        <v>959</v>
      </c>
      <c r="K45" s="114">
        <v>-24</v>
      </c>
      <c r="L45" s="116">
        <v>-2.502606882168926</v>
      </c>
    </row>
    <row r="46" spans="1:12" s="110" customFormat="1" ht="15" customHeight="1" x14ac:dyDescent="0.2">
      <c r="A46" s="123"/>
      <c r="B46" s="124"/>
      <c r="C46" s="260" t="s">
        <v>107</v>
      </c>
      <c r="D46" s="261"/>
      <c r="E46" s="125">
        <v>42.708333333333336</v>
      </c>
      <c r="F46" s="143">
        <v>697</v>
      </c>
      <c r="G46" s="144">
        <v>702</v>
      </c>
      <c r="H46" s="144">
        <v>706</v>
      </c>
      <c r="I46" s="144">
        <v>690</v>
      </c>
      <c r="J46" s="145">
        <v>700</v>
      </c>
      <c r="K46" s="144">
        <v>-3</v>
      </c>
      <c r="L46" s="146">
        <v>-0.42857142857142855</v>
      </c>
    </row>
    <row r="47" spans="1:12" s="110" customFormat="1" ht="39" customHeight="1" x14ac:dyDescent="0.2">
      <c r="A47" s="604" t="s">
        <v>519</v>
      </c>
      <c r="B47" s="607"/>
      <c r="C47" s="607"/>
      <c r="D47" s="608"/>
      <c r="E47" s="113">
        <v>0.15425058115535858</v>
      </c>
      <c r="F47" s="115">
        <v>284</v>
      </c>
      <c r="G47" s="114">
        <v>298</v>
      </c>
      <c r="H47" s="114">
        <v>287</v>
      </c>
      <c r="I47" s="114">
        <v>250</v>
      </c>
      <c r="J47" s="140">
        <v>279</v>
      </c>
      <c r="K47" s="114">
        <v>5</v>
      </c>
      <c r="L47" s="116">
        <v>1.7921146953405018</v>
      </c>
    </row>
    <row r="48" spans="1:12" s="110" customFormat="1" ht="15" customHeight="1" x14ac:dyDescent="0.2">
      <c r="A48" s="120"/>
      <c r="B48" s="119"/>
      <c r="C48" s="258" t="s">
        <v>106</v>
      </c>
      <c r="E48" s="113">
        <v>33.802816901408448</v>
      </c>
      <c r="F48" s="115">
        <v>96</v>
      </c>
      <c r="G48" s="114">
        <v>103</v>
      </c>
      <c r="H48" s="114">
        <v>99</v>
      </c>
      <c r="I48" s="114">
        <v>91</v>
      </c>
      <c r="J48" s="140">
        <v>100</v>
      </c>
      <c r="K48" s="114">
        <v>-4</v>
      </c>
      <c r="L48" s="116">
        <v>-4</v>
      </c>
    </row>
    <row r="49" spans="1:12" s="110" customFormat="1" ht="15" customHeight="1" x14ac:dyDescent="0.2">
      <c r="A49" s="123"/>
      <c r="B49" s="124"/>
      <c r="C49" s="260" t="s">
        <v>107</v>
      </c>
      <c r="D49" s="261"/>
      <c r="E49" s="125">
        <v>66.197183098591552</v>
      </c>
      <c r="F49" s="143">
        <v>188</v>
      </c>
      <c r="G49" s="144">
        <v>195</v>
      </c>
      <c r="H49" s="144">
        <v>188</v>
      </c>
      <c r="I49" s="144">
        <v>159</v>
      </c>
      <c r="J49" s="145">
        <v>179</v>
      </c>
      <c r="K49" s="144">
        <v>9</v>
      </c>
      <c r="L49" s="146">
        <v>5.027932960893855</v>
      </c>
    </row>
    <row r="50" spans="1:12" s="110" customFormat="1" ht="24.95" customHeight="1" x14ac:dyDescent="0.2">
      <c r="A50" s="609" t="s">
        <v>192</v>
      </c>
      <c r="B50" s="610"/>
      <c r="C50" s="610"/>
      <c r="D50" s="611"/>
      <c r="E50" s="262">
        <v>16.720437115731386</v>
      </c>
      <c r="F50" s="263">
        <v>30785</v>
      </c>
      <c r="G50" s="264">
        <v>31374</v>
      </c>
      <c r="H50" s="264">
        <v>31926</v>
      </c>
      <c r="I50" s="264">
        <v>29542</v>
      </c>
      <c r="J50" s="265">
        <v>29782</v>
      </c>
      <c r="K50" s="263">
        <v>1003</v>
      </c>
      <c r="L50" s="266">
        <v>3.3678060573500774</v>
      </c>
    </row>
    <row r="51" spans="1:12" s="110" customFormat="1" ht="15" customHeight="1" x14ac:dyDescent="0.2">
      <c r="A51" s="120"/>
      <c r="B51" s="119"/>
      <c r="C51" s="258" t="s">
        <v>106</v>
      </c>
      <c r="E51" s="113">
        <v>64.05392236478805</v>
      </c>
      <c r="F51" s="115">
        <v>19719</v>
      </c>
      <c r="G51" s="114">
        <v>20057</v>
      </c>
      <c r="H51" s="114">
        <v>20604</v>
      </c>
      <c r="I51" s="114">
        <v>19085</v>
      </c>
      <c r="J51" s="140">
        <v>19270</v>
      </c>
      <c r="K51" s="114">
        <v>449</v>
      </c>
      <c r="L51" s="116">
        <v>2.3300467047223665</v>
      </c>
    </row>
    <row r="52" spans="1:12" s="110" customFormat="1" ht="15" customHeight="1" x14ac:dyDescent="0.2">
      <c r="A52" s="120"/>
      <c r="B52" s="119"/>
      <c r="C52" s="258" t="s">
        <v>107</v>
      </c>
      <c r="E52" s="113">
        <v>35.946077635211957</v>
      </c>
      <c r="F52" s="115">
        <v>11066</v>
      </c>
      <c r="G52" s="114">
        <v>11317</v>
      </c>
      <c r="H52" s="114">
        <v>11322</v>
      </c>
      <c r="I52" s="114">
        <v>10457</v>
      </c>
      <c r="J52" s="140">
        <v>10512</v>
      </c>
      <c r="K52" s="114">
        <v>554</v>
      </c>
      <c r="L52" s="116">
        <v>5.2701674277016739</v>
      </c>
    </row>
    <row r="53" spans="1:12" s="110" customFormat="1" ht="15" customHeight="1" x14ac:dyDescent="0.2">
      <c r="A53" s="120"/>
      <c r="B53" s="119"/>
      <c r="C53" s="258" t="s">
        <v>187</v>
      </c>
      <c r="D53" s="110" t="s">
        <v>193</v>
      </c>
      <c r="E53" s="113">
        <v>19.866818255643981</v>
      </c>
      <c r="F53" s="115">
        <v>6116</v>
      </c>
      <c r="G53" s="114">
        <v>7134</v>
      </c>
      <c r="H53" s="114">
        <v>7338</v>
      </c>
      <c r="I53" s="114">
        <v>5769</v>
      </c>
      <c r="J53" s="140">
        <v>6112</v>
      </c>
      <c r="K53" s="114">
        <v>4</v>
      </c>
      <c r="L53" s="116">
        <v>6.5445026178010471E-2</v>
      </c>
    </row>
    <row r="54" spans="1:12" s="110" customFormat="1" ht="15" customHeight="1" x14ac:dyDescent="0.2">
      <c r="A54" s="120"/>
      <c r="B54" s="119"/>
      <c r="D54" s="267" t="s">
        <v>194</v>
      </c>
      <c r="E54" s="113">
        <v>64.928057553956833</v>
      </c>
      <c r="F54" s="115">
        <v>3971</v>
      </c>
      <c r="G54" s="114">
        <v>4630</v>
      </c>
      <c r="H54" s="114">
        <v>4826</v>
      </c>
      <c r="I54" s="114">
        <v>3766</v>
      </c>
      <c r="J54" s="140">
        <v>3961</v>
      </c>
      <c r="K54" s="114">
        <v>10</v>
      </c>
      <c r="L54" s="116">
        <v>0.25246149962130776</v>
      </c>
    </row>
    <row r="55" spans="1:12" s="110" customFormat="1" ht="15" customHeight="1" x14ac:dyDescent="0.2">
      <c r="A55" s="120"/>
      <c r="B55" s="119"/>
      <c r="D55" s="267" t="s">
        <v>195</v>
      </c>
      <c r="E55" s="113">
        <v>35.071942446043167</v>
      </c>
      <c r="F55" s="115">
        <v>2145</v>
      </c>
      <c r="G55" s="114">
        <v>2504</v>
      </c>
      <c r="H55" s="114">
        <v>2512</v>
      </c>
      <c r="I55" s="114">
        <v>2003</v>
      </c>
      <c r="J55" s="140">
        <v>2151</v>
      </c>
      <c r="K55" s="114">
        <v>-6</v>
      </c>
      <c r="L55" s="116">
        <v>-0.2789400278940028</v>
      </c>
    </row>
    <row r="56" spans="1:12" s="110" customFormat="1" ht="15" customHeight="1" x14ac:dyDescent="0.2">
      <c r="A56" s="120"/>
      <c r="B56" s="119" t="s">
        <v>196</v>
      </c>
      <c r="C56" s="258"/>
      <c r="E56" s="113">
        <v>61.243998348867017</v>
      </c>
      <c r="F56" s="115">
        <v>112760</v>
      </c>
      <c r="G56" s="114">
        <v>112331</v>
      </c>
      <c r="H56" s="114">
        <v>113305</v>
      </c>
      <c r="I56" s="114">
        <v>112386</v>
      </c>
      <c r="J56" s="140">
        <v>112588</v>
      </c>
      <c r="K56" s="114">
        <v>172</v>
      </c>
      <c r="L56" s="116">
        <v>0.15276938927772055</v>
      </c>
    </row>
    <row r="57" spans="1:12" s="110" customFormat="1" ht="15" customHeight="1" x14ac:dyDescent="0.2">
      <c r="A57" s="120"/>
      <c r="B57" s="119"/>
      <c r="C57" s="258" t="s">
        <v>106</v>
      </c>
      <c r="E57" s="113">
        <v>59.333096842852072</v>
      </c>
      <c r="F57" s="115">
        <v>66904</v>
      </c>
      <c r="G57" s="114">
        <v>66713</v>
      </c>
      <c r="H57" s="114">
        <v>67254</v>
      </c>
      <c r="I57" s="114">
        <v>66823</v>
      </c>
      <c r="J57" s="140">
        <v>66883</v>
      </c>
      <c r="K57" s="114">
        <v>21</v>
      </c>
      <c r="L57" s="116">
        <v>3.1398113122916134E-2</v>
      </c>
    </row>
    <row r="58" spans="1:12" s="110" customFormat="1" ht="15" customHeight="1" x14ac:dyDescent="0.2">
      <c r="A58" s="120"/>
      <c r="B58" s="119"/>
      <c r="C58" s="258" t="s">
        <v>107</v>
      </c>
      <c r="E58" s="113">
        <v>40.666903157147928</v>
      </c>
      <c r="F58" s="115">
        <v>45856</v>
      </c>
      <c r="G58" s="114">
        <v>45618</v>
      </c>
      <c r="H58" s="114">
        <v>46051</v>
      </c>
      <c r="I58" s="114">
        <v>45563</v>
      </c>
      <c r="J58" s="140">
        <v>45705</v>
      </c>
      <c r="K58" s="114">
        <v>151</v>
      </c>
      <c r="L58" s="116">
        <v>0.33037960835794772</v>
      </c>
    </row>
    <row r="59" spans="1:12" s="110" customFormat="1" ht="15" customHeight="1" x14ac:dyDescent="0.2">
      <c r="A59" s="120"/>
      <c r="B59" s="119"/>
      <c r="C59" s="258" t="s">
        <v>105</v>
      </c>
      <c r="D59" s="110" t="s">
        <v>197</v>
      </c>
      <c r="E59" s="113">
        <v>92.397126640652715</v>
      </c>
      <c r="F59" s="115">
        <v>104187</v>
      </c>
      <c r="G59" s="114">
        <v>103763</v>
      </c>
      <c r="H59" s="114">
        <v>104742</v>
      </c>
      <c r="I59" s="114">
        <v>103926</v>
      </c>
      <c r="J59" s="140">
        <v>104123</v>
      </c>
      <c r="K59" s="114">
        <v>64</v>
      </c>
      <c r="L59" s="116">
        <v>6.1465766449295543E-2</v>
      </c>
    </row>
    <row r="60" spans="1:12" s="110" customFormat="1" ht="15" customHeight="1" x14ac:dyDescent="0.2">
      <c r="A60" s="120"/>
      <c r="B60" s="119"/>
      <c r="C60" s="258"/>
      <c r="D60" s="267" t="s">
        <v>198</v>
      </c>
      <c r="E60" s="113">
        <v>57.594517550174203</v>
      </c>
      <c r="F60" s="115">
        <v>60006</v>
      </c>
      <c r="G60" s="114">
        <v>59809</v>
      </c>
      <c r="H60" s="114">
        <v>60342</v>
      </c>
      <c r="I60" s="114">
        <v>59996</v>
      </c>
      <c r="J60" s="140">
        <v>60061</v>
      </c>
      <c r="K60" s="114">
        <v>-55</v>
      </c>
      <c r="L60" s="116">
        <v>-9.157356687367843E-2</v>
      </c>
    </row>
    <row r="61" spans="1:12" s="110" customFormat="1" ht="15" customHeight="1" x14ac:dyDescent="0.2">
      <c r="A61" s="120"/>
      <c r="B61" s="119"/>
      <c r="C61" s="258"/>
      <c r="D61" s="267" t="s">
        <v>199</v>
      </c>
      <c r="E61" s="113">
        <v>42.405482449825797</v>
      </c>
      <c r="F61" s="115">
        <v>44181</v>
      </c>
      <c r="G61" s="114">
        <v>43954</v>
      </c>
      <c r="H61" s="114">
        <v>44400</v>
      </c>
      <c r="I61" s="114">
        <v>43930</v>
      </c>
      <c r="J61" s="140">
        <v>44062</v>
      </c>
      <c r="K61" s="114">
        <v>119</v>
      </c>
      <c r="L61" s="116">
        <v>0.27007398665516774</v>
      </c>
    </row>
    <row r="62" spans="1:12" s="110" customFormat="1" ht="15" customHeight="1" x14ac:dyDescent="0.2">
      <c r="A62" s="120"/>
      <c r="B62" s="119"/>
      <c r="C62" s="258"/>
      <c r="D62" s="258" t="s">
        <v>200</v>
      </c>
      <c r="E62" s="113">
        <v>7.6028733593472859</v>
      </c>
      <c r="F62" s="115">
        <v>8573</v>
      </c>
      <c r="G62" s="114">
        <v>8568</v>
      </c>
      <c r="H62" s="114">
        <v>8563</v>
      </c>
      <c r="I62" s="114">
        <v>8460</v>
      </c>
      <c r="J62" s="140">
        <v>8465</v>
      </c>
      <c r="K62" s="114">
        <v>108</v>
      </c>
      <c r="L62" s="116">
        <v>1.2758417011222682</v>
      </c>
    </row>
    <row r="63" spans="1:12" s="110" customFormat="1" ht="15" customHeight="1" x14ac:dyDescent="0.2">
      <c r="A63" s="120"/>
      <c r="B63" s="119"/>
      <c r="C63" s="258"/>
      <c r="D63" s="267" t="s">
        <v>198</v>
      </c>
      <c r="E63" s="113">
        <v>80.461915315525488</v>
      </c>
      <c r="F63" s="115">
        <v>6898</v>
      </c>
      <c r="G63" s="114">
        <v>6904</v>
      </c>
      <c r="H63" s="114">
        <v>6912</v>
      </c>
      <c r="I63" s="114">
        <v>6827</v>
      </c>
      <c r="J63" s="140">
        <v>6822</v>
      </c>
      <c r="K63" s="114">
        <v>76</v>
      </c>
      <c r="L63" s="116">
        <v>1.1140428026971563</v>
      </c>
    </row>
    <row r="64" spans="1:12" s="110" customFormat="1" ht="15" customHeight="1" x14ac:dyDescent="0.2">
      <c r="A64" s="120"/>
      <c r="B64" s="119"/>
      <c r="C64" s="258"/>
      <c r="D64" s="267" t="s">
        <v>199</v>
      </c>
      <c r="E64" s="113">
        <v>19.538084684474512</v>
      </c>
      <c r="F64" s="115">
        <v>1675</v>
      </c>
      <c r="G64" s="114">
        <v>1664</v>
      </c>
      <c r="H64" s="114">
        <v>1651</v>
      </c>
      <c r="I64" s="114">
        <v>1633</v>
      </c>
      <c r="J64" s="140">
        <v>1643</v>
      </c>
      <c r="K64" s="114">
        <v>32</v>
      </c>
      <c r="L64" s="116">
        <v>1.9476567255021302</v>
      </c>
    </row>
    <row r="65" spans="1:12" s="110" customFormat="1" ht="15" customHeight="1" x14ac:dyDescent="0.2">
      <c r="A65" s="120"/>
      <c r="B65" s="119" t="s">
        <v>201</v>
      </c>
      <c r="C65" s="258"/>
      <c r="E65" s="113">
        <v>10.845879771448434</v>
      </c>
      <c r="F65" s="115">
        <v>19969</v>
      </c>
      <c r="G65" s="114">
        <v>19796</v>
      </c>
      <c r="H65" s="114">
        <v>19745</v>
      </c>
      <c r="I65" s="114">
        <v>19571</v>
      </c>
      <c r="J65" s="140">
        <v>19367</v>
      </c>
      <c r="K65" s="114">
        <v>602</v>
      </c>
      <c r="L65" s="116">
        <v>3.1083802344193732</v>
      </c>
    </row>
    <row r="66" spans="1:12" s="110" customFormat="1" ht="15" customHeight="1" x14ac:dyDescent="0.2">
      <c r="A66" s="120"/>
      <c r="B66" s="119"/>
      <c r="C66" s="258" t="s">
        <v>106</v>
      </c>
      <c r="E66" s="113">
        <v>58.525714858029943</v>
      </c>
      <c r="F66" s="115">
        <v>11687</v>
      </c>
      <c r="G66" s="114">
        <v>11594</v>
      </c>
      <c r="H66" s="114">
        <v>11595</v>
      </c>
      <c r="I66" s="114">
        <v>11519</v>
      </c>
      <c r="J66" s="140">
        <v>11368</v>
      </c>
      <c r="K66" s="114">
        <v>319</v>
      </c>
      <c r="L66" s="116">
        <v>2.806122448979592</v>
      </c>
    </row>
    <row r="67" spans="1:12" s="110" customFormat="1" ht="15" customHeight="1" x14ac:dyDescent="0.2">
      <c r="A67" s="120"/>
      <c r="B67" s="119"/>
      <c r="C67" s="258" t="s">
        <v>107</v>
      </c>
      <c r="E67" s="113">
        <v>41.474285141970057</v>
      </c>
      <c r="F67" s="115">
        <v>8282</v>
      </c>
      <c r="G67" s="114">
        <v>8202</v>
      </c>
      <c r="H67" s="114">
        <v>8150</v>
      </c>
      <c r="I67" s="114">
        <v>8052</v>
      </c>
      <c r="J67" s="140">
        <v>7999</v>
      </c>
      <c r="K67" s="114">
        <v>283</v>
      </c>
      <c r="L67" s="116">
        <v>3.5379422427803475</v>
      </c>
    </row>
    <row r="68" spans="1:12" s="110" customFormat="1" ht="15" customHeight="1" x14ac:dyDescent="0.2">
      <c r="A68" s="120"/>
      <c r="B68" s="119"/>
      <c r="C68" s="258" t="s">
        <v>105</v>
      </c>
      <c r="D68" s="110" t="s">
        <v>202</v>
      </c>
      <c r="E68" s="113">
        <v>23.551504832490359</v>
      </c>
      <c r="F68" s="115">
        <v>4703</v>
      </c>
      <c r="G68" s="114">
        <v>4580</v>
      </c>
      <c r="H68" s="114">
        <v>4493</v>
      </c>
      <c r="I68" s="114">
        <v>4357</v>
      </c>
      <c r="J68" s="140">
        <v>4240</v>
      </c>
      <c r="K68" s="114">
        <v>463</v>
      </c>
      <c r="L68" s="116">
        <v>10.919811320754716</v>
      </c>
    </row>
    <row r="69" spans="1:12" s="110" customFormat="1" ht="15" customHeight="1" x14ac:dyDescent="0.2">
      <c r="A69" s="120"/>
      <c r="B69" s="119"/>
      <c r="C69" s="258"/>
      <c r="D69" s="267" t="s">
        <v>198</v>
      </c>
      <c r="E69" s="113">
        <v>55.22007229428025</v>
      </c>
      <c r="F69" s="115">
        <v>2597</v>
      </c>
      <c r="G69" s="114">
        <v>2531</v>
      </c>
      <c r="H69" s="114">
        <v>2479</v>
      </c>
      <c r="I69" s="114">
        <v>2410</v>
      </c>
      <c r="J69" s="140">
        <v>2337</v>
      </c>
      <c r="K69" s="114">
        <v>260</v>
      </c>
      <c r="L69" s="116">
        <v>11.125374411638854</v>
      </c>
    </row>
    <row r="70" spans="1:12" s="110" customFormat="1" ht="15" customHeight="1" x14ac:dyDescent="0.2">
      <c r="A70" s="120"/>
      <c r="B70" s="119"/>
      <c r="C70" s="258"/>
      <c r="D70" s="267" t="s">
        <v>199</v>
      </c>
      <c r="E70" s="113">
        <v>44.77992770571975</v>
      </c>
      <c r="F70" s="115">
        <v>2106</v>
      </c>
      <c r="G70" s="114">
        <v>2049</v>
      </c>
      <c r="H70" s="114">
        <v>2014</v>
      </c>
      <c r="I70" s="114">
        <v>1947</v>
      </c>
      <c r="J70" s="140">
        <v>1903</v>
      </c>
      <c r="K70" s="114">
        <v>203</v>
      </c>
      <c r="L70" s="116">
        <v>10.667367314766159</v>
      </c>
    </row>
    <row r="71" spans="1:12" s="110" customFormat="1" ht="15" customHeight="1" x14ac:dyDescent="0.2">
      <c r="A71" s="120"/>
      <c r="B71" s="119"/>
      <c r="C71" s="258"/>
      <c r="D71" s="110" t="s">
        <v>203</v>
      </c>
      <c r="E71" s="113">
        <v>71.285492513395766</v>
      </c>
      <c r="F71" s="115">
        <v>14235</v>
      </c>
      <c r="G71" s="114">
        <v>14185</v>
      </c>
      <c r="H71" s="114">
        <v>14224</v>
      </c>
      <c r="I71" s="114">
        <v>14243</v>
      </c>
      <c r="J71" s="140">
        <v>14175</v>
      </c>
      <c r="K71" s="114">
        <v>60</v>
      </c>
      <c r="L71" s="116">
        <v>0.42328042328042326</v>
      </c>
    </row>
    <row r="72" spans="1:12" s="110" customFormat="1" ht="15" customHeight="1" x14ac:dyDescent="0.2">
      <c r="A72" s="120"/>
      <c r="B72" s="119"/>
      <c r="C72" s="258"/>
      <c r="D72" s="267" t="s">
        <v>198</v>
      </c>
      <c r="E72" s="113">
        <v>59.402880224798032</v>
      </c>
      <c r="F72" s="115">
        <v>8456</v>
      </c>
      <c r="G72" s="114">
        <v>8433</v>
      </c>
      <c r="H72" s="114">
        <v>8488</v>
      </c>
      <c r="I72" s="114">
        <v>8512</v>
      </c>
      <c r="J72" s="140">
        <v>8447</v>
      </c>
      <c r="K72" s="114">
        <v>9</v>
      </c>
      <c r="L72" s="116">
        <v>0.10654670297146916</v>
      </c>
    </row>
    <row r="73" spans="1:12" s="110" customFormat="1" ht="15" customHeight="1" x14ac:dyDescent="0.2">
      <c r="A73" s="120"/>
      <c r="B73" s="119"/>
      <c r="C73" s="258"/>
      <c r="D73" s="267" t="s">
        <v>199</v>
      </c>
      <c r="E73" s="113">
        <v>40.597119775201968</v>
      </c>
      <c r="F73" s="115">
        <v>5779</v>
      </c>
      <c r="G73" s="114">
        <v>5752</v>
      </c>
      <c r="H73" s="114">
        <v>5736</v>
      </c>
      <c r="I73" s="114">
        <v>5731</v>
      </c>
      <c r="J73" s="140">
        <v>5728</v>
      </c>
      <c r="K73" s="114">
        <v>51</v>
      </c>
      <c r="L73" s="116">
        <v>0.89036312849162014</v>
      </c>
    </row>
    <row r="74" spans="1:12" s="110" customFormat="1" ht="15" customHeight="1" x14ac:dyDescent="0.2">
      <c r="A74" s="120"/>
      <c r="B74" s="119"/>
      <c r="C74" s="258"/>
      <c r="D74" s="110" t="s">
        <v>204</v>
      </c>
      <c r="E74" s="113">
        <v>5.1630026541138765</v>
      </c>
      <c r="F74" s="115">
        <v>1031</v>
      </c>
      <c r="G74" s="114">
        <v>1031</v>
      </c>
      <c r="H74" s="114">
        <v>1028</v>
      </c>
      <c r="I74" s="114">
        <v>971</v>
      </c>
      <c r="J74" s="140">
        <v>952</v>
      </c>
      <c r="K74" s="114">
        <v>79</v>
      </c>
      <c r="L74" s="116">
        <v>8.2983193277310932</v>
      </c>
    </row>
    <row r="75" spans="1:12" s="110" customFormat="1" ht="15" customHeight="1" x14ac:dyDescent="0.2">
      <c r="A75" s="120"/>
      <c r="B75" s="119"/>
      <c r="C75" s="258"/>
      <c r="D75" s="267" t="s">
        <v>198</v>
      </c>
      <c r="E75" s="113">
        <v>61.493695441319105</v>
      </c>
      <c r="F75" s="115">
        <v>634</v>
      </c>
      <c r="G75" s="114">
        <v>630</v>
      </c>
      <c r="H75" s="114">
        <v>628</v>
      </c>
      <c r="I75" s="114">
        <v>597</v>
      </c>
      <c r="J75" s="140">
        <v>584</v>
      </c>
      <c r="K75" s="114">
        <v>50</v>
      </c>
      <c r="L75" s="116">
        <v>8.5616438356164384</v>
      </c>
    </row>
    <row r="76" spans="1:12" s="110" customFormat="1" ht="15" customHeight="1" x14ac:dyDescent="0.2">
      <c r="A76" s="120"/>
      <c r="B76" s="119"/>
      <c r="C76" s="258"/>
      <c r="D76" s="267" t="s">
        <v>199</v>
      </c>
      <c r="E76" s="113">
        <v>38.506304558680895</v>
      </c>
      <c r="F76" s="115">
        <v>397</v>
      </c>
      <c r="G76" s="114">
        <v>401</v>
      </c>
      <c r="H76" s="114">
        <v>400</v>
      </c>
      <c r="I76" s="114">
        <v>374</v>
      </c>
      <c r="J76" s="140">
        <v>368</v>
      </c>
      <c r="K76" s="114">
        <v>29</v>
      </c>
      <c r="L76" s="116">
        <v>7.8804347826086953</v>
      </c>
    </row>
    <row r="77" spans="1:12" s="110" customFormat="1" ht="15" customHeight="1" x14ac:dyDescent="0.2">
      <c r="A77" s="534"/>
      <c r="B77" s="119" t="s">
        <v>205</v>
      </c>
      <c r="C77" s="268"/>
      <c r="D77" s="182"/>
      <c r="E77" s="113">
        <v>11.18968476395316</v>
      </c>
      <c r="F77" s="115">
        <v>20602</v>
      </c>
      <c r="G77" s="114">
        <v>20744</v>
      </c>
      <c r="H77" s="114">
        <v>21202</v>
      </c>
      <c r="I77" s="114">
        <v>20931</v>
      </c>
      <c r="J77" s="140">
        <v>21103</v>
      </c>
      <c r="K77" s="114">
        <v>-501</v>
      </c>
      <c r="L77" s="116">
        <v>-2.3740700374354358</v>
      </c>
    </row>
    <row r="78" spans="1:12" s="110" customFormat="1" ht="15" customHeight="1" x14ac:dyDescent="0.2">
      <c r="A78" s="120"/>
      <c r="B78" s="119"/>
      <c r="C78" s="268" t="s">
        <v>106</v>
      </c>
      <c r="D78" s="182"/>
      <c r="E78" s="113">
        <v>63.629744684982043</v>
      </c>
      <c r="F78" s="115">
        <v>13109</v>
      </c>
      <c r="G78" s="114">
        <v>13213</v>
      </c>
      <c r="H78" s="114">
        <v>13503</v>
      </c>
      <c r="I78" s="114">
        <v>13288</v>
      </c>
      <c r="J78" s="140">
        <v>13341</v>
      </c>
      <c r="K78" s="114">
        <v>-232</v>
      </c>
      <c r="L78" s="116">
        <v>-1.7390000749568997</v>
      </c>
    </row>
    <row r="79" spans="1:12" s="110" customFormat="1" ht="15" customHeight="1" x14ac:dyDescent="0.2">
      <c r="A79" s="123"/>
      <c r="B79" s="124"/>
      <c r="C79" s="260" t="s">
        <v>107</v>
      </c>
      <c r="D79" s="261"/>
      <c r="E79" s="125">
        <v>36.370255315017957</v>
      </c>
      <c r="F79" s="143">
        <v>7493</v>
      </c>
      <c r="G79" s="144">
        <v>7531</v>
      </c>
      <c r="H79" s="144">
        <v>7699</v>
      </c>
      <c r="I79" s="144">
        <v>7643</v>
      </c>
      <c r="J79" s="145">
        <v>7762</v>
      </c>
      <c r="K79" s="144">
        <v>-269</v>
      </c>
      <c r="L79" s="146">
        <v>-3.4656016490595207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184116</v>
      </c>
      <c r="E11" s="114">
        <v>184245</v>
      </c>
      <c r="F11" s="114">
        <v>186178</v>
      </c>
      <c r="G11" s="114">
        <v>182430</v>
      </c>
      <c r="H11" s="140">
        <v>182840</v>
      </c>
      <c r="I11" s="115">
        <v>1276</v>
      </c>
      <c r="J11" s="116">
        <v>0.69787792605556775</v>
      </c>
    </row>
    <row r="12" spans="1:15" s="110" customFormat="1" ht="24.95" customHeight="1" x14ac:dyDescent="0.2">
      <c r="A12" s="193" t="s">
        <v>132</v>
      </c>
      <c r="B12" s="194" t="s">
        <v>133</v>
      </c>
      <c r="C12" s="113">
        <v>0.64090030198353209</v>
      </c>
      <c r="D12" s="115">
        <v>1180</v>
      </c>
      <c r="E12" s="114">
        <v>1130</v>
      </c>
      <c r="F12" s="114">
        <v>1185</v>
      </c>
      <c r="G12" s="114">
        <v>1176</v>
      </c>
      <c r="H12" s="140">
        <v>1171</v>
      </c>
      <c r="I12" s="115">
        <v>9</v>
      </c>
      <c r="J12" s="116">
        <v>0.76857386848847142</v>
      </c>
    </row>
    <row r="13" spans="1:15" s="110" customFormat="1" ht="24.95" customHeight="1" x14ac:dyDescent="0.2">
      <c r="A13" s="193" t="s">
        <v>134</v>
      </c>
      <c r="B13" s="199" t="s">
        <v>214</v>
      </c>
      <c r="C13" s="113">
        <v>0.82773903408720584</v>
      </c>
      <c r="D13" s="115">
        <v>1524</v>
      </c>
      <c r="E13" s="114">
        <v>1440</v>
      </c>
      <c r="F13" s="114">
        <v>1433</v>
      </c>
      <c r="G13" s="114">
        <v>1396</v>
      </c>
      <c r="H13" s="140">
        <v>1394</v>
      </c>
      <c r="I13" s="115">
        <v>130</v>
      </c>
      <c r="J13" s="116">
        <v>9.3256814921090392</v>
      </c>
    </row>
    <row r="14" spans="1:15" s="287" customFormat="1" ht="24" customHeight="1" x14ac:dyDescent="0.2">
      <c r="A14" s="193" t="s">
        <v>215</v>
      </c>
      <c r="B14" s="199" t="s">
        <v>137</v>
      </c>
      <c r="C14" s="113">
        <v>42.062069564839561</v>
      </c>
      <c r="D14" s="115">
        <v>77443</v>
      </c>
      <c r="E14" s="114">
        <v>77022</v>
      </c>
      <c r="F14" s="114">
        <v>77321</v>
      </c>
      <c r="G14" s="114">
        <v>75776</v>
      </c>
      <c r="H14" s="140">
        <v>75996</v>
      </c>
      <c r="I14" s="115">
        <v>1447</v>
      </c>
      <c r="J14" s="116">
        <v>1.9040475814516553</v>
      </c>
      <c r="K14" s="110"/>
      <c r="L14" s="110"/>
      <c r="M14" s="110"/>
      <c r="N14" s="110"/>
      <c r="O14" s="110"/>
    </row>
    <row r="15" spans="1:15" s="110" customFormat="1" ht="24.75" customHeight="1" x14ac:dyDescent="0.2">
      <c r="A15" s="193" t="s">
        <v>216</v>
      </c>
      <c r="B15" s="199" t="s">
        <v>217</v>
      </c>
      <c r="C15" s="113">
        <v>16.762801711964197</v>
      </c>
      <c r="D15" s="115">
        <v>30863</v>
      </c>
      <c r="E15" s="114">
        <v>30116</v>
      </c>
      <c r="F15" s="114">
        <v>30081</v>
      </c>
      <c r="G15" s="114">
        <v>29072</v>
      </c>
      <c r="H15" s="140">
        <v>29116</v>
      </c>
      <c r="I15" s="115">
        <v>1747</v>
      </c>
      <c r="J15" s="116">
        <v>6.0001373815084493</v>
      </c>
    </row>
    <row r="16" spans="1:15" s="287" customFormat="1" ht="24.95" customHeight="1" x14ac:dyDescent="0.2">
      <c r="A16" s="193" t="s">
        <v>218</v>
      </c>
      <c r="B16" s="199" t="s">
        <v>141</v>
      </c>
      <c r="C16" s="113">
        <v>20.64676616915423</v>
      </c>
      <c r="D16" s="115">
        <v>38014</v>
      </c>
      <c r="E16" s="114">
        <v>38322</v>
      </c>
      <c r="F16" s="114">
        <v>38581</v>
      </c>
      <c r="G16" s="114">
        <v>38168</v>
      </c>
      <c r="H16" s="140">
        <v>38304</v>
      </c>
      <c r="I16" s="115">
        <v>-290</v>
      </c>
      <c r="J16" s="116">
        <v>-0.7571010860484545</v>
      </c>
      <c r="K16" s="110"/>
      <c r="L16" s="110"/>
      <c r="M16" s="110"/>
      <c r="N16" s="110"/>
      <c r="O16" s="110"/>
    </row>
    <row r="17" spans="1:15" s="110" customFormat="1" ht="24.95" customHeight="1" x14ac:dyDescent="0.2">
      <c r="A17" s="193" t="s">
        <v>219</v>
      </c>
      <c r="B17" s="199" t="s">
        <v>220</v>
      </c>
      <c r="C17" s="113">
        <v>4.6525016837211322</v>
      </c>
      <c r="D17" s="115">
        <v>8566</v>
      </c>
      <c r="E17" s="114">
        <v>8584</v>
      </c>
      <c r="F17" s="114">
        <v>8659</v>
      </c>
      <c r="G17" s="114">
        <v>8536</v>
      </c>
      <c r="H17" s="140">
        <v>8576</v>
      </c>
      <c r="I17" s="115">
        <v>-10</v>
      </c>
      <c r="J17" s="116">
        <v>-0.1166044776119403</v>
      </c>
    </row>
    <row r="18" spans="1:15" s="287" customFormat="1" ht="24.95" customHeight="1" x14ac:dyDescent="0.2">
      <c r="A18" s="201" t="s">
        <v>144</v>
      </c>
      <c r="B18" s="202" t="s">
        <v>145</v>
      </c>
      <c r="C18" s="113">
        <v>5.0690868800104285</v>
      </c>
      <c r="D18" s="115">
        <v>9333</v>
      </c>
      <c r="E18" s="114">
        <v>9496</v>
      </c>
      <c r="F18" s="114">
        <v>9660</v>
      </c>
      <c r="G18" s="114">
        <v>9323</v>
      </c>
      <c r="H18" s="140">
        <v>9193</v>
      </c>
      <c r="I18" s="115">
        <v>140</v>
      </c>
      <c r="J18" s="116">
        <v>1.5228978570651583</v>
      </c>
      <c r="K18" s="110"/>
      <c r="L18" s="110"/>
      <c r="M18" s="110"/>
      <c r="N18" s="110"/>
      <c r="O18" s="110"/>
    </row>
    <row r="19" spans="1:15" s="110" customFormat="1" ht="24.95" customHeight="1" x14ac:dyDescent="0.2">
      <c r="A19" s="193" t="s">
        <v>146</v>
      </c>
      <c r="B19" s="199" t="s">
        <v>147</v>
      </c>
      <c r="C19" s="113">
        <v>12.152121488626735</v>
      </c>
      <c r="D19" s="115">
        <v>22374</v>
      </c>
      <c r="E19" s="114">
        <v>22579</v>
      </c>
      <c r="F19" s="114">
        <v>22578</v>
      </c>
      <c r="G19" s="114">
        <v>22128</v>
      </c>
      <c r="H19" s="140">
        <v>23833</v>
      </c>
      <c r="I19" s="115">
        <v>-1459</v>
      </c>
      <c r="J19" s="116">
        <v>-6.1217639407544162</v>
      </c>
    </row>
    <row r="20" spans="1:15" s="287" customFormat="1" ht="24.95" customHeight="1" x14ac:dyDescent="0.2">
      <c r="A20" s="193" t="s">
        <v>148</v>
      </c>
      <c r="B20" s="199" t="s">
        <v>149</v>
      </c>
      <c r="C20" s="113">
        <v>5.8848769254165854</v>
      </c>
      <c r="D20" s="115">
        <v>10835</v>
      </c>
      <c r="E20" s="114">
        <v>10683</v>
      </c>
      <c r="F20" s="114">
        <v>10723</v>
      </c>
      <c r="G20" s="114">
        <v>10443</v>
      </c>
      <c r="H20" s="140">
        <v>10450</v>
      </c>
      <c r="I20" s="115">
        <v>385</v>
      </c>
      <c r="J20" s="116">
        <v>3.6842105263157894</v>
      </c>
      <c r="K20" s="110"/>
      <c r="L20" s="110"/>
      <c r="M20" s="110"/>
      <c r="N20" s="110"/>
      <c r="O20" s="110"/>
    </row>
    <row r="21" spans="1:15" s="110" customFormat="1" ht="24.95" customHeight="1" x14ac:dyDescent="0.2">
      <c r="A21" s="201" t="s">
        <v>150</v>
      </c>
      <c r="B21" s="202" t="s">
        <v>151</v>
      </c>
      <c r="C21" s="113">
        <v>1.5517391209889417</v>
      </c>
      <c r="D21" s="115">
        <v>2857</v>
      </c>
      <c r="E21" s="114">
        <v>2841</v>
      </c>
      <c r="F21" s="114">
        <v>2939</v>
      </c>
      <c r="G21" s="114">
        <v>2876</v>
      </c>
      <c r="H21" s="140">
        <v>2814</v>
      </c>
      <c r="I21" s="115">
        <v>43</v>
      </c>
      <c r="J21" s="116">
        <v>1.5280739161336176</v>
      </c>
    </row>
    <row r="22" spans="1:15" s="110" customFormat="1" ht="24.95" customHeight="1" x14ac:dyDescent="0.2">
      <c r="A22" s="201" t="s">
        <v>152</v>
      </c>
      <c r="B22" s="199" t="s">
        <v>153</v>
      </c>
      <c r="C22" s="113">
        <v>2.1073670946577159</v>
      </c>
      <c r="D22" s="115">
        <v>3880</v>
      </c>
      <c r="E22" s="114">
        <v>3752</v>
      </c>
      <c r="F22" s="114">
        <v>3880</v>
      </c>
      <c r="G22" s="114">
        <v>3840</v>
      </c>
      <c r="H22" s="140">
        <v>3806</v>
      </c>
      <c r="I22" s="115">
        <v>74</v>
      </c>
      <c r="J22" s="116">
        <v>1.9442984760903836</v>
      </c>
    </row>
    <row r="23" spans="1:15" s="110" customFormat="1" ht="24.95" customHeight="1" x14ac:dyDescent="0.2">
      <c r="A23" s="193" t="s">
        <v>154</v>
      </c>
      <c r="B23" s="199" t="s">
        <v>155</v>
      </c>
      <c r="C23" s="113">
        <v>1.4056355775706619</v>
      </c>
      <c r="D23" s="115">
        <v>2588</v>
      </c>
      <c r="E23" s="114">
        <v>2545</v>
      </c>
      <c r="F23" s="114">
        <v>2574</v>
      </c>
      <c r="G23" s="114">
        <v>2557</v>
      </c>
      <c r="H23" s="140">
        <v>2585</v>
      </c>
      <c r="I23" s="115">
        <v>3</v>
      </c>
      <c r="J23" s="116">
        <v>0.11605415860735009</v>
      </c>
    </row>
    <row r="24" spans="1:15" s="110" customFormat="1" ht="24.95" customHeight="1" x14ac:dyDescent="0.2">
      <c r="A24" s="193" t="s">
        <v>156</v>
      </c>
      <c r="B24" s="199" t="s">
        <v>221</v>
      </c>
      <c r="C24" s="113">
        <v>5.0283516913250343</v>
      </c>
      <c r="D24" s="115">
        <v>9258</v>
      </c>
      <c r="E24" s="114">
        <v>9412</v>
      </c>
      <c r="F24" s="114">
        <v>9825</v>
      </c>
      <c r="G24" s="114">
        <v>9600</v>
      </c>
      <c r="H24" s="140">
        <v>8296</v>
      </c>
      <c r="I24" s="115">
        <v>962</v>
      </c>
      <c r="J24" s="116">
        <v>11.595949855351977</v>
      </c>
    </row>
    <row r="25" spans="1:15" s="110" customFormat="1" ht="24.95" customHeight="1" x14ac:dyDescent="0.2">
      <c r="A25" s="193" t="s">
        <v>222</v>
      </c>
      <c r="B25" s="204" t="s">
        <v>159</v>
      </c>
      <c r="C25" s="113">
        <v>3.2484955136978861</v>
      </c>
      <c r="D25" s="115">
        <v>5981</v>
      </c>
      <c r="E25" s="114">
        <v>5956</v>
      </c>
      <c r="F25" s="114">
        <v>6108</v>
      </c>
      <c r="G25" s="114">
        <v>6035</v>
      </c>
      <c r="H25" s="140">
        <v>6125</v>
      </c>
      <c r="I25" s="115">
        <v>-144</v>
      </c>
      <c r="J25" s="116">
        <v>-2.3510204081632655</v>
      </c>
    </row>
    <row r="26" spans="1:15" s="110" customFormat="1" ht="24.95" customHeight="1" x14ac:dyDescent="0.2">
      <c r="A26" s="201">
        <v>782.78300000000002</v>
      </c>
      <c r="B26" s="203" t="s">
        <v>160</v>
      </c>
      <c r="C26" s="113">
        <v>3.2430641552065</v>
      </c>
      <c r="D26" s="115">
        <v>5971</v>
      </c>
      <c r="E26" s="114">
        <v>6388</v>
      </c>
      <c r="F26" s="114">
        <v>7081</v>
      </c>
      <c r="G26" s="114">
        <v>7086</v>
      </c>
      <c r="H26" s="140">
        <v>7115</v>
      </c>
      <c r="I26" s="115">
        <v>-1144</v>
      </c>
      <c r="J26" s="116">
        <v>-16.07870695713282</v>
      </c>
    </row>
    <row r="27" spans="1:15" s="110" customFormat="1" ht="24.95" customHeight="1" x14ac:dyDescent="0.2">
      <c r="A27" s="193" t="s">
        <v>161</v>
      </c>
      <c r="B27" s="199" t="s">
        <v>223</v>
      </c>
      <c r="C27" s="113">
        <v>2.4973386343392208</v>
      </c>
      <c r="D27" s="115">
        <v>4598</v>
      </c>
      <c r="E27" s="114">
        <v>4662</v>
      </c>
      <c r="F27" s="114">
        <v>4647</v>
      </c>
      <c r="G27" s="114">
        <v>4594</v>
      </c>
      <c r="H27" s="140">
        <v>4576</v>
      </c>
      <c r="I27" s="115">
        <v>22</v>
      </c>
      <c r="J27" s="116">
        <v>0.48076923076923078</v>
      </c>
    </row>
    <row r="28" spans="1:15" s="110" customFormat="1" ht="24.95" customHeight="1" x14ac:dyDescent="0.2">
      <c r="A28" s="193" t="s">
        <v>163</v>
      </c>
      <c r="B28" s="199" t="s">
        <v>164</v>
      </c>
      <c r="C28" s="113">
        <v>2.4620348041452127</v>
      </c>
      <c r="D28" s="115">
        <v>4533</v>
      </c>
      <c r="E28" s="114">
        <v>4556</v>
      </c>
      <c r="F28" s="114">
        <v>4495</v>
      </c>
      <c r="G28" s="114">
        <v>4381</v>
      </c>
      <c r="H28" s="140">
        <v>4367</v>
      </c>
      <c r="I28" s="115">
        <v>166</v>
      </c>
      <c r="J28" s="116">
        <v>3.8012365468284863</v>
      </c>
    </row>
    <row r="29" spans="1:15" s="110" customFormat="1" ht="24.95" customHeight="1" x14ac:dyDescent="0.2">
      <c r="A29" s="193">
        <v>86</v>
      </c>
      <c r="B29" s="199" t="s">
        <v>165</v>
      </c>
      <c r="C29" s="113">
        <v>4.0463620760824695</v>
      </c>
      <c r="D29" s="115">
        <v>7450</v>
      </c>
      <c r="E29" s="114">
        <v>7373</v>
      </c>
      <c r="F29" s="114">
        <v>7335</v>
      </c>
      <c r="G29" s="114">
        <v>7173</v>
      </c>
      <c r="H29" s="140">
        <v>7191</v>
      </c>
      <c r="I29" s="115">
        <v>259</v>
      </c>
      <c r="J29" s="116">
        <v>3.6017243776943402</v>
      </c>
    </row>
    <row r="30" spans="1:15" s="110" customFormat="1" ht="24.95" customHeight="1" x14ac:dyDescent="0.2">
      <c r="A30" s="193">
        <v>87.88</v>
      </c>
      <c r="B30" s="204" t="s">
        <v>166</v>
      </c>
      <c r="C30" s="113">
        <v>5.4118056008168764</v>
      </c>
      <c r="D30" s="115">
        <v>9964</v>
      </c>
      <c r="E30" s="114">
        <v>9921</v>
      </c>
      <c r="F30" s="114">
        <v>9834</v>
      </c>
      <c r="G30" s="114">
        <v>9603</v>
      </c>
      <c r="H30" s="140">
        <v>9519</v>
      </c>
      <c r="I30" s="115">
        <v>445</v>
      </c>
      <c r="J30" s="116">
        <v>4.6748608047063769</v>
      </c>
    </row>
    <row r="31" spans="1:15" s="110" customFormat="1" ht="24.95" customHeight="1" x14ac:dyDescent="0.2">
      <c r="A31" s="193" t="s">
        <v>167</v>
      </c>
      <c r="B31" s="199" t="s">
        <v>168</v>
      </c>
      <c r="C31" s="113">
        <v>2.3599252645071584</v>
      </c>
      <c r="D31" s="115">
        <v>4345</v>
      </c>
      <c r="E31" s="114">
        <v>4487</v>
      </c>
      <c r="F31" s="114">
        <v>4558</v>
      </c>
      <c r="G31" s="114">
        <v>4441</v>
      </c>
      <c r="H31" s="140">
        <v>4407</v>
      </c>
      <c r="I31" s="115">
        <v>-62</v>
      </c>
      <c r="J31" s="116">
        <v>-1.4068527342863626</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0.64090030198353209</v>
      </c>
      <c r="D34" s="115">
        <v>1180</v>
      </c>
      <c r="E34" s="114">
        <v>1130</v>
      </c>
      <c r="F34" s="114">
        <v>1185</v>
      </c>
      <c r="G34" s="114">
        <v>1176</v>
      </c>
      <c r="H34" s="140">
        <v>1171</v>
      </c>
      <c r="I34" s="115">
        <v>9</v>
      </c>
      <c r="J34" s="116">
        <v>0.76857386848847142</v>
      </c>
    </row>
    <row r="35" spans="1:10" s="110" customFormat="1" ht="24.95" customHeight="1" x14ac:dyDescent="0.2">
      <c r="A35" s="292" t="s">
        <v>171</v>
      </c>
      <c r="B35" s="293" t="s">
        <v>172</v>
      </c>
      <c r="C35" s="113">
        <v>47.958895478937194</v>
      </c>
      <c r="D35" s="115">
        <v>88300</v>
      </c>
      <c r="E35" s="114">
        <v>87958</v>
      </c>
      <c r="F35" s="114">
        <v>88414</v>
      </c>
      <c r="G35" s="114">
        <v>86495</v>
      </c>
      <c r="H35" s="140">
        <v>86583</v>
      </c>
      <c r="I35" s="115">
        <v>1717</v>
      </c>
      <c r="J35" s="116">
        <v>1.9830682697527229</v>
      </c>
    </row>
    <row r="36" spans="1:10" s="110" customFormat="1" ht="24.95" customHeight="1" x14ac:dyDescent="0.2">
      <c r="A36" s="294" t="s">
        <v>173</v>
      </c>
      <c r="B36" s="295" t="s">
        <v>174</v>
      </c>
      <c r="C36" s="125">
        <v>51.399117947381001</v>
      </c>
      <c r="D36" s="143">
        <v>94634</v>
      </c>
      <c r="E36" s="144">
        <v>95155</v>
      </c>
      <c r="F36" s="144">
        <v>96577</v>
      </c>
      <c r="G36" s="144">
        <v>94757</v>
      </c>
      <c r="H36" s="145">
        <v>95084</v>
      </c>
      <c r="I36" s="143">
        <v>-450</v>
      </c>
      <c r="J36" s="146">
        <v>-0.47326574397374954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2020-09-25T08:14:03Z</dcterms:created>
  <dcterms:modified xsi:type="dcterms:W3CDTF">2020-09-28T08:07:53Z</dcterms:modified>
</cp:coreProperties>
</file>