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I43" i="24"/>
  <c r="H43" i="24"/>
  <c r="G43" i="24"/>
  <c r="F43" i="24"/>
  <c r="E43" i="24"/>
  <c r="C43" i="24"/>
  <c r="L43" i="24" s="1"/>
  <c r="B43" i="24"/>
  <c r="D43" i="24" s="1"/>
  <c r="K42" i="24"/>
  <c r="I42" i="24"/>
  <c r="C42" i="24"/>
  <c r="M42" i="24" s="1"/>
  <c r="B42" i="24"/>
  <c r="D42" i="24" s="1"/>
  <c r="M41" i="24"/>
  <c r="I41" i="24"/>
  <c r="H41" i="24"/>
  <c r="G41" i="24"/>
  <c r="F41" i="24"/>
  <c r="E41" i="24"/>
  <c r="C41" i="24"/>
  <c r="L41" i="24" s="1"/>
  <c r="B41" i="24"/>
  <c r="D41" i="24" s="1"/>
  <c r="K40" i="24"/>
  <c r="I40" i="24"/>
  <c r="C40" i="24"/>
  <c r="M40" i="24" s="1"/>
  <c r="B40" i="24"/>
  <c r="D40" i="24" s="1"/>
  <c r="M36" i="24"/>
  <c r="L36" i="24"/>
  <c r="K36" i="24"/>
  <c r="J36" i="24"/>
  <c r="I36" i="24"/>
  <c r="H36" i="24"/>
  <c r="G36" i="24"/>
  <c r="F36" i="24"/>
  <c r="E36" i="24"/>
  <c r="D36" i="24"/>
  <c r="L57" i="15"/>
  <c r="K57" i="15"/>
  <c r="C38" i="24"/>
  <c r="C37" i="24"/>
  <c r="C35" i="24"/>
  <c r="C34" i="24"/>
  <c r="C33" i="24"/>
  <c r="C32" i="24"/>
  <c r="C31" i="24"/>
  <c r="C30" i="24"/>
  <c r="G30" i="24" s="1"/>
  <c r="C29" i="24"/>
  <c r="C28" i="24"/>
  <c r="C27" i="24"/>
  <c r="C26" i="24"/>
  <c r="G26" i="24" s="1"/>
  <c r="C25" i="24"/>
  <c r="C24" i="24"/>
  <c r="C23" i="24"/>
  <c r="C22" i="24"/>
  <c r="G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5" i="24" l="1"/>
  <c r="D25" i="24"/>
  <c r="J25" i="24"/>
  <c r="H25" i="24"/>
  <c r="K25" i="24"/>
  <c r="F31" i="24"/>
  <c r="D31" i="24"/>
  <c r="J31" i="24"/>
  <c r="H31" i="24"/>
  <c r="K31" i="24"/>
  <c r="K34" i="24"/>
  <c r="J34" i="24"/>
  <c r="H34" i="24"/>
  <c r="F34" i="24"/>
  <c r="D34" i="24"/>
  <c r="D38" i="24"/>
  <c r="K38" i="24"/>
  <c r="J38" i="24"/>
  <c r="H38" i="24"/>
  <c r="F38" i="24"/>
  <c r="G9" i="24"/>
  <c r="M9" i="24"/>
  <c r="E9" i="24"/>
  <c r="L9" i="24"/>
  <c r="I9" i="24"/>
  <c r="G29" i="24"/>
  <c r="M29" i="24"/>
  <c r="E29" i="24"/>
  <c r="L29" i="24"/>
  <c r="I29" i="24"/>
  <c r="G35" i="24"/>
  <c r="M35" i="24"/>
  <c r="E35" i="24"/>
  <c r="L35" i="24"/>
  <c r="I35" i="24"/>
  <c r="I16" i="24"/>
  <c r="M16" i="24"/>
  <c r="E16" i="24"/>
  <c r="L16" i="24"/>
  <c r="G16" i="24"/>
  <c r="K22" i="24"/>
  <c r="J22" i="24"/>
  <c r="H22" i="24"/>
  <c r="F22" i="24"/>
  <c r="D22" i="24"/>
  <c r="K28" i="24"/>
  <c r="J28" i="24"/>
  <c r="H28" i="24"/>
  <c r="F28" i="24"/>
  <c r="D28" i="24"/>
  <c r="G17" i="24"/>
  <c r="M17" i="24"/>
  <c r="E17" i="24"/>
  <c r="L17" i="24"/>
  <c r="I17" i="24"/>
  <c r="G23" i="24"/>
  <c r="M23" i="24"/>
  <c r="E23" i="24"/>
  <c r="L23" i="24"/>
  <c r="I23" i="24"/>
  <c r="I32" i="24"/>
  <c r="M32" i="24"/>
  <c r="E32" i="24"/>
  <c r="L32" i="24"/>
  <c r="G32" i="24"/>
  <c r="F7" i="24"/>
  <c r="D7" i="24"/>
  <c r="J7" i="24"/>
  <c r="H7" i="24"/>
  <c r="K7" i="24"/>
  <c r="K8" i="24"/>
  <c r="J8" i="24"/>
  <c r="H8" i="24"/>
  <c r="F8" i="24"/>
  <c r="D8" i="24"/>
  <c r="F9" i="24"/>
  <c r="D9" i="24"/>
  <c r="J9" i="24"/>
  <c r="H9" i="24"/>
  <c r="K9" i="24"/>
  <c r="F17" i="24"/>
  <c r="D17" i="24"/>
  <c r="J17" i="24"/>
  <c r="H17" i="24"/>
  <c r="K17" i="24"/>
  <c r="F23" i="24"/>
  <c r="D23" i="24"/>
  <c r="J23" i="24"/>
  <c r="H23" i="24"/>
  <c r="K23" i="24"/>
  <c r="K26" i="24"/>
  <c r="J26" i="24"/>
  <c r="H26" i="24"/>
  <c r="F26" i="24"/>
  <c r="D26" i="24"/>
  <c r="F29" i="24"/>
  <c r="D29" i="24"/>
  <c r="J29" i="24"/>
  <c r="H29" i="24"/>
  <c r="K29" i="24"/>
  <c r="B45" i="24"/>
  <c r="B39" i="24"/>
  <c r="G21" i="24"/>
  <c r="M21" i="24"/>
  <c r="E21" i="24"/>
  <c r="L21" i="24"/>
  <c r="I21" i="24"/>
  <c r="G27" i="24"/>
  <c r="M27" i="24"/>
  <c r="E27" i="24"/>
  <c r="L27" i="24"/>
  <c r="I27" i="24"/>
  <c r="G33" i="24"/>
  <c r="M33" i="24"/>
  <c r="E33" i="24"/>
  <c r="L33" i="24"/>
  <c r="I33" i="24"/>
  <c r="B14" i="24"/>
  <c r="B6" i="24"/>
  <c r="K20" i="24"/>
  <c r="J20" i="24"/>
  <c r="H20" i="24"/>
  <c r="F20" i="24"/>
  <c r="D20" i="24"/>
  <c r="G15" i="24"/>
  <c r="M15" i="24"/>
  <c r="E15" i="24"/>
  <c r="L15" i="24"/>
  <c r="I15" i="24"/>
  <c r="I24" i="24"/>
  <c r="M24" i="24"/>
  <c r="E24" i="24"/>
  <c r="L24" i="24"/>
  <c r="G24" i="24"/>
  <c r="F33" i="24"/>
  <c r="D33" i="24"/>
  <c r="J33" i="24"/>
  <c r="H33" i="24"/>
  <c r="K33" i="24"/>
  <c r="M38" i="24"/>
  <c r="E38" i="24"/>
  <c r="L38" i="24"/>
  <c r="G38" i="24"/>
  <c r="I38" i="24"/>
  <c r="F15" i="24"/>
  <c r="D15" i="24"/>
  <c r="J15" i="24"/>
  <c r="H15" i="24"/>
  <c r="K15" i="24"/>
  <c r="K18" i="24"/>
  <c r="J18" i="24"/>
  <c r="H18" i="24"/>
  <c r="F18" i="24"/>
  <c r="D18" i="24"/>
  <c r="F21" i="24"/>
  <c r="D21" i="24"/>
  <c r="J21" i="24"/>
  <c r="H21" i="24"/>
  <c r="K21" i="24"/>
  <c r="K30" i="24"/>
  <c r="J30" i="24"/>
  <c r="H30" i="24"/>
  <c r="F30" i="24"/>
  <c r="D30" i="24"/>
  <c r="H37" i="24"/>
  <c r="F37" i="24"/>
  <c r="D37" i="24"/>
  <c r="K37" i="24"/>
  <c r="J37" i="24"/>
  <c r="G7" i="24"/>
  <c r="M7" i="24"/>
  <c r="E7" i="24"/>
  <c r="L7" i="24"/>
  <c r="I7" i="24"/>
  <c r="G19" i="24"/>
  <c r="M19" i="24"/>
  <c r="E19" i="24"/>
  <c r="L19" i="24"/>
  <c r="I19" i="24"/>
  <c r="G25" i="24"/>
  <c r="M25" i="24"/>
  <c r="E25" i="24"/>
  <c r="L25" i="24"/>
  <c r="I25" i="24"/>
  <c r="G31" i="24"/>
  <c r="M31" i="24"/>
  <c r="E31" i="24"/>
  <c r="L31" i="24"/>
  <c r="I31" i="24"/>
  <c r="K16" i="24"/>
  <c r="J16" i="24"/>
  <c r="H16" i="24"/>
  <c r="F16" i="24"/>
  <c r="D16" i="24"/>
  <c r="K24" i="24"/>
  <c r="J24" i="24"/>
  <c r="H24" i="24"/>
  <c r="F24" i="24"/>
  <c r="D24" i="24"/>
  <c r="K32" i="24"/>
  <c r="J32" i="24"/>
  <c r="H32" i="24"/>
  <c r="F32" i="24"/>
  <c r="D32" i="24"/>
  <c r="I20" i="24"/>
  <c r="M20" i="24"/>
  <c r="E20" i="24"/>
  <c r="L20" i="24"/>
  <c r="I28" i="24"/>
  <c r="M28" i="24"/>
  <c r="E28" i="24"/>
  <c r="L28" i="24"/>
  <c r="I37" i="24"/>
  <c r="G37" i="24"/>
  <c r="L37" i="24"/>
  <c r="E37" i="24"/>
  <c r="F19" i="24"/>
  <c r="D19" i="24"/>
  <c r="J19" i="24"/>
  <c r="H19" i="24"/>
  <c r="F27" i="24"/>
  <c r="D27" i="24"/>
  <c r="J27" i="24"/>
  <c r="H27" i="24"/>
  <c r="F35" i="24"/>
  <c r="D35" i="24"/>
  <c r="J35" i="24"/>
  <c r="H35" i="24"/>
  <c r="K27" i="24"/>
  <c r="M37" i="24"/>
  <c r="I8" i="24"/>
  <c r="M8" i="24"/>
  <c r="E8" i="24"/>
  <c r="L8" i="24"/>
  <c r="I18" i="24"/>
  <c r="M18" i="24"/>
  <c r="E18" i="24"/>
  <c r="L18" i="24"/>
  <c r="I26" i="24"/>
  <c r="M26" i="24"/>
  <c r="E26" i="24"/>
  <c r="L26" i="24"/>
  <c r="I34" i="24"/>
  <c r="M34" i="24"/>
  <c r="E34" i="24"/>
  <c r="L34" i="24"/>
  <c r="G8"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8" i="24"/>
  <c r="G34" i="24"/>
  <c r="K19" i="24"/>
  <c r="K35" i="24"/>
  <c r="C14" i="24"/>
  <c r="C6" i="24"/>
  <c r="I22" i="24"/>
  <c r="M22" i="24"/>
  <c r="E22" i="24"/>
  <c r="L22" i="24"/>
  <c r="I30" i="24"/>
  <c r="M30" i="24"/>
  <c r="E30" i="24"/>
  <c r="L30" i="24"/>
  <c r="C45" i="24"/>
  <c r="C39" i="24"/>
  <c r="G2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K41" i="24"/>
  <c r="G42" i="24"/>
  <c r="K43" i="24"/>
  <c r="G44" i="24"/>
  <c r="H40" i="24"/>
  <c r="H42" i="24"/>
  <c r="H44" i="24"/>
  <c r="J40" i="24"/>
  <c r="J42" i="24"/>
  <c r="J44" i="24"/>
  <c r="L40" i="24"/>
  <c r="L42" i="24"/>
  <c r="L44" i="24"/>
  <c r="E40" i="24"/>
  <c r="E42" i="24"/>
  <c r="E44" i="24"/>
  <c r="K6" i="24" l="1"/>
  <c r="J6" i="24"/>
  <c r="H6" i="24"/>
  <c r="F6" i="24"/>
  <c r="D6" i="24"/>
  <c r="K14" i="24"/>
  <c r="J14" i="24"/>
  <c r="H14" i="24"/>
  <c r="F14" i="24"/>
  <c r="D14" i="24"/>
  <c r="H45" i="24"/>
  <c r="F45" i="24"/>
  <c r="D45" i="24"/>
  <c r="K45" i="24"/>
  <c r="J45" i="24"/>
  <c r="I78" i="24"/>
  <c r="I79" i="24"/>
  <c r="I39" i="24"/>
  <c r="G39" i="24"/>
  <c r="L39" i="24"/>
  <c r="M39" i="24"/>
  <c r="E39" i="24"/>
  <c r="H39" i="24"/>
  <c r="F39" i="24"/>
  <c r="D39" i="24"/>
  <c r="K39" i="24"/>
  <c r="J39" i="24"/>
  <c r="J77" i="24"/>
  <c r="I45" i="24"/>
  <c r="G45" i="24"/>
  <c r="L45" i="24"/>
  <c r="M45" i="24"/>
  <c r="E45" i="24"/>
  <c r="K79" i="24"/>
  <c r="I6" i="24"/>
  <c r="M6" i="24"/>
  <c r="E6" i="24"/>
  <c r="L6" i="24"/>
  <c r="G6" i="24"/>
  <c r="I14" i="24"/>
  <c r="M14" i="24"/>
  <c r="E14" i="24"/>
  <c r="L14" i="24"/>
  <c r="G14" i="24"/>
  <c r="I83" i="24" l="1"/>
  <c r="I82" i="24"/>
  <c r="I81" i="24"/>
  <c r="J79" i="24"/>
  <c r="J78" i="24"/>
  <c r="K78" i="24"/>
</calcChain>
</file>

<file path=xl/sharedStrings.xml><?xml version="1.0" encoding="utf-8"?>
<sst xmlns="http://schemas.openxmlformats.org/spreadsheetml/2006/main" count="1694" uniqueCount="521">
  <si>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</si>
  <si>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</si>
  <si>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</si>
  <si>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</si>
  <si>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</si>
  <si>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</si>
  <si>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</si>
  <si>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</si>
  <si>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</si>
  <si>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</si>
  <si>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</si>
  <si>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</si>
  <si>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</si>
  <si>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Höxter (05762)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</si>
  <si>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</si>
  <si>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</si>
  <si>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</si>
  <si>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</si>
  <si>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</si>
  <si>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</si>
  <si>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</si>
  <si>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</si>
  <si>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</si>
  <si>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</si>
  <si>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</si>
  <si>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</si>
  <si>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</si>
  <si>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</si>
  <si>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</si>
  <si>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</si>
  <si>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</si>
  <si>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</si>
  <si>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</si>
  <si>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</si>
  <si>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</si>
  <si>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</si>
  <si>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</si>
  <si>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</si>
  <si>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</si>
  <si>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</si>
  <si>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</si>
  <si>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</si>
  <si>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</si>
  <si>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</si>
  <si>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</si>
  <si>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</si>
  <si>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</si>
  <si>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</si>
  <si>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</si>
  <si>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</si>
  <si>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</si>
  <si>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</si>
  <si>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</si>
  <si>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</si>
  <si>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</si>
  <si>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</si>
  <si>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</si>
  <si>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</si>
  <si>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</si>
  <si>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</si>
  <si>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</si>
  <si>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</si>
  <si>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</si>
  <si>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</si>
  <si>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</si>
  <si>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</si>
  <si>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</si>
  <si>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</si>
  <si>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</si>
  <si>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</si>
  <si>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</si>
  <si>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</si>
  <si>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</si>
  <si>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</si>
  <si>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</si>
  <si>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</si>
  <si>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</si>
  <si>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</si>
  <si>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</si>
  <si>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</si>
  <si>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</si>
  <si>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</si>
  <si>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</si>
  <si>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</si>
  <si>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</si>
  <si>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</si>
  <si>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</si>
  <si>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</si>
  <si>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</si>
  <si>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</si>
  <si>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</si>
  <si>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</si>
  <si>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Höxter (05762);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</si>
  <si>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</si>
  <si>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</si>
  <si>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</si>
  <si>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</si>
  <si>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</si>
  <si>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</si>
  <si>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</si>
  <si>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</si>
  <si>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</si>
  <si>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</si>
  <si>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</si>
  <si>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</si>
  <si>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</si>
  <si>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</si>
  <si>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</si>
  <si>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</si>
  <si>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</si>
  <si>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</si>
  <si>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</si>
  <si>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</si>
  <si>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</si>
  <si>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</si>
  <si>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</si>
  <si>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</si>
  <si>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</si>
  <si>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</si>
  <si>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</si>
  <si>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</si>
  <si>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</si>
  <si>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</si>
  <si>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</si>
  <si>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</si>
  <si>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</si>
  <si>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</si>
  <si>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</si>
  <si>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</si>
  <si>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</si>
  <si>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</si>
  <si>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</si>
  <si>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</si>
  <si>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</si>
  <si>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</si>
  <si>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</si>
  <si>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</si>
  <si>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</si>
  <si>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</si>
  <si>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</si>
  <si>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</si>
  <si>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</si>
  <si>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</si>
  <si>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</si>
  <si>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</si>
  <si>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</si>
  <si>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</si>
  <si>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</si>
  <si>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</si>
  <si>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</si>
  <si>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</si>
  <si>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</si>
  <si>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</si>
  <si>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</si>
  <si>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</si>
  <si>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</si>
  <si>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</si>
  <si>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</si>
  <si>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</si>
  <si>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</si>
  <si>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</si>
  <si>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</si>
  <si>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</si>
  <si>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</si>
  <si>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</si>
  <si>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</si>
  <si>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</si>
  <si>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</si>
  <si>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</si>
  <si>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</si>
  <si>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</si>
  <si>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</si>
  <si>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</si>
  <si>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</si>
  <si>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</si>
  <si>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</si>
  <si>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</si>
  <si>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</si>
  <si>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</si>
  <si>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</si>
  <si>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</si>
  <si>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</si>
  <si>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</si>
  <si>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Höxter (05762)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</si>
  <si>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</si>
  <si>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</si>
  <si>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</si>
  <si>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</si>
  <si>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</si>
  <si>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</si>
  <si>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</si>
  <si>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</si>
  <si>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</si>
  <si>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</si>
  <si>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</si>
  <si>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</si>
  <si>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</si>
  <si>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</si>
  <si>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</si>
  <si>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</si>
  <si>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</si>
  <si>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</si>
  <si>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</si>
  <si>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</si>
  <si>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</si>
  <si>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</si>
  <si>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</si>
  <si>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</si>
  <si>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</si>
  <si>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</si>
  <si>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</si>
  <si>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</si>
  <si>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</si>
  <si>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</si>
  <si>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</si>
  <si>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</si>
  <si>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</si>
  <si>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</si>
  <si>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</si>
  <si>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</si>
  <si>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</si>
  <si>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</si>
  <si>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</si>
  <si>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</si>
  <si>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</si>
  <si>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</si>
  <si>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</si>
  <si>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</si>
  <si>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</si>
  <si>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</si>
  <si>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</si>
  <si>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</si>
  <si>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</si>
  <si>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</si>
  <si>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</si>
  <si>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</si>
  <si>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</si>
  <si>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</si>
  <si>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</si>
  <si>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</si>
  <si>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</si>
  <si>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</si>
  <si>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</si>
  <si>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</si>
  <si>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</si>
  <si>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</si>
  <si>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</si>
  <si>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</si>
  <si>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</si>
  <si>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</si>
  <si>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</si>
  <si>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</si>
  <si>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</si>
  <si>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</si>
  <si>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</si>
  <si>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</si>
  <si>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</si>
  <si>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</si>
  <si>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</si>
  <si>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</si>
  <si>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</si>
  <si>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</si>
  <si>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</si>
  <si>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</si>
  <si>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</si>
  <si>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</si>
  <si>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</si>
  <si>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</si>
  <si>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</si>
  <si>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</si>
  <si>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</si>
  <si>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</si>
  <si>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</si>
  <si>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</si>
  <si>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</si>
  <si>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</si>
  <si>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</si>
  <si>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</si>
  <si>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</si>
  <si>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</si>
  <si>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</si>
  <si>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</si>
  <si>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</si>
  <si>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</si>
  <si>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</si>
  <si>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</si>
  <si>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</si>
  <si>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</si>
  <si>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</si>
  <si>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</si>
  <si>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</si>
  <si>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</si>
  <si>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</si>
  <si>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</si>
  <si>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</si>
  <si>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</si>
  <si>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</si>
  <si>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</si>
  <si>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</si>
  <si>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</si>
  <si>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</si>
  <si>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</si>
  <si>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</si>
  <si>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</si>
  <si>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</si>
  <si>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</si>
  <si>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</si>
  <si>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</si>
  <si>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</si>
  <si>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</si>
  <si>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</si>
  <si>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</si>
  <si>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</si>
  <si>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</si>
  <si>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</si>
  <si>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</si>
  <si>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</si>
  <si>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</si>
  <si>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</si>
  <si>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</si>
  <si>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</si>
  <si>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</si>
  <si>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</si>
  <si>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</si>
  <si>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</si>
  <si>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</si>
  <si>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</si>
  <si>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</si>
  <si>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</si>
  <si>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</si>
  <si>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</si>
  <si>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</si>
  <si>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</si>
  <si>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</si>
  <si>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</si>
  <si>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</si>
  <si>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</si>
  <si>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</si>
  <si>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</si>
  <si>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</si>
  <si>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</si>
  <si>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</si>
  <si>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</si>
  <si>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</si>
  <si>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</si>
  <si>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</si>
  <si>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</si>
  <si>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</si>
  <si>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</si>
  <si>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</si>
  <si>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</si>
  <si>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</si>
  <si>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</si>
  <si>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</si>
  <si>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</si>
  <si>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</si>
  <si>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</si>
  <si>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</si>
  <si>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</si>
  <si>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</si>
  <si>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</si>
  <si>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</si>
  <si>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</si>
  <si>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</si>
  <si>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</si>
  <si>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</si>
  <si>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</si>
  <si>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</si>
  <si>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</si>
  <si>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</si>
  <si>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</si>
  <si>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</si>
  <si>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</si>
  <si>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Höxter (05762);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</si>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</sst>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{BDB56C95-CB44-405B-86EA-AA15E05ED6F1}</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E7D6-4BAA-B133-A3C70E6AA82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{6E4E05E0-2DB7-431E-B3CE-7414CDFF2D9E}</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E7D6-4BAA-B133-A3C70E6AA82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{C8AA5F66-17C7-4185-8D93-CF7F6A03EADA}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7D6-4BAA-B133-A3C70E6AA82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{6647B095-2DDC-460C-940E-2F38F61A4F68}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7D6-4BAA-B133-A3C70E6AA82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-0.26140894993354008</c:v>
                </c:pt>
                <c:pt idx="1">
                  <c:v>1.3225681822425275</c:v>
                </c:pt>
                <c:pt idx="2">
                  <c:v>1.1186464311118853</c:v>
                </c:pt>
                <c:pt idx="3">
                  <c:v>1.0875687030768</c:v>
                </c:pt>
              </c:numCache>
            </c:numRef>
          </c:val>
          <c:extLst>
            <c:ext xmlns:c16="http://schemas.microsoft.com/office/drawing/2014/chart" uri="{C3380CC4-5D6E-409C-BE32-E72D297353CC}">
              <c16:uniqueId val="{00000004-E7D6-4BAA-B133-A3C70E6AA82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{8F6FCB2C-82BB-4503-BC37-AC2E8970D3BD}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7D6-4BAA-B133-A3C70E6AA82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{348C6DEB-88E0-4C18-B0AF-FC4061251248}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7D6-4BAA-B133-A3C70E6AA82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{D898846F-3FB6-40DD-8978-FCD43704649B}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7D6-4BAA-B133-A3C70E6AA82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{01649A61-DE2A-4826-A52B-FC521F51C34B}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7D6-4BAA-B133-A3C70E6AA8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7D6-4BAA-B133-A3C70E6AA82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7D6-4BAA-B133-A3C70E6AA82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{8A4C652B-3558-4B8A-A0D8-159E49184E16}</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2966-4F0B-9A17-7AE787043251}"/>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{5DBB3244-4C98-43F2-BF9F-22156647E17C}</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2966-4F0B-9A17-7AE78704325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{0C4F7AB9-0F7B-439A-845E-60E7F6F50FA4}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966-4F0B-9A17-7AE78704325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{63C0BC83-50A3-404D-A05D-3F0CFB206ACB}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966-4F0B-9A17-7AE7870432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-2.3994241382068302</c:v>
                </c:pt>
                <c:pt idx="1">
                  <c:v>-3.156552267354261</c:v>
                </c:pt>
                <c:pt idx="2">
                  <c:v>-2.7637010795899166</c:v>
                </c:pt>
                <c:pt idx="3">
                  <c:v>-2.8655893304673015</c:v>
                </c:pt>
              </c:numCache>
            </c:numRef>
          </c:val>
          <c:extLst>
            <c:ext xmlns:c16="http://schemas.microsoft.com/office/drawing/2014/chart" uri="{C3380CC4-5D6E-409C-BE32-E72D297353CC}">
              <c16:uniqueId val="{00000004-2966-4F0B-9A17-7AE78704325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{B182D575-392E-4C22-885B-2DE1E834BD26}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966-4F0B-9A17-7AE78704325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{E133D6BF-A34A-4B92-9A6A-7267E42A658E}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966-4F0B-9A17-7AE78704325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{CF8CE546-8E1D-438F-B242-33824A3C4F05}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966-4F0B-9A17-7AE78704325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{B6A4ECE9-2356-4F2A-9B49-5FC4F21FCF12}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966-4F0B-9A17-7AE7870432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966-4F0B-9A17-7AE78704325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966-4F0B-9A17-7AE78704325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{3408E0AB-C053-4677-966D-224F9736E849}</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3570-4E34-983D-9DC05446A63F}"/>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{9899A122-6886-4761-A720-893096648A0E}</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3570-4E34-983D-9DC05446A63F}"/>
                </c:ext>
              </c:extLst>
            </c:dLbl>
            <c:dLbl>
              <c:idx val="2"/>
              <c:tx>
                <c:strRef>
                  <c:f>Daten_Diagramme!$D$16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{FDDA4195-3E2C-41C2-B3E1-03D1FFA2173D}</c15:txfldGUID>
                      <c15:f>Daten_Diagramme!$D$16</c15:f>
                      <c15:dlblFieldTableCache>
                        <c:ptCount val="1"/>
                        <c:pt idx="0">
                          <c:v>3.1</c:v>
                        </c:pt>
                      </c15:dlblFieldTableCache>
                    </c15:dlblFTEntry>
                  </c15:dlblFieldTable>
                  <c15:showDataLabelsRange val="0"/>
                </c:ext>
                <c:ext xmlns:c16="http://schemas.microsoft.com/office/drawing/2014/chart" uri="{C3380CC4-5D6E-409C-BE32-E72D297353CC}">
                  <c16:uniqueId val="{00000002-3570-4E34-983D-9DC05446A63F}"/>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{9B5B33EB-0ECB-4EE8-8B59-C9258D6BC5F8}</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3570-4E34-983D-9DC05446A63F}"/>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{453901D6-3E8D-471F-918B-9F94366E57D3}</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3570-4E34-983D-9DC05446A63F}"/>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{0950D5EA-74E4-46CF-BEB1-7D3E85505606}</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3570-4E34-983D-9DC05446A63F}"/>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{6C6046BC-E6C2-4134-8DBF-03DE4601AC29}</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3570-4E34-983D-9DC05446A63F}"/>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{A4FCFEC6-0964-4D99-97B8-8BE2564D8545}</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3570-4E34-983D-9DC05446A63F}"/>
                </c:ext>
              </c:extLst>
            </c:dLbl>
            <c:dLbl>
              <c:idx val="8"/>
              <c:tx>
                <c:strRef>
                  <c:f>Daten_Diagramme!$D$22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{2B5805E8-F212-4369-95B8-DE7A09C1EC78}</c15:txfldGUID>
                      <c15:f>Daten_Diagramme!$D$22</c15:f>
                      <c15:dlblFieldTableCache>
                        <c:ptCount val="1"/>
                        <c:pt idx="0">
                          <c:v>2.7</c:v>
                        </c:pt>
                      </c15:dlblFieldTableCache>
                    </c15:dlblFTEntry>
                  </c15:dlblFieldTable>
                  <c15:showDataLabelsRange val="0"/>
                </c:ext>
                <c:ext xmlns:c16="http://schemas.microsoft.com/office/drawing/2014/chart" uri="{C3380CC4-5D6E-409C-BE32-E72D297353CC}">
                  <c16:uniqueId val="{00000008-3570-4E34-983D-9DC05446A63F}"/>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{4EDF6937-7145-476A-8B1A-BB189628B892}</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3570-4E34-983D-9DC05446A63F}"/>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{E613E81D-BE5B-484A-B7DC-FEC5FAA13E0E}</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3570-4E34-983D-9DC05446A63F}"/>
                </c:ext>
              </c:extLst>
            </c:dLbl>
            <c:dLbl>
              <c:idx val="11"/>
              <c:tx>
                <c:strRef>
                  <c:f>Daten_Diagramme!$D$25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{5FA35F8F-1519-4393-AFD2-8E8580679B50}</c15:txfldGUID>
                      <c15:f>Daten_Diagramme!$D$25</c15:f>
                      <c15:dlblFieldTableCache>
                        <c:ptCount val="1"/>
                        <c:pt idx="0">
                          <c:v>3.4</c:v>
                        </c:pt>
                      </c15:dlblFieldTableCache>
                    </c15:dlblFTEntry>
                  </c15:dlblFieldTable>
                  <c15:showDataLabelsRange val="0"/>
                </c:ext>
                <c:ext xmlns:c16="http://schemas.microsoft.com/office/drawing/2014/chart" uri="{C3380CC4-5D6E-409C-BE32-E72D297353CC}">
                  <c16:uniqueId val="{0000000B-3570-4E34-983D-9DC05446A63F}"/>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{A07F3F32-BDDD-47EA-9D72-8C460AA71170}</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3570-4E34-983D-9DC05446A63F}"/>
                </c:ext>
              </c:extLst>
            </c:dLbl>
            <c:dLbl>
              <c:idx val="13"/>
              <c:tx>
                <c:strRef>
                  <c:f>Daten_Diagramme!$D$27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{1E01916D-134F-4D86-9C03-E4BC04DAA039}</c15:txfldGUID>
                      <c15:f>Daten_Diagramme!$D$27</c15:f>
                      <c15:dlblFieldTableCache>
                        <c:ptCount val="1"/>
                        <c:pt idx="0">
                          <c:v>-2.7</c:v>
                        </c:pt>
                      </c15:dlblFieldTableCache>
                    </c15:dlblFTEntry>
                  </c15:dlblFieldTable>
                  <c15:showDataLabelsRange val="0"/>
                </c:ext>
                <c:ext xmlns:c16="http://schemas.microsoft.com/office/drawing/2014/chart" uri="{C3380CC4-5D6E-409C-BE32-E72D297353CC}">
                  <c16:uniqueId val="{0000000D-3570-4E34-983D-9DC05446A63F}"/>
                </c:ext>
              </c:extLst>
            </c:dLbl>
            <c:dLbl>
              <c:idx val="14"/>
              <c:tx>
                <c:strRef>
                  <c:f>Daten_Diagramme!$D$28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{DB0BCB9D-1045-4C69-B8A1-8C23EEED630E}</c15:txfldGUID>
                      <c15:f>Daten_Diagramme!$D$28</c15:f>
                      <c15:dlblFieldTableCache>
                        <c:ptCount val="1"/>
                        <c:pt idx="0">
                          <c:v>1.9</c:v>
                        </c:pt>
                      </c15:dlblFieldTableCache>
                    </c15:dlblFTEntry>
                  </c15:dlblFieldTable>
                  <c15:showDataLabelsRange val="0"/>
                </c:ext>
                <c:ext xmlns:c16="http://schemas.microsoft.com/office/drawing/2014/chart" uri="{C3380CC4-5D6E-409C-BE32-E72D297353CC}">
                  <c16:uniqueId val="{0000000E-3570-4E34-983D-9DC05446A63F}"/>
                </c:ext>
              </c:extLst>
            </c:dLbl>
            <c:dLbl>
              <c:idx val="15"/>
              <c:tx>
                <c:strRef>
                  <c:f>Daten_Diagramme!$D$29</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{839A9431-85D7-41FF-ACDB-CD631F2BC743}</c15:txfldGUID>
                      <c15:f>Daten_Diagramme!$D$29</c15:f>
                      <c15:dlblFieldTableCache>
                        <c:ptCount val="1"/>
                        <c:pt idx="0">
                          <c:v>-14.8</c:v>
                        </c:pt>
                      </c15:dlblFieldTableCache>
                    </c15:dlblFTEntry>
                  </c15:dlblFieldTable>
                  <c15:showDataLabelsRange val="0"/>
                </c:ext>
                <c:ext xmlns:c16="http://schemas.microsoft.com/office/drawing/2014/chart" uri="{C3380CC4-5D6E-409C-BE32-E72D297353CC}">
                  <c16:uniqueId val="{0000000F-3570-4E34-983D-9DC05446A63F}"/>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{D76B4582-9C6D-4329-B4C7-59311B19234F}</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3570-4E34-983D-9DC05446A63F}"/>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{6C430221-6D02-4721-AAC5-C4D057CBBB28}</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3570-4E34-983D-9DC05446A63F}"/>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{01CE63C8-8357-4127-AA1F-5315B68AC587}</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3570-4E34-983D-9DC05446A63F}"/>
                </c:ext>
              </c:extLst>
            </c:dLbl>
            <c:dLbl>
              <c:idx val="19"/>
              <c:tx>
                <c:strRef>
                  <c:f>Daten_Diagramme!$D$33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{BF9A309B-AAF0-4EB6-9BC1-5F3434C15353}</c15:txfldGUID>
                      <c15:f>Daten_Diagramme!$D$33</c15:f>
                      <c15:dlblFieldTableCache>
                        <c:ptCount val="1"/>
                        <c:pt idx="0">
                          <c:v>-5.7</c:v>
                        </c:pt>
                      </c15:dlblFieldTableCache>
                    </c15:dlblFTEntry>
                  </c15:dlblFieldTable>
                  <c15:showDataLabelsRange val="0"/>
                </c:ext>
                <c:ext xmlns:c16="http://schemas.microsoft.com/office/drawing/2014/chart" uri="{C3380CC4-5D6E-409C-BE32-E72D297353CC}">
                  <c16:uniqueId val="{00000013-3570-4E34-983D-9DC05446A63F}"/>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{31C1E066-3ED1-4EEC-8567-1D3307A44BE3}</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3570-4E34-983D-9DC05446A63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{21B5CB0A-9F63-40C4-8873-12E3A9CEAE87}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570-4E34-983D-9DC05446A63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{0F15CB98-61AE-4F32-AACF-31B4B8FC3FAC}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570-4E34-983D-9DC05446A63F}"/>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{8469F1FD-5602-4B38-9877-D47A11FB3AD8}</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3570-4E34-983D-9DC05446A63F}"/>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{F1899775-10F6-487E-B900-0E64747768BA}</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3570-4E34-983D-9DC05446A63F}"/>
                </c:ext>
              </c:extLst>
            </c:dLbl>
            <c:dLbl>
              <c:idx val="25"/>
              <c:tx>
                <c:strRef>
                  <c:f>Daten_Diagramme!$D$39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{750645B6-B256-4D84-A1EE-1E61AEE825CD}</c15:txfldGUID>
                      <c15:f>Daten_Diagramme!$D$39</c15:f>
                      <c15:dlblFieldTableCache>
                        <c:ptCount val="1"/>
                        <c:pt idx="0">
                          <c:v>0.2</c:v>
                        </c:pt>
                      </c15:dlblFieldTableCache>
                    </c15:dlblFTEntry>
                  </c15:dlblFieldTable>
                  <c15:showDataLabelsRange val="0"/>
                </c:ext>
                <c:ext xmlns:c16="http://schemas.microsoft.com/office/drawing/2014/chart" uri="{C3380CC4-5D6E-409C-BE32-E72D297353CC}">
                  <c16:uniqueId val="{00000019-3570-4E34-983D-9DC05446A63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{8846FF25-380D-4812-AD92-C5015D77825F}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570-4E34-983D-9DC05446A63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{643DB0A9-614C-4967-A3A3-F08863708E53}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570-4E34-983D-9DC05446A63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{AC982740-06C0-48B1-9E34-FF6D58921E56}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570-4E34-983D-9DC05446A63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{E356AF1F-43E6-4755-9C60-E2D625F88E44}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570-4E34-983D-9DC05446A63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{A302CF1C-438E-4581-9EF8-DF338171F929}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570-4E34-983D-9DC05446A63F}"/>
                </c:ext>
              </c:extLst>
            </c:dLbl>
            <c:dLbl>
              <c:idx val="31"/>
              <c:tx>
                <c:strRef>
                  <c:f>Daten_Diagramme!$D$45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{464A319B-DE5A-4E7E-A056-12FA0D2DDFA3}</c15:txfldGUID>
                      <c15:f>Daten_Diagramme!$D$45</c15:f>
                      <c15:dlblFieldTableCache>
                        <c:ptCount val="1"/>
                        <c:pt idx="0">
                          <c:v>0.2</c:v>
                        </c:pt>
                      </c15:dlblFieldTableCache>
                    </c15:dlblFTEntry>
                  </c15:dlblFieldTable>
                  <c15:showDataLabelsRange val="0"/>
                </c:ext>
                <c:ext xmlns:c16="http://schemas.microsoft.com/office/drawing/2014/chart" uri="{C3380CC4-5D6E-409C-BE32-E72D297353CC}">
                  <c16:uniqueId val="{0000001F-3570-4E34-983D-9DC05446A63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-0.26140894993354008</c:v>
                </c:pt>
                <c:pt idx="1">
                  <c:v>-0.64794816414686829</c:v>
                </c:pt>
                <c:pt idx="2">
                  <c:v>3.0927835051546393</c:v>
                </c:pt>
                <c:pt idx="3">
                  <c:v>-2.1076496767150896</c:v>
                </c:pt>
                <c:pt idx="4">
                  <c:v>-3.28</c:v>
                </c:pt>
                <c:pt idx="5">
                  <c:v>-1.1400651465798046</c:v>
                </c:pt>
                <c:pt idx="6">
                  <c:v>-2.7298480556270923</c:v>
                </c:pt>
                <c:pt idx="7">
                  <c:v>1.7088607594936709</c:v>
                </c:pt>
                <c:pt idx="8">
                  <c:v>2.6548672566371683</c:v>
                </c:pt>
                <c:pt idx="9">
                  <c:v>0.25094102885821834</c:v>
                </c:pt>
                <c:pt idx="10">
                  <c:v>0.93023255813953487</c:v>
                </c:pt>
                <c:pt idx="11">
                  <c:v>3.3591731266149871</c:v>
                </c:pt>
                <c:pt idx="12">
                  <c:v>1.1336032388663968</c:v>
                </c:pt>
                <c:pt idx="13">
                  <c:v>-2.6792179580014484</c:v>
                </c:pt>
                <c:pt idx="14">
                  <c:v>1.9195612431444242</c:v>
                </c:pt>
                <c:pt idx="15">
                  <c:v>-14.767932489451477</c:v>
                </c:pt>
                <c:pt idx="16">
                  <c:v>1.6460905349794239</c:v>
                </c:pt>
                <c:pt idx="17">
                  <c:v>3.3117350611951042</c:v>
                </c:pt>
                <c:pt idx="18">
                  <c:v>3.6860068259385668</c:v>
                </c:pt>
                <c:pt idx="19">
                  <c:v>-5.7114818449460252</c:v>
                </c:pt>
                <c:pt idx="20">
                  <c:v>-2.2447501810282402</c:v>
                </c:pt>
                <c:pt idx="21">
                  <c:v>0</c:v>
                </c:pt>
                <c:pt idx="23">
                  <c:v>-0.64794816414686829</c:v>
                </c:pt>
                <c:pt idx="24">
                  <c:v>-1.1701170117011701</c:v>
                </c:pt>
                <c:pt idx="25">
                  <c:v>0.23005871647838477</c:v>
                </c:pt>
              </c:numCache>
            </c:numRef>
          </c:val>
          <c:extLst>
            <c:ext xmlns:c16="http://schemas.microsoft.com/office/drawing/2014/chart" uri="{C3380CC4-5D6E-409C-BE32-E72D297353CC}">
              <c16:uniqueId val="{00000020-3570-4E34-983D-9DC05446A63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{EE6D962B-CFF2-40E5-BA99-2B119EC0D145}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570-4E34-983D-9DC05446A63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{543D968A-6BF2-4CD5-9C2D-461E3DF6916B}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570-4E34-983D-9DC05446A63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{57B5E966-FEBA-4EFA-A8CC-646B466D2A43}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570-4E34-983D-9DC05446A63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{4478CB41-305B-43C6-9868-436E9631156D}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570-4E34-983D-9DC05446A63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{B0F6ED61-2A92-4C34-BCF9-EF4681E6C26E}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570-4E34-983D-9DC05446A63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{F7804221-5981-4546-9421-713E9BBF0DFE}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570-4E34-983D-9DC05446A63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{0705BE75-2495-47CD-906A-7FFCEC85C731}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570-4E34-983D-9DC05446A63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{B24AB133-2249-463F-AAF5-CD0635424E36}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570-4E34-983D-9DC05446A63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{31959B19-E38F-401C-99D8-B967058F7ADA}</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570-4E34-983D-9DC05446A63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{E4311FFC-59DE-440E-BA79-5EEEAC968D07}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570-4E34-983D-9DC05446A63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{3C2DA8A1-7061-4587-A772-ACCA0CAE4BF9}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570-4E34-983D-9DC05446A63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{92A5B846-69E7-457E-9E60-9F478E4C6362}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570-4E34-983D-9DC05446A63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{566E38B5-1C6C-48F9-9C21-DB09D943A9EB}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570-4E34-983D-9DC05446A63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{DDA5270B-4789-407D-827F-3C77BDD16491}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570-4E34-983D-9DC05446A63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{E83EFB07-D0DF-4B52-A531-57DA11585AA6}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570-4E34-983D-9DC05446A63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{3499F62A-5AE0-47B1-8E3B-C464587B382B}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570-4E34-983D-9DC05446A63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{E25ECE9E-1735-4B98-9316-3ED17502CE1D}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570-4E34-983D-9DC05446A63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{828BE1DB-7753-4EFA-8B5E-FF6520BA6C32}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570-4E34-983D-9DC05446A63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{A7A8CAA3-2335-4E5B-9A9F-9DAF9124796A}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570-4E34-983D-9DC05446A63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{C6DEA9A8-3538-4669-B5C5-2389A5C83AA4}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570-4E34-983D-9DC05446A63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{E12F67AC-A88F-4DAB-BE00-F62264E35FF0}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570-4E34-983D-9DC05446A63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{01C83C0E-99AE-45F5-9C9F-F3B30E58BE45}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570-4E34-983D-9DC05446A63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{DD87AE5D-BCE9-44F4-BACD-4750782D95DD}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570-4E34-983D-9DC05446A63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{F792F1D7-3744-48FA-B428-2B1BC8B7DC59}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570-4E34-983D-9DC05446A63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{E4B37278-21D0-4D75-9587-A56D7BEDBB9A}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570-4E34-983D-9DC05446A63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{6C07AC4A-CA67-46D2-8A20-E2FEB9DA1E31}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570-4E34-983D-9DC05446A63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{4F7E9432-1F7C-4DAD-BB80-6789A84FBEA3}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570-4E34-983D-9DC05446A63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{08F91061-120C-4F3F-8070-C5C37459D6B6}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570-4E34-983D-9DC05446A63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{98CFD7FD-E916-4467-AAE7-A72370C98121}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570-4E34-983D-9DC05446A63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{273DC4E8-0257-4E17-9E2E-BD80AAB72015}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570-4E34-983D-9DC05446A63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{361F71C5-1D59-4CDE-9658-A25E0C6E07F9}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570-4E34-983D-9DC05446A63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{AADE1748-5C3C-4B10-93EF-A3E90DB24E78}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570-4E34-983D-9DC05446A63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570-4E34-983D-9DC05446A63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570-4E34-983D-9DC05446A63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{4B392DAC-35F0-40E9-9061-D6092FCC258C}</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5EF4-4947-8DC4-54F0357AA093}"/>
                </c:ext>
              </c:extLst>
            </c:dLbl>
            <c:dLbl>
              <c:idx val="1"/>
              <c:tx>
                <c:strRef>
                  <c:f>Daten_Diagramme!$E$15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{BFF26BDA-C92A-4C87-A8AE-AA1CB143D0F5}</c15:txfldGUID>
                      <c15:f>Daten_Diagramme!$E$15</c15:f>
                      <c15:dlblFieldTableCache>
                        <c:ptCount val="1"/>
                        <c:pt idx="0">
                          <c:v>3.7</c:v>
                        </c:pt>
                      </c15:dlblFieldTableCache>
                    </c15:dlblFTEntry>
                  </c15:dlblFieldTable>
                  <c15:showDataLabelsRange val="0"/>
                </c:ext>
                <c:ext xmlns:c16="http://schemas.microsoft.com/office/drawing/2014/chart" uri="{C3380CC4-5D6E-409C-BE32-E72D297353CC}">
                  <c16:uniqueId val="{00000001-5EF4-4947-8DC4-54F0357AA093}"/>
                </c:ext>
              </c:extLst>
            </c:dLbl>
            <c:dLbl>
              <c:idx val="2"/>
              <c:tx>
                <c:strRef>
                  <c:f>Daten_Diagramme!$E$16</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{73307C29-8EE5-4F8C-B6F1-B36C67167672}</c15:txfldGUID>
                      <c15:f>Daten_Diagramme!$E$16</c15:f>
                      <c15:dlblFieldTableCache>
                        <c:ptCount val="1"/>
                        <c:pt idx="0">
                          <c:v>12.9</c:v>
                        </c:pt>
                      </c15:dlblFieldTableCache>
                    </c15:dlblFTEntry>
                  </c15:dlblFieldTable>
                  <c15:showDataLabelsRange val="0"/>
                </c:ext>
                <c:ext xmlns:c16="http://schemas.microsoft.com/office/drawing/2014/chart" uri="{C3380CC4-5D6E-409C-BE32-E72D297353CC}">
                  <c16:uniqueId val="{00000002-5EF4-4947-8DC4-54F0357AA093}"/>
                </c:ext>
              </c:extLst>
            </c:dLbl>
            <c:dLbl>
              <c:idx val="3"/>
              <c:tx>
                <c:strRef>
                  <c:f>Daten_Diagramme!$E$17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{552FBE96-352A-415C-AEA3-C16383413EC0}</c15:txfldGUID>
                      <c15:f>Daten_Diagramme!$E$17</c15:f>
                      <c15:dlblFieldTableCache>
                        <c:ptCount val="1"/>
                        <c:pt idx="0">
                          <c:v>-7.4</c:v>
                        </c:pt>
                      </c15:dlblFieldTableCache>
                    </c15:dlblFTEntry>
                  </c15:dlblFieldTable>
                  <c15:showDataLabelsRange val="0"/>
                </c:ext>
                <c:ext xmlns:c16="http://schemas.microsoft.com/office/drawing/2014/chart" uri="{C3380CC4-5D6E-409C-BE32-E72D297353CC}">
                  <c16:uniqueId val="{00000003-5EF4-4947-8DC4-54F0357AA093}"/>
                </c:ext>
              </c:extLst>
            </c:dLbl>
            <c:dLbl>
              <c:idx val="4"/>
              <c:tx>
                <c:strRef>
                  <c:f>Daten_Diagramme!$E$18</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{8718E7D2-95D1-4C99-9F82-C599875C15C4}</c15:txfldGUID>
                      <c15:f>Daten_Diagramme!$E$18</c15:f>
                      <c15:dlblFieldTableCache>
                        <c:ptCount val="1"/>
                        <c:pt idx="0">
                          <c:v>-11.1</c:v>
                        </c:pt>
                      </c15:dlblFieldTableCache>
                    </c15:dlblFTEntry>
                  </c15:dlblFieldTable>
                  <c15:showDataLabelsRange val="0"/>
                </c:ext>
                <c:ext xmlns:c16="http://schemas.microsoft.com/office/drawing/2014/chart" uri="{C3380CC4-5D6E-409C-BE32-E72D297353CC}">
                  <c16:uniqueId val="{00000004-5EF4-4947-8DC4-54F0357AA093}"/>
                </c:ext>
              </c:extLst>
            </c:dLbl>
            <c:dLbl>
              <c:idx val="5"/>
              <c:tx>
                <c:strRef>
                  <c:f>Daten_Diagramme!$E$19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{CE44D79F-1FBD-4556-A455-0C99F1B50001}</c15:txfldGUID>
                      <c15:f>Daten_Diagramme!$E$19</c15:f>
                      <c15:dlblFieldTableCache>
                        <c:ptCount val="1"/>
                        <c:pt idx="0">
                          <c:v>-4.3</c:v>
                        </c:pt>
                      </c15:dlblFieldTableCache>
                    </c15:dlblFTEntry>
                  </c15:dlblFieldTable>
                  <c15:showDataLabelsRange val="0"/>
                </c:ext>
                <c:ext xmlns:c16="http://schemas.microsoft.com/office/drawing/2014/chart" uri="{C3380CC4-5D6E-409C-BE32-E72D297353CC}">
                  <c16:uniqueId val="{00000005-5EF4-4947-8DC4-54F0357AA093}"/>
                </c:ext>
              </c:extLst>
            </c:dLbl>
            <c:dLbl>
              <c:idx val="6"/>
              <c:tx>
                <c:strRef>
                  <c:f>Daten_Diagramme!$E$20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{DF31A69B-FFC4-41E6-BEBA-E51805139E56}</c15:txfldGUID>
                      <c15:f>Daten_Diagramme!$E$20</c15:f>
                      <c15:dlblFieldTableCache>
                        <c:ptCount val="1"/>
                        <c:pt idx="0">
                          <c:v>0.5</c:v>
                        </c:pt>
                      </c15:dlblFieldTableCache>
                    </c15:dlblFTEntry>
                  </c15:dlblFieldTable>
                  <c15:showDataLabelsRange val="0"/>
                </c:ext>
                <c:ext xmlns:c16="http://schemas.microsoft.com/office/drawing/2014/chart" uri="{C3380CC4-5D6E-409C-BE32-E72D297353CC}">
                  <c16:uniqueId val="{00000006-5EF4-4947-8DC4-54F0357AA093}"/>
                </c:ext>
              </c:extLst>
            </c:dLbl>
            <c:dLbl>
              <c:idx val="7"/>
              <c:tx>
                <c:strRef>
                  <c:f>Daten_Diagramme!$E$21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{7C304F59-439B-48DC-A2CE-50A4FD55687A}</c15:txfldGUID>
                      <c15:f>Daten_Diagramme!$E$21</c15:f>
                      <c15:dlblFieldTableCache>
                        <c:ptCount val="1"/>
                        <c:pt idx="0">
                          <c:v>3.4</c:v>
                        </c:pt>
                      </c15:dlblFieldTableCache>
                    </c15:dlblFTEntry>
                  </c15:dlblFieldTable>
                  <c15:showDataLabelsRange val="0"/>
                </c:ext>
                <c:ext xmlns:c16="http://schemas.microsoft.com/office/drawing/2014/chart" uri="{C3380CC4-5D6E-409C-BE32-E72D297353CC}">
                  <c16:uniqueId val="{00000007-5EF4-4947-8DC4-54F0357AA093}"/>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{E78C8765-26DD-4BD8-9A7D-48F1B3190E4F}</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5EF4-4947-8DC4-54F0357AA093}"/>
                </c:ext>
              </c:extLst>
            </c:dLbl>
            <c:dLbl>
              <c:idx val="9"/>
              <c:tx>
                <c:strRef>
                  <c:f>Daten_Diagramme!$E$23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{1211119B-95DF-4EEE-89A1-177AF5E35445}</c15:txfldGUID>
                      <c15:f>Daten_Diagramme!$E$23</c15:f>
                      <c15:dlblFieldTableCache>
                        <c:ptCount val="1"/>
                        <c:pt idx="0">
                          <c:v>-2.5</c:v>
                        </c:pt>
                      </c15:dlblFieldTableCache>
                    </c15:dlblFTEntry>
                  </c15:dlblFieldTable>
                  <c15:showDataLabelsRange val="0"/>
                </c:ext>
                <c:ext xmlns:c16="http://schemas.microsoft.com/office/drawing/2014/chart" uri="{C3380CC4-5D6E-409C-BE32-E72D297353CC}">
                  <c16:uniqueId val="{00000009-5EF4-4947-8DC4-54F0357AA093}"/>
                </c:ext>
              </c:extLst>
            </c:dLbl>
            <c:dLbl>
              <c:idx val="10"/>
              <c:tx>
                <c:strRef>
                  <c:f>Daten_Diagramme!$E$24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{7C5B4C0E-5D96-4ED6-A99A-1142D870B694}</c15:txfldGUID>
                      <c15:f>Daten_Diagramme!$E$24</c15:f>
                      <c15:dlblFieldTableCache>
                        <c:ptCount val="1"/>
                        <c:pt idx="0">
                          <c:v>-4.3</c:v>
                        </c:pt>
                      </c15:dlblFieldTableCache>
                    </c15:dlblFTEntry>
                  </c15:dlblFieldTable>
                  <c15:showDataLabelsRange val="0"/>
                </c:ext>
                <c:ext xmlns:c16="http://schemas.microsoft.com/office/drawing/2014/chart" uri="{C3380CC4-5D6E-409C-BE32-E72D297353CC}">
                  <c16:uniqueId val="{0000000A-5EF4-4947-8DC4-54F0357AA093}"/>
                </c:ext>
              </c:extLst>
            </c:dLbl>
            <c:dLbl>
              <c:idx val="11"/>
              <c:tx>
                <c:strRef>
                  <c:f>Daten_Diagramme!$E$25</c:f>
                  <c:strCache>
                    <c:ptCount val="1"/>
                    <c:pt idx="0">
                      <c:v>-22.4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{308A4366-4EB1-4833-8758-43BBD402CC10}</c15:txfldGUID>
                      <c15:f>Daten_Diagramme!$E$25</c15:f>
                      <c15:dlblFieldTableCache>
                        <c:ptCount val="1"/>
                        <c:pt idx="0">
                          <c:v>-22.4</c:v>
                        </c:pt>
                      </c15:dlblFieldTableCache>
                    </c15:dlblFTEntry>
                  </c15:dlblFieldTable>
                  <c15:showDataLabelsRange val="0"/>
                </c:ext>
                <c:ext xmlns:c16="http://schemas.microsoft.com/office/drawing/2014/chart" uri="{C3380CC4-5D6E-409C-BE32-E72D297353CC}">
                  <c16:uniqueId val="{0000000B-5EF4-4947-8DC4-54F0357AA093}"/>
                </c:ext>
              </c:extLst>
            </c:dLbl>
            <c:dLbl>
              <c:idx val="12"/>
              <c:tx>
                <c:strRef>
                  <c:f>Daten_Diagramme!$E$26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{CFF7276C-CF6D-44A3-829E-051F73B0C9FF}</c15:txfldGUID>
                      <c15:f>Daten_Diagramme!$E$26</c15:f>
                      <c15:dlblFieldTableCache>
                        <c:ptCount val="1"/>
                        <c:pt idx="0">
                          <c:v>4.4</c:v>
                        </c:pt>
                      </c15:dlblFieldTableCache>
                    </c15:dlblFTEntry>
                  </c15:dlblFieldTable>
                  <c15:showDataLabelsRange val="0"/>
                </c:ext>
                <c:ext xmlns:c16="http://schemas.microsoft.com/office/drawing/2014/chart" uri="{C3380CC4-5D6E-409C-BE32-E72D297353CC}">
                  <c16:uniqueId val="{0000000C-5EF4-4947-8DC4-54F0357AA093}"/>
                </c:ext>
              </c:extLst>
            </c:dLbl>
            <c:dLbl>
              <c:idx val="13"/>
              <c:tx>
                <c:strRef>
                  <c:f>Daten_Diagramme!$E$27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{951E2147-C9FF-45FB-ABAE-06B2BE9FE917}</c15:txfldGUID>
                      <c15:f>Daten_Diagramme!$E$27</c15:f>
                      <c15:dlblFieldTableCache>
                        <c:ptCount val="1"/>
                        <c:pt idx="0">
                          <c:v>-2.6</c:v>
                        </c:pt>
                      </c15:dlblFieldTableCache>
                    </c15:dlblFTEntry>
                  </c15:dlblFieldTable>
                  <c15:showDataLabelsRange val="0"/>
                </c:ext>
                <c:ext xmlns:c16="http://schemas.microsoft.com/office/drawing/2014/chart" uri="{C3380CC4-5D6E-409C-BE32-E72D297353CC}">
                  <c16:uniqueId val="{0000000D-5EF4-4947-8DC4-54F0357AA093}"/>
                </c:ext>
              </c:extLst>
            </c:dLbl>
            <c:dLbl>
              <c:idx val="14"/>
              <c:tx>
                <c:strRef>
                  <c:f>Daten_Diagramme!$E$28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{E9E31A6B-1423-44FE-88D5-899AFDF3E7D2}</c15:txfldGUID>
                      <c15:f>Daten_Diagramme!$E$28</c15:f>
                      <c15:dlblFieldTableCache>
                        <c:ptCount val="1"/>
                        <c:pt idx="0">
                          <c:v>-1.0</c:v>
                        </c:pt>
                      </c15:dlblFieldTableCache>
                    </c15:dlblFTEntry>
                  </c15:dlblFieldTable>
                  <c15:showDataLabelsRange val="0"/>
                </c:ext>
                <c:ext xmlns:c16="http://schemas.microsoft.com/office/drawing/2014/chart" uri="{C3380CC4-5D6E-409C-BE32-E72D297353CC}">
                  <c16:uniqueId val="{0000000E-5EF4-4947-8DC4-54F0357AA093}"/>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{C700BFC4-908A-4319-849B-8DD3B6D9F9A8}</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5EF4-4947-8DC4-54F0357AA093}"/>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{CD1BC599-3F47-460A-98BA-A90A227A010C}</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5EF4-4947-8DC4-54F0357AA093}"/>
                </c:ext>
              </c:extLst>
            </c:dLbl>
            <c:dLbl>
              <c:idx val="17"/>
              <c:tx>
                <c:strRef>
                  <c:f>Daten_Diagramme!$E$31</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{058756F0-D9C2-4023-9DDE-F8B397E94965}</c15:txfldGUID>
                      <c15:f>Daten_Diagramme!$E$31</c15:f>
                      <c15:dlblFieldTableCache>
                        <c:ptCount val="1"/>
                        <c:pt idx="0">
                          <c:v>8.0</c:v>
                        </c:pt>
                      </c15:dlblFieldTableCache>
                    </c15:dlblFTEntry>
                  </c15:dlblFieldTable>
                  <c15:showDataLabelsRange val="0"/>
                </c:ext>
                <c:ext xmlns:c16="http://schemas.microsoft.com/office/drawing/2014/chart" uri="{C3380CC4-5D6E-409C-BE32-E72D297353CC}">
                  <c16:uniqueId val="{00000011-5EF4-4947-8DC4-54F0357AA093}"/>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{33D364A8-9136-4ED5-9296-1806D85E89D1}</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5EF4-4947-8DC4-54F0357AA093}"/>
                </c:ext>
              </c:extLst>
            </c:dLbl>
            <c:dLbl>
              <c:idx val="19"/>
              <c:tx>
                <c:strRef>
                  <c:f>Daten_Diagramme!$E$33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{FA9E6FEC-4202-4375-BF48-2220FB40CE0E}</c15:txfldGUID>
                      <c15:f>Daten_Diagramme!$E$33</c15:f>
                      <c15:dlblFieldTableCache>
                        <c:ptCount val="1"/>
                        <c:pt idx="0">
                          <c:v>-4.2</c:v>
                        </c:pt>
                      </c15:dlblFieldTableCache>
                    </c15:dlblFTEntry>
                  </c15:dlblFieldTable>
                  <c15:showDataLabelsRange val="0"/>
                </c:ext>
                <c:ext xmlns:c16="http://schemas.microsoft.com/office/drawing/2014/chart" uri="{C3380CC4-5D6E-409C-BE32-E72D297353CC}">
                  <c16:uniqueId val="{00000013-5EF4-4947-8DC4-54F0357AA093}"/>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{5F424D57-D58D-41B7-83DB-7F0A2384970C}</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5EF4-4947-8DC4-54F0357AA093}"/>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{D782F2FB-9291-46CE-A0F3-5AAFE721F83C}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EF4-4947-8DC4-54F0357AA09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{9F7CB6BD-2B0E-4DB8-8E1B-A73D985FFCCE}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EF4-4947-8DC4-54F0357AA093}"/>
                </c:ext>
              </c:extLst>
            </c:dLbl>
            <c:dLbl>
              <c:idx val="23"/>
              <c:tx>
                <c:strRef>
                  <c:f>Daten_Diagramme!$E$37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{40B215B8-BCBB-428A-8D19-906BA1724BD5}</c15:txfldGUID>
                      <c15:f>Daten_Diagramme!$E$37</c15:f>
                      <c15:dlblFieldTableCache>
                        <c:ptCount val="1"/>
                        <c:pt idx="0">
                          <c:v>3.7</c:v>
                        </c:pt>
                      </c15:dlblFieldTableCache>
                    </c15:dlblFTEntry>
                  </c15:dlblFieldTable>
                  <c15:showDataLabelsRange val="0"/>
                </c:ext>
                <c:ext xmlns:c16="http://schemas.microsoft.com/office/drawing/2014/chart" uri="{C3380CC4-5D6E-409C-BE32-E72D297353CC}">
                  <c16:uniqueId val="{00000017-5EF4-4947-8DC4-54F0357AA093}"/>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{590BFB0A-7DC5-470A-857D-274A3C76EDE6}</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5EF4-4947-8DC4-54F0357AA093}"/>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{5367A99B-078B-47ED-A358-6A3309DB7E4A}</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5EF4-4947-8DC4-54F0357AA09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{6DEE4E9C-3D79-4A96-809F-9BD2CA28C865}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EF4-4947-8DC4-54F0357AA09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{08B83261-9362-42D0-8C88-39430D8BAF0A}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EF4-4947-8DC4-54F0357AA09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{29863AE3-9EE0-4219-B6FE-AB05CC1476BA}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EF4-4947-8DC4-54F0357AA09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{1088A5CC-4D60-434E-B2A7-7CB9987478AC}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EF4-4947-8DC4-54F0357AA09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{E54BF262-02C4-4D56-BB36-906C723FF780}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EF4-4947-8DC4-54F0357AA093}"/>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{4B2D74A4-DBFB-493D-9CD6-74BCFDAD6EC2}</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5EF4-4947-8DC4-54F0357AA0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-2.3994241382068302</c:v>
                </c:pt>
                <c:pt idx="1">
                  <c:v>3.7128712871287131</c:v>
                </c:pt>
                <c:pt idx="2">
                  <c:v>12.903225806451612</c:v>
                </c:pt>
                <c:pt idx="3">
                  <c:v>-7.4276778733385456</c:v>
                </c:pt>
                <c:pt idx="4">
                  <c:v>-11.141304347826088</c:v>
                </c:pt>
                <c:pt idx="5">
                  <c:v>-4.2553191489361701</c:v>
                </c:pt>
                <c:pt idx="6">
                  <c:v>0.46728971962616822</c:v>
                </c:pt>
                <c:pt idx="7">
                  <c:v>3.3955857385398982</c:v>
                </c:pt>
                <c:pt idx="8">
                  <c:v>-2.4379991593106349</c:v>
                </c:pt>
                <c:pt idx="9">
                  <c:v>-2.5295109612141653</c:v>
                </c:pt>
                <c:pt idx="10">
                  <c:v>-4.3081601621895587</c:v>
                </c:pt>
                <c:pt idx="11">
                  <c:v>-22.352941176470587</c:v>
                </c:pt>
                <c:pt idx="12">
                  <c:v>4.4247787610619467</c:v>
                </c:pt>
                <c:pt idx="13">
                  <c:v>-2.5710419485791611</c:v>
                </c:pt>
                <c:pt idx="14">
                  <c:v>-0.970873786407767</c:v>
                </c:pt>
                <c:pt idx="15">
                  <c:v>-33.333333333333336</c:v>
                </c:pt>
                <c:pt idx="16">
                  <c:v>-2.8985507246376812</c:v>
                </c:pt>
                <c:pt idx="17">
                  <c:v>8</c:v>
                </c:pt>
                <c:pt idx="18">
                  <c:v>-0.82304526748971196</c:v>
                </c:pt>
                <c:pt idx="19">
                  <c:v>-4.2397660818713447</c:v>
                </c:pt>
                <c:pt idx="20">
                  <c:v>-1.4348097317529631</c:v>
                </c:pt>
                <c:pt idx="21">
                  <c:v>0</c:v>
                </c:pt>
                <c:pt idx="23">
                  <c:v>3.7128712871287131</c:v>
                </c:pt>
                <c:pt idx="24">
                  <c:v>-3.471502590673575</c:v>
                </c:pt>
                <c:pt idx="25">
                  <c:v>-2.4387845412528271</c:v>
                </c:pt>
              </c:numCache>
            </c:numRef>
          </c:val>
          <c:extLst>
            <c:ext xmlns:c16="http://schemas.microsoft.com/office/drawing/2014/chart" uri="{C3380CC4-5D6E-409C-BE32-E72D297353CC}">
              <c16:uniqueId val="{00000020-5EF4-4947-8DC4-54F0357AA09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{A80B7605-C2E5-4DCD-8CD6-13F8AB3D1D00}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EF4-4947-8DC4-54F0357AA09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{E4F47E0D-8345-495E-A5D4-EFFBFEAB3737}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EF4-4947-8DC4-54F0357AA09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{075A89E9-8F3B-4451-BEB9-56CF415E95F0}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EF4-4947-8DC4-54F0357AA09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{B36B0993-A6AE-4555-A818-CEF4C5FCA516}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EF4-4947-8DC4-54F0357AA09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{D7BBAC65-466E-4C38-B824-ADBC417FB66F}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EF4-4947-8DC4-54F0357AA09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{3BFEE2E2-F8E5-4498-9CBA-A59586C77AAC}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EF4-4947-8DC4-54F0357AA09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{37985A2F-E075-439B-A61D-28C5EA2BEC19}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EF4-4947-8DC4-54F0357AA09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{AD5EE70A-B480-47E8-863C-D7DD446F47A6}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EF4-4947-8DC4-54F0357AA09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{E8A1ABC2-B04B-4332-8039-C1BA92069643}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EF4-4947-8DC4-54F0357AA09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{9CA14859-A5E1-4000-86B7-E94A30C7D299}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EF4-4947-8DC4-54F0357AA09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{90CD6698-9473-4B29-8D2E-4B7D0C6E1388}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EF4-4947-8DC4-54F0357AA09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{85888504-9E09-436B-90C4-F2AA13D4F074}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EF4-4947-8DC4-54F0357AA09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{E377D037-8993-4BA9-AF21-38F017F5EA1A}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EF4-4947-8DC4-54F0357AA09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{99EFED8C-B9DF-401C-9A9B-DD4AB93A67B1}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EF4-4947-8DC4-54F0357AA09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{41F2AF2C-8C69-421F-A6AC-F47C97DF31EA}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EF4-4947-8DC4-54F0357AA09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{9F07D1CE-0E86-434B-993E-74B71DAE004C}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EF4-4947-8DC4-54F0357AA09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{960A9EAD-DE17-4C27-8F46-14D03863FDD6}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EF4-4947-8DC4-54F0357AA09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{732E1BC4-5119-4345-A7E0-61158D2E2DFB}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EF4-4947-8DC4-54F0357AA09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{72DEC416-406F-4EA2-A3C3-A0B3F0DBB29B}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EF4-4947-8DC4-54F0357AA09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{94908A61-4258-4D8F-8A48-E36FB1C34763}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EF4-4947-8DC4-54F0357AA09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{5BCE7C86-C209-4388-A926-D10F3044AE42}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EF4-4947-8DC4-54F0357AA09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{4DCDCE99-F323-4CEB-9E43-451B901AB1CF}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EF4-4947-8DC4-54F0357AA09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{CFABFE58-1D4C-4A3B-A0F7-9A599446BC49}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EF4-4947-8DC4-54F0357AA09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{D9097427-D490-4F96-9883-F1D788A0ABB0}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EF4-4947-8DC4-54F0357AA09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{E6D8EC13-3E1B-4811-8A08-3FAD44CA376A}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EF4-4947-8DC4-54F0357AA09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{E7FD4D20-88D1-4ADC-8DA6-071E2FC1B8BF}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EF4-4947-8DC4-54F0357AA09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{A833B5E4-C071-453C-90D0-E3C63867B51E}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EF4-4947-8DC4-54F0357AA09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{F8A0064D-CFD5-4F52-964A-790EF5251160}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EF4-4947-8DC4-54F0357AA09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{65292412-29A5-4688-8C67-5B16795EFB0C}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EF4-4947-8DC4-54F0357AA09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{FD58AE89-1DE2-45FB-A492-9BDCD976DD13}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EF4-4947-8DC4-54F0357AA09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{5A373055-02B8-4AB6-A6D5-F2A4289A7A7E}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EF4-4947-8DC4-54F0357AA09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{9A92426F-37EE-479C-AFB5-802D16D24DD0}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EF4-4947-8DC4-54F0357AA0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EF4-4947-8DC4-54F0357AA09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EF4-4947-8DC4-54F0357AA09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{76EC7483-024A-42F2-9C17-A7B1808B343F}</c15:txfldGUID>
                      <c15:f>Diagramm!$I$46</c15:f>
                      <c15:dlblFieldTableCache>
                        <c:ptCount val="1"/>
                      </c15:dlblFieldTableCache>
                    </c15:dlblFTEntry>
                  </c15:dlblFieldTable>
                  <c15:showDataLabelsRange val="0"/>
                </c:ext>
                <c:ext xmlns:c16="http://schemas.microsoft.com/office/drawing/2014/chart" uri="{C3380CC4-5D6E-409C-BE32-E72D297353CC}">
                  <c16:uniqueId val="{00000000-B0D4-42AC-8908-9836D068B44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{2196226C-E8AF-4AF1-A181-7953747B0634}</c15:txfldGUID>
                      <c15:f>Diagramm!$I$47</c15:f>
                      <c15:dlblFieldTableCache>
                        <c:ptCount val="1"/>
                      </c15:dlblFieldTableCache>
                    </c15:dlblFTEntry>
                  </c15:dlblFieldTable>
                  <c15:showDataLabelsRange val="0"/>
                </c:ext>
                <c:ext xmlns:c16="http://schemas.microsoft.com/office/drawing/2014/chart" uri="{C3380CC4-5D6E-409C-BE32-E72D297353CC}">
                  <c16:uniqueId val="{00000001-B0D4-42AC-8908-9836D068B44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{5DDED9C0-7C28-4102-9E23-92EFB972004A}</c15:txfldGUID>
                      <c15:f>Diagramm!$I$48</c15:f>
                      <c15:dlblFieldTableCache>
                        <c:ptCount val="1"/>
                      </c15:dlblFieldTableCache>
                    </c15:dlblFTEntry>
                  </c15:dlblFieldTable>
                  <c15:showDataLabelsRange val="0"/>
                </c:ext>
                <c:ext xmlns:c16="http://schemas.microsoft.com/office/drawing/2014/chart" uri="{C3380CC4-5D6E-409C-BE32-E72D297353CC}">
                  <c16:uniqueId val="{00000002-B0D4-42AC-8908-9836D068B44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{427CC3CD-A3A7-4E13-83C4-F9B7A9C6A5EB}</c15:txfldGUID>
                      <c15:f>Diagramm!$I$49</c15:f>
                      <c15:dlblFieldTableCache>
                        <c:ptCount val="1"/>
                      </c15:dlblFieldTableCache>
                    </c15:dlblFTEntry>
                  </c15:dlblFieldTable>
                  <c15:showDataLabelsRange val="0"/>
                </c:ext>
                <c:ext xmlns:c16="http://schemas.microsoft.com/office/drawing/2014/chart" uri="{C3380CC4-5D6E-409C-BE32-E72D297353CC}">
                  <c16:uniqueId val="{00000003-B0D4-42AC-8908-9836D068B44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{79462B2C-335B-4566-AD74-43F0CEFA3DEA}</c15:txfldGUID>
                      <c15:f>Diagramm!$I$50</c15:f>
                      <c15:dlblFieldTableCache>
                        <c:ptCount val="1"/>
                      </c15:dlblFieldTableCache>
                    </c15:dlblFTEntry>
                  </c15:dlblFieldTable>
                  <c15:showDataLabelsRange val="0"/>
                </c:ext>
                <c:ext xmlns:c16="http://schemas.microsoft.com/office/drawing/2014/chart" uri="{C3380CC4-5D6E-409C-BE32-E72D297353CC}">
                  <c16:uniqueId val="{00000004-B0D4-42AC-8908-9836D068B44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{5054EB89-41D6-416F-93EE-BF80C4A2335A}</c15:txfldGUID>
                      <c15:f>Diagramm!$I$51</c15:f>
                      <c15:dlblFieldTableCache>
                        <c:ptCount val="1"/>
                      </c15:dlblFieldTableCache>
                    </c15:dlblFTEntry>
                  </c15:dlblFieldTable>
                  <c15:showDataLabelsRange val="0"/>
                </c:ext>
                <c:ext xmlns:c16="http://schemas.microsoft.com/office/drawing/2014/chart" uri="{C3380CC4-5D6E-409C-BE32-E72D297353CC}">
                  <c16:uniqueId val="{00000005-B0D4-42AC-8908-9836D068B44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{24891425-1C3A-4FB2-A58B-C2F4CADA4EA4}</c15:txfldGUID>
                      <c15:f>Diagramm!$I$52</c15:f>
                      <c15:dlblFieldTableCache>
                        <c:ptCount val="1"/>
                      </c15:dlblFieldTableCache>
                    </c15:dlblFTEntry>
                  </c15:dlblFieldTable>
                  <c15:showDataLabelsRange val="0"/>
                </c:ext>
                <c:ext xmlns:c16="http://schemas.microsoft.com/office/drawing/2014/chart" uri="{C3380CC4-5D6E-409C-BE32-E72D297353CC}">
                  <c16:uniqueId val="{00000006-B0D4-42AC-8908-9836D068B44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{3BF41182-F6F7-4191-9E4A-14120FAA76AE}</c15:txfldGUID>
                      <c15:f>Diagramm!$I$53</c15:f>
                      <c15:dlblFieldTableCache>
                        <c:ptCount val="1"/>
                      </c15:dlblFieldTableCache>
                    </c15:dlblFTEntry>
                  </c15:dlblFieldTable>
                  <c15:showDataLabelsRange val="0"/>
                </c:ext>
                <c:ext xmlns:c16="http://schemas.microsoft.com/office/drawing/2014/chart" uri="{C3380CC4-5D6E-409C-BE32-E72D297353CC}">
                  <c16:uniqueId val="{00000007-B0D4-42AC-8908-9836D068B44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{10823731-FC5D-48E3-AC08-94B1B7F8A479}</c15:txfldGUID>
                      <c15:f>Diagramm!$I$54</c15:f>
                      <c15:dlblFieldTableCache>
                        <c:ptCount val="1"/>
                      </c15:dlblFieldTableCache>
                    </c15:dlblFTEntry>
                  </c15:dlblFieldTable>
                  <c15:showDataLabelsRange val="0"/>
                </c:ext>
                <c:ext xmlns:c16="http://schemas.microsoft.com/office/drawing/2014/chart" uri="{C3380CC4-5D6E-409C-BE32-E72D297353CC}">
                  <c16:uniqueId val="{00000008-B0D4-42AC-8908-9836D068B44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{EF7825DF-F086-4D5D-B9BF-AACB7AD2273B}</c15:txfldGUID>
                      <c15:f>Diagramm!$I$55</c15:f>
                      <c15:dlblFieldTableCache>
                        <c:ptCount val="1"/>
                      </c15:dlblFieldTableCache>
                    </c15:dlblFTEntry>
                  </c15:dlblFieldTable>
                  <c15:showDataLabelsRange val="0"/>
                </c:ext>
                <c:ext xmlns:c16="http://schemas.microsoft.com/office/drawing/2014/chart" uri="{C3380CC4-5D6E-409C-BE32-E72D297353CC}">
                  <c16:uniqueId val="{00000009-B0D4-42AC-8908-9836D068B44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{14470962-E2A5-444B-BABC-552C044C7C5D}</c15:txfldGUID>
                      <c15:f>Diagramm!$I$56</c15:f>
                      <c15:dlblFieldTableCache>
                        <c:ptCount val="1"/>
                      </c15:dlblFieldTableCache>
                    </c15:dlblFTEntry>
                  </c15:dlblFieldTable>
                  <c15:showDataLabelsRange val="0"/>
                </c:ext>
                <c:ext xmlns:c16="http://schemas.microsoft.com/office/drawing/2014/chart" uri="{C3380CC4-5D6E-409C-BE32-E72D297353CC}">
                  <c16:uniqueId val="{0000000A-B0D4-42AC-8908-9836D068B44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{8C30721D-EA01-4122-B1AE-8FC0CF19D965}</c15:txfldGUID>
                      <c15:f>Diagramm!$I$57</c15:f>
                      <c15:dlblFieldTableCache>
                        <c:ptCount val="1"/>
                      </c15:dlblFieldTableCache>
                    </c15:dlblFTEntry>
                  </c15:dlblFieldTable>
                  <c15:showDataLabelsRange val="0"/>
                </c:ext>
                <c:ext xmlns:c16="http://schemas.microsoft.com/office/drawing/2014/chart" uri="{C3380CC4-5D6E-409C-BE32-E72D297353CC}">
                  <c16:uniqueId val="{0000000B-B0D4-42AC-8908-9836D068B44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{6A691320-4A4A-4E0F-A381-D31E64A6C6AC}</c15:txfldGUID>
                      <c15:f>Diagramm!$I$58</c15:f>
                      <c15:dlblFieldTableCache>
                        <c:ptCount val="1"/>
                      </c15:dlblFieldTableCache>
                    </c15:dlblFTEntry>
                  </c15:dlblFieldTable>
                  <c15:showDataLabelsRange val="0"/>
                </c:ext>
                <c:ext xmlns:c16="http://schemas.microsoft.com/office/drawing/2014/chart" uri="{C3380CC4-5D6E-409C-BE32-E72D297353CC}">
                  <c16:uniqueId val="{0000000C-B0D4-42AC-8908-9836D068B44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{7D3C5462-00D1-4909-B0AA-65D9BDA9D40C}</c15:txfldGUID>
                      <c15:f>Diagramm!$I$59</c15:f>
                      <c15:dlblFieldTableCache>
                        <c:ptCount val="1"/>
                      </c15:dlblFieldTableCache>
                    </c15:dlblFTEntry>
                  </c15:dlblFieldTable>
                  <c15:showDataLabelsRange val="0"/>
                </c:ext>
                <c:ext xmlns:c16="http://schemas.microsoft.com/office/drawing/2014/chart" uri="{C3380CC4-5D6E-409C-BE32-E72D297353CC}">
                  <c16:uniqueId val="{0000000D-B0D4-42AC-8908-9836D068B44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{2100DBF5-D169-443F-A02D-D58B6B534AC7}</c15:txfldGUID>
                      <c15:f>Diagramm!$I$60</c15:f>
                      <c15:dlblFieldTableCache>
                        <c:ptCount val="1"/>
                      </c15:dlblFieldTableCache>
                    </c15:dlblFTEntry>
                  </c15:dlblFieldTable>
                  <c15:showDataLabelsRange val="0"/>
                </c:ext>
                <c:ext xmlns:c16="http://schemas.microsoft.com/office/drawing/2014/chart" uri="{C3380CC4-5D6E-409C-BE32-E72D297353CC}">
                  <c16:uniqueId val="{0000000E-B0D4-42AC-8908-9836D068B44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{21B99869-E1B9-4BFC-A1CA-5954DD53911C}</c15:txfldGUID>
                      <c15:f>Diagramm!$I$61</c15:f>
                      <c15:dlblFieldTableCache>
                        <c:ptCount val="1"/>
                      </c15:dlblFieldTableCache>
                    </c15:dlblFTEntry>
                  </c15:dlblFieldTable>
                  <c15:showDataLabelsRange val="0"/>
                </c:ext>
                <c:ext xmlns:c16="http://schemas.microsoft.com/office/drawing/2014/chart" uri="{C3380CC4-5D6E-409C-BE32-E72D297353CC}">
                  <c16:uniqueId val="{0000000F-B0D4-42AC-8908-9836D068B44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{2006BD0B-563A-4F2C-B2D2-58A5F80DC183}</c15:txfldGUID>
                      <c15:f>Diagramm!$I$62</c15:f>
                      <c15:dlblFieldTableCache>
                        <c:ptCount val="1"/>
                      </c15:dlblFieldTableCache>
                    </c15:dlblFTEntry>
                  </c15:dlblFieldTable>
                  <c15:showDataLabelsRange val="0"/>
                </c:ext>
                <c:ext xmlns:c16="http://schemas.microsoft.com/office/drawing/2014/chart" uri="{C3380CC4-5D6E-409C-BE32-E72D297353CC}">
                  <c16:uniqueId val="{00000010-B0D4-42AC-8908-9836D068B44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{DDE05815-8F42-4ABF-801C-A11D666FCD51}</c15:txfldGUID>
                      <c15:f>Diagramm!$I$63</c15:f>
                      <c15:dlblFieldTableCache>
                        <c:ptCount val="1"/>
                      </c15:dlblFieldTableCache>
                    </c15:dlblFTEntry>
                  </c15:dlblFieldTable>
                  <c15:showDataLabelsRange val="0"/>
                </c:ext>
                <c:ext xmlns:c16="http://schemas.microsoft.com/office/drawing/2014/chart" uri="{C3380CC4-5D6E-409C-BE32-E72D297353CC}">
                  <c16:uniqueId val="{00000011-B0D4-42AC-8908-9836D068B44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{EB4F5788-9714-4A8B-9D70-01C9D44620C2}</c15:txfldGUID>
                      <c15:f>Diagramm!$I$64</c15:f>
                      <c15:dlblFieldTableCache>
                        <c:ptCount val="1"/>
                      </c15:dlblFieldTableCache>
                    </c15:dlblFTEntry>
                  </c15:dlblFieldTable>
                  <c15:showDataLabelsRange val="0"/>
                </c:ext>
                <c:ext xmlns:c16="http://schemas.microsoft.com/office/drawing/2014/chart" uri="{C3380CC4-5D6E-409C-BE32-E72D297353CC}">
                  <c16:uniqueId val="{00000012-B0D4-42AC-8908-9836D068B44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{94075D75-9D26-47DC-A3E5-BF000B222476}</c15:txfldGUID>
                      <c15:f>Diagramm!$I$65</c15:f>
                      <c15:dlblFieldTableCache>
                        <c:ptCount val="1"/>
                      </c15:dlblFieldTableCache>
                    </c15:dlblFTEntry>
                  </c15:dlblFieldTable>
                  <c15:showDataLabelsRange val="0"/>
                </c:ext>
                <c:ext xmlns:c16="http://schemas.microsoft.com/office/drawing/2014/chart" uri="{C3380CC4-5D6E-409C-BE32-E72D297353CC}">
                  <c16:uniqueId val="{00000013-B0D4-42AC-8908-9836D068B44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{DAC56D07-7AB7-4150-914A-A5A3DFE73A87}</c15:txfldGUID>
                      <c15:f>Diagramm!$I$66</c15:f>
                      <c15:dlblFieldTableCache>
                        <c:ptCount val="1"/>
                      </c15:dlblFieldTableCache>
                    </c15:dlblFTEntry>
                  </c15:dlblFieldTable>
                  <c15:showDataLabelsRange val="0"/>
                </c:ext>
                <c:ext xmlns:c16="http://schemas.microsoft.com/office/drawing/2014/chart" uri="{C3380CC4-5D6E-409C-BE32-E72D297353CC}">
                  <c16:uniqueId val="{00000014-B0D4-42AC-8908-9836D068B44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{055B4C0A-676C-43DB-80B4-6B392FB16062}</c15:txfldGUID>
                      <c15:f>Diagramm!$I$67</c15:f>
                      <c15:dlblFieldTableCache>
                        <c:ptCount val="1"/>
                      </c15:dlblFieldTableCache>
                    </c15:dlblFTEntry>
                  </c15:dlblFieldTable>
                  <c15:showDataLabelsRange val="0"/>
                </c:ext>
                <c:ext xmlns:c16="http://schemas.microsoft.com/office/drawing/2014/chart" uri="{C3380CC4-5D6E-409C-BE32-E72D297353CC}">
                  <c16:uniqueId val="{00000015-B0D4-42AC-8908-9836D068B4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0D4-42AC-8908-9836D068B44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{BEACEEE2-7B73-416C-A5B9-51296AACE029}</c15:txfldGUID>
                      <c15:f>Diagramm!$K$46</c15:f>
                      <c15:dlblFieldTableCache>
                        <c:ptCount val="1"/>
                      </c15:dlblFieldTableCache>
                    </c15:dlblFTEntry>
                  </c15:dlblFieldTable>
                  <c15:showDataLabelsRange val="0"/>
                </c:ext>
                <c:ext xmlns:c16="http://schemas.microsoft.com/office/drawing/2014/chart" uri="{C3380CC4-5D6E-409C-BE32-E72D297353CC}">
                  <c16:uniqueId val="{00000017-B0D4-42AC-8908-9836D068B44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{EBECD664-295A-486C-955C-7724A615481C}</c15:txfldGUID>
                      <c15:f>Diagramm!$K$47</c15:f>
                      <c15:dlblFieldTableCache>
                        <c:ptCount val="1"/>
                      </c15:dlblFieldTableCache>
                    </c15:dlblFTEntry>
                  </c15:dlblFieldTable>
                  <c15:showDataLabelsRange val="0"/>
                </c:ext>
                <c:ext xmlns:c16="http://schemas.microsoft.com/office/drawing/2014/chart" uri="{C3380CC4-5D6E-409C-BE32-E72D297353CC}">
                  <c16:uniqueId val="{00000018-B0D4-42AC-8908-9836D068B44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{1993F4E4-FE5F-4EB4-837F-E37601644F60}</c15:txfldGUID>
                      <c15:f>Diagramm!$K$48</c15:f>
                      <c15:dlblFieldTableCache>
                        <c:ptCount val="1"/>
                      </c15:dlblFieldTableCache>
                    </c15:dlblFTEntry>
                  </c15:dlblFieldTable>
                  <c15:showDataLabelsRange val="0"/>
                </c:ext>
                <c:ext xmlns:c16="http://schemas.microsoft.com/office/drawing/2014/chart" uri="{C3380CC4-5D6E-409C-BE32-E72D297353CC}">
                  <c16:uniqueId val="{00000019-B0D4-42AC-8908-9836D068B44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{FFD4A785-5FFB-4135-88A9-EEABFB0B716C}</c15:txfldGUID>
                      <c15:f>Diagramm!$K$49</c15:f>
                      <c15:dlblFieldTableCache>
                        <c:ptCount val="1"/>
                      </c15:dlblFieldTableCache>
                    </c15:dlblFTEntry>
                  </c15:dlblFieldTable>
                  <c15:showDataLabelsRange val="0"/>
                </c:ext>
                <c:ext xmlns:c16="http://schemas.microsoft.com/office/drawing/2014/chart" uri="{C3380CC4-5D6E-409C-BE32-E72D297353CC}">
                  <c16:uniqueId val="{0000001A-B0D4-42AC-8908-9836D068B44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{51788D20-E421-40BC-92C2-AA530F7C2AB6}</c15:txfldGUID>
                      <c15:f>Diagramm!$K$50</c15:f>
                      <c15:dlblFieldTableCache>
                        <c:ptCount val="1"/>
                      </c15:dlblFieldTableCache>
                    </c15:dlblFTEntry>
                  </c15:dlblFieldTable>
                  <c15:showDataLabelsRange val="0"/>
                </c:ext>
                <c:ext xmlns:c16="http://schemas.microsoft.com/office/drawing/2014/chart" uri="{C3380CC4-5D6E-409C-BE32-E72D297353CC}">
                  <c16:uniqueId val="{0000001B-B0D4-42AC-8908-9836D068B44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{A8987CFE-BD74-4D45-B8C1-05D142F3B215}</c15:txfldGUID>
                      <c15:f>Diagramm!$K$51</c15:f>
                      <c15:dlblFieldTableCache>
                        <c:ptCount val="1"/>
                      </c15:dlblFieldTableCache>
                    </c15:dlblFTEntry>
                  </c15:dlblFieldTable>
                  <c15:showDataLabelsRange val="0"/>
                </c:ext>
                <c:ext xmlns:c16="http://schemas.microsoft.com/office/drawing/2014/chart" uri="{C3380CC4-5D6E-409C-BE32-E72D297353CC}">
                  <c16:uniqueId val="{0000001C-B0D4-42AC-8908-9836D068B44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{6D7DB3F9-13DA-4FD8-AE26-63C08B8B2D71}</c15:txfldGUID>
                      <c15:f>Diagramm!$K$52</c15:f>
                      <c15:dlblFieldTableCache>
                        <c:ptCount val="1"/>
                      </c15:dlblFieldTableCache>
                    </c15:dlblFTEntry>
                  </c15:dlblFieldTable>
                  <c15:showDataLabelsRange val="0"/>
                </c:ext>
                <c:ext xmlns:c16="http://schemas.microsoft.com/office/drawing/2014/chart" uri="{C3380CC4-5D6E-409C-BE32-E72D297353CC}">
                  <c16:uniqueId val="{0000001D-B0D4-42AC-8908-9836D068B44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{F3D4E5E7-49BF-4EB5-9636-8934AC3FA136}</c15:txfldGUID>
                      <c15:f>Diagramm!$K$53</c15:f>
                      <c15:dlblFieldTableCache>
                        <c:ptCount val="1"/>
                      </c15:dlblFieldTableCache>
                    </c15:dlblFTEntry>
                  </c15:dlblFieldTable>
                  <c15:showDataLabelsRange val="0"/>
                </c:ext>
                <c:ext xmlns:c16="http://schemas.microsoft.com/office/drawing/2014/chart" uri="{C3380CC4-5D6E-409C-BE32-E72D297353CC}">
                  <c16:uniqueId val="{0000001E-B0D4-42AC-8908-9836D068B44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{965E0F70-8894-412D-A87B-F0243481E4D9}</c15:txfldGUID>
                      <c15:f>Diagramm!$K$54</c15:f>
                      <c15:dlblFieldTableCache>
                        <c:ptCount val="1"/>
                      </c15:dlblFieldTableCache>
                    </c15:dlblFTEntry>
                  </c15:dlblFieldTable>
                  <c15:showDataLabelsRange val="0"/>
                </c:ext>
                <c:ext xmlns:c16="http://schemas.microsoft.com/office/drawing/2014/chart" uri="{C3380CC4-5D6E-409C-BE32-E72D297353CC}">
                  <c16:uniqueId val="{0000001F-B0D4-42AC-8908-9836D068B44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{07B5951E-B7F3-45C8-9A03-B76653E7EB78}</c15:txfldGUID>
                      <c15:f>Diagramm!$K$55</c15:f>
                      <c15:dlblFieldTableCache>
                        <c:ptCount val="1"/>
                      </c15:dlblFieldTableCache>
                    </c15:dlblFTEntry>
                  </c15:dlblFieldTable>
                  <c15:showDataLabelsRange val="0"/>
                </c:ext>
                <c:ext xmlns:c16="http://schemas.microsoft.com/office/drawing/2014/chart" uri="{C3380CC4-5D6E-409C-BE32-E72D297353CC}">
                  <c16:uniqueId val="{00000020-B0D4-42AC-8908-9836D068B44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{76496E25-E8C1-4556-9A4E-4B13039C2E02}</c15:txfldGUID>
                      <c15:f>Diagramm!$K$56</c15:f>
                      <c15:dlblFieldTableCache>
                        <c:ptCount val="1"/>
                      </c15:dlblFieldTableCache>
                    </c15:dlblFTEntry>
                  </c15:dlblFieldTable>
                  <c15:showDataLabelsRange val="0"/>
                </c:ext>
                <c:ext xmlns:c16="http://schemas.microsoft.com/office/drawing/2014/chart" uri="{C3380CC4-5D6E-409C-BE32-E72D297353CC}">
                  <c16:uniqueId val="{00000021-B0D4-42AC-8908-9836D068B44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{24140E7C-ED7E-437A-BF2C-E61CB2F07CB6}</c15:txfldGUID>
                      <c15:f>Diagramm!$K$57</c15:f>
                      <c15:dlblFieldTableCache>
                        <c:ptCount val="1"/>
                      </c15:dlblFieldTableCache>
                    </c15:dlblFTEntry>
                  </c15:dlblFieldTable>
                  <c15:showDataLabelsRange val="0"/>
                </c:ext>
                <c:ext xmlns:c16="http://schemas.microsoft.com/office/drawing/2014/chart" uri="{C3380CC4-5D6E-409C-BE32-E72D297353CC}">
                  <c16:uniqueId val="{00000022-B0D4-42AC-8908-9836D068B44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{C2F8C285-6336-4250-AE72-A9ACC0EB7160}</c15:txfldGUID>
                      <c15:f>Diagramm!$K$58</c15:f>
                      <c15:dlblFieldTableCache>
                        <c:ptCount val="1"/>
                      </c15:dlblFieldTableCache>
                    </c15:dlblFTEntry>
                  </c15:dlblFieldTable>
                  <c15:showDataLabelsRange val="0"/>
                </c:ext>
                <c:ext xmlns:c16="http://schemas.microsoft.com/office/drawing/2014/chart" uri="{C3380CC4-5D6E-409C-BE32-E72D297353CC}">
                  <c16:uniqueId val="{00000023-B0D4-42AC-8908-9836D068B44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{519E9B78-86C0-45EF-9C3C-94D106C552D3}</c15:txfldGUID>
                      <c15:f>Diagramm!$K$59</c15:f>
                      <c15:dlblFieldTableCache>
                        <c:ptCount val="1"/>
                      </c15:dlblFieldTableCache>
                    </c15:dlblFTEntry>
                  </c15:dlblFieldTable>
                  <c15:showDataLabelsRange val="0"/>
                </c:ext>
                <c:ext xmlns:c16="http://schemas.microsoft.com/office/drawing/2014/chart" uri="{C3380CC4-5D6E-409C-BE32-E72D297353CC}">
                  <c16:uniqueId val="{00000024-B0D4-42AC-8908-9836D068B44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{930024B9-65A9-4C16-992F-7FA498ABDE4D}</c15:txfldGUID>
                      <c15:f>Diagramm!$K$60</c15:f>
                      <c15:dlblFieldTableCache>
                        <c:ptCount val="1"/>
                      </c15:dlblFieldTableCache>
                    </c15:dlblFTEntry>
                  </c15:dlblFieldTable>
                  <c15:showDataLabelsRange val="0"/>
                </c:ext>
                <c:ext xmlns:c16="http://schemas.microsoft.com/office/drawing/2014/chart" uri="{C3380CC4-5D6E-409C-BE32-E72D297353CC}">
                  <c16:uniqueId val="{00000025-B0D4-42AC-8908-9836D068B44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{BB89CD79-D387-46FB-8727-7EC77E3840CF}</c15:txfldGUID>
                      <c15:f>Diagramm!$K$61</c15:f>
                      <c15:dlblFieldTableCache>
                        <c:ptCount val="1"/>
                      </c15:dlblFieldTableCache>
                    </c15:dlblFTEntry>
                  </c15:dlblFieldTable>
                  <c15:showDataLabelsRange val="0"/>
                </c:ext>
                <c:ext xmlns:c16="http://schemas.microsoft.com/office/drawing/2014/chart" uri="{C3380CC4-5D6E-409C-BE32-E72D297353CC}">
                  <c16:uniqueId val="{00000026-B0D4-42AC-8908-9836D068B44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{75CBB15A-6315-494D-9931-3EAB4493FEC3}</c15:txfldGUID>
                      <c15:f>Diagramm!$K$62</c15:f>
                      <c15:dlblFieldTableCache>
                        <c:ptCount val="1"/>
                      </c15:dlblFieldTableCache>
                    </c15:dlblFTEntry>
                  </c15:dlblFieldTable>
                  <c15:showDataLabelsRange val="0"/>
                </c:ext>
                <c:ext xmlns:c16="http://schemas.microsoft.com/office/drawing/2014/chart" uri="{C3380CC4-5D6E-409C-BE32-E72D297353CC}">
                  <c16:uniqueId val="{00000027-B0D4-42AC-8908-9836D068B44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{A4DF4FAE-065A-4A63-AF64-CCC9BDE38CAB}</c15:txfldGUID>
                      <c15:f>Diagramm!$K$63</c15:f>
                      <c15:dlblFieldTableCache>
                        <c:ptCount val="1"/>
                      </c15:dlblFieldTableCache>
                    </c15:dlblFTEntry>
                  </c15:dlblFieldTable>
                  <c15:showDataLabelsRange val="0"/>
                </c:ext>
                <c:ext xmlns:c16="http://schemas.microsoft.com/office/drawing/2014/chart" uri="{C3380CC4-5D6E-409C-BE32-E72D297353CC}">
                  <c16:uniqueId val="{00000028-B0D4-42AC-8908-9836D068B44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{F5FFDAD2-E4CA-442D-8B06-5850583912CF}</c15:txfldGUID>
                      <c15:f>Diagramm!$K$64</c15:f>
                      <c15:dlblFieldTableCache>
                        <c:ptCount val="1"/>
                      </c15:dlblFieldTableCache>
                    </c15:dlblFTEntry>
                  </c15:dlblFieldTable>
                  <c15:showDataLabelsRange val="0"/>
                </c:ext>
                <c:ext xmlns:c16="http://schemas.microsoft.com/office/drawing/2014/chart" uri="{C3380CC4-5D6E-409C-BE32-E72D297353CC}">
                  <c16:uniqueId val="{00000029-B0D4-42AC-8908-9836D068B44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{B02B344D-1837-47B6-835B-4CF2A5ED5B96}</c15:txfldGUID>
                      <c15:f>Diagramm!$K$65</c15:f>
                      <c15:dlblFieldTableCache>
                        <c:ptCount val="1"/>
                      </c15:dlblFieldTableCache>
                    </c15:dlblFTEntry>
                  </c15:dlblFieldTable>
                  <c15:showDataLabelsRange val="0"/>
                </c:ext>
                <c:ext xmlns:c16="http://schemas.microsoft.com/office/drawing/2014/chart" uri="{C3380CC4-5D6E-409C-BE32-E72D297353CC}">
                  <c16:uniqueId val="{0000002A-B0D4-42AC-8908-9836D068B44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{A88590FB-0872-4992-AEC8-5748E326E224}</c15:txfldGUID>
                      <c15:f>Diagramm!$K$66</c15:f>
                      <c15:dlblFieldTableCache>
                        <c:ptCount val="1"/>
                      </c15:dlblFieldTableCache>
                    </c15:dlblFTEntry>
                  </c15:dlblFieldTable>
                  <c15:showDataLabelsRange val="0"/>
                </c:ext>
                <c:ext xmlns:c16="http://schemas.microsoft.com/office/drawing/2014/chart" uri="{C3380CC4-5D6E-409C-BE32-E72D297353CC}">
                  <c16:uniqueId val="{0000002B-B0D4-42AC-8908-9836D068B44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{F751EC49-C842-4C6B-B4EA-3310EDDB6DC8}</c15:txfldGUID>
                      <c15:f>Diagramm!$K$67</c15:f>
                      <c15:dlblFieldTableCache>
                        <c:ptCount val="1"/>
                      </c15:dlblFieldTableCache>
                    </c15:dlblFTEntry>
                  </c15:dlblFieldTable>
                  <c15:showDataLabelsRange val="0"/>
                </c:ext>
                <c:ext xmlns:c16="http://schemas.microsoft.com/office/drawing/2014/chart" uri="{C3380CC4-5D6E-409C-BE32-E72D297353CC}">
                  <c16:uniqueId val="{0000002C-B0D4-42AC-8908-9836D068B44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0D4-42AC-8908-9836D068B44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{2649738A-6748-475A-BEEF-832413A1C22C}</c15:txfldGUID>
                      <c15:f>Diagramm!$J$46</c15:f>
                      <c15:dlblFieldTableCache>
                        <c:ptCount val="1"/>
                      </c15:dlblFieldTableCache>
                    </c15:dlblFTEntry>
                  </c15:dlblFieldTable>
                  <c15:showDataLabelsRange val="0"/>
                </c:ext>
                <c:ext xmlns:c16="http://schemas.microsoft.com/office/drawing/2014/chart" uri="{C3380CC4-5D6E-409C-BE32-E72D297353CC}">
                  <c16:uniqueId val="{0000002E-B0D4-42AC-8908-9836D068B44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{4EA4376F-4E9C-4F34-9B55-9BCD4D03144A}</c15:txfldGUID>
                      <c15:f>Diagramm!$J$47</c15:f>
                      <c15:dlblFieldTableCache>
                        <c:ptCount val="1"/>
                      </c15:dlblFieldTableCache>
                    </c15:dlblFTEntry>
                  </c15:dlblFieldTable>
                  <c15:showDataLabelsRange val="0"/>
                </c:ext>
                <c:ext xmlns:c16="http://schemas.microsoft.com/office/drawing/2014/chart" uri="{C3380CC4-5D6E-409C-BE32-E72D297353CC}">
                  <c16:uniqueId val="{0000002F-B0D4-42AC-8908-9836D068B44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{7C1A3935-2F52-4F1A-9F53-CF9B7CD5C832}</c15:txfldGUID>
                      <c15:f>Diagramm!$J$48</c15:f>
                      <c15:dlblFieldTableCache>
                        <c:ptCount val="1"/>
                      </c15:dlblFieldTableCache>
                    </c15:dlblFTEntry>
                  </c15:dlblFieldTable>
                  <c15:showDataLabelsRange val="0"/>
                </c:ext>
                <c:ext xmlns:c16="http://schemas.microsoft.com/office/drawing/2014/chart" uri="{C3380CC4-5D6E-409C-BE32-E72D297353CC}">
                  <c16:uniqueId val="{00000030-B0D4-42AC-8908-9836D068B44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{6D61557F-3310-44AE-898E-6BAA711C40CF}</c15:txfldGUID>
                      <c15:f>Diagramm!$J$49</c15:f>
                      <c15:dlblFieldTableCache>
                        <c:ptCount val="1"/>
                      </c15:dlblFieldTableCache>
                    </c15:dlblFTEntry>
                  </c15:dlblFieldTable>
                  <c15:showDataLabelsRange val="0"/>
                </c:ext>
                <c:ext xmlns:c16="http://schemas.microsoft.com/office/drawing/2014/chart" uri="{C3380CC4-5D6E-409C-BE32-E72D297353CC}">
                  <c16:uniqueId val="{00000031-B0D4-42AC-8908-9836D068B44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{BFC42E5F-D454-4084-96B5-2738559EB7D0}</c15:txfldGUID>
                      <c15:f>Diagramm!$J$50</c15:f>
                      <c15:dlblFieldTableCache>
                        <c:ptCount val="1"/>
                      </c15:dlblFieldTableCache>
                    </c15:dlblFTEntry>
                  </c15:dlblFieldTable>
                  <c15:showDataLabelsRange val="0"/>
                </c:ext>
                <c:ext xmlns:c16="http://schemas.microsoft.com/office/drawing/2014/chart" uri="{C3380CC4-5D6E-409C-BE32-E72D297353CC}">
                  <c16:uniqueId val="{00000032-B0D4-42AC-8908-9836D068B44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{87E59392-5AFE-4426-B7A0-1C32590FA177}</c15:txfldGUID>
                      <c15:f>Diagramm!$J$51</c15:f>
                      <c15:dlblFieldTableCache>
                        <c:ptCount val="1"/>
                      </c15:dlblFieldTableCache>
                    </c15:dlblFTEntry>
                  </c15:dlblFieldTable>
                  <c15:showDataLabelsRange val="0"/>
                </c:ext>
                <c:ext xmlns:c16="http://schemas.microsoft.com/office/drawing/2014/chart" uri="{C3380CC4-5D6E-409C-BE32-E72D297353CC}">
                  <c16:uniqueId val="{00000033-B0D4-42AC-8908-9836D068B44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{FEE8DA88-039C-45A4-A6C9-F8035092C912}</c15:txfldGUID>
                      <c15:f>Diagramm!$J$52</c15:f>
                      <c15:dlblFieldTableCache>
                        <c:ptCount val="1"/>
                      </c15:dlblFieldTableCache>
                    </c15:dlblFTEntry>
                  </c15:dlblFieldTable>
                  <c15:showDataLabelsRange val="0"/>
                </c:ext>
                <c:ext xmlns:c16="http://schemas.microsoft.com/office/drawing/2014/chart" uri="{C3380CC4-5D6E-409C-BE32-E72D297353CC}">
                  <c16:uniqueId val="{00000034-B0D4-42AC-8908-9836D068B44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{3D5DD6B6-8369-47B0-8FFD-E72ADA2EC284}</c15:txfldGUID>
                      <c15:f>Diagramm!$J$53</c15:f>
                      <c15:dlblFieldTableCache>
                        <c:ptCount val="1"/>
                      </c15:dlblFieldTableCache>
                    </c15:dlblFTEntry>
                  </c15:dlblFieldTable>
                  <c15:showDataLabelsRange val="0"/>
                </c:ext>
                <c:ext xmlns:c16="http://schemas.microsoft.com/office/drawing/2014/chart" uri="{C3380CC4-5D6E-409C-BE32-E72D297353CC}">
                  <c16:uniqueId val="{00000035-B0D4-42AC-8908-9836D068B44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{DB90FA11-F0C3-4C96-B843-9F534FE79CD1}</c15:txfldGUID>
                      <c15:f>Diagramm!$J$54</c15:f>
                      <c15:dlblFieldTableCache>
                        <c:ptCount val="1"/>
                      </c15:dlblFieldTableCache>
                    </c15:dlblFTEntry>
                  </c15:dlblFieldTable>
                  <c15:showDataLabelsRange val="0"/>
                </c:ext>
                <c:ext xmlns:c16="http://schemas.microsoft.com/office/drawing/2014/chart" uri="{C3380CC4-5D6E-409C-BE32-E72D297353CC}">
                  <c16:uniqueId val="{00000036-B0D4-42AC-8908-9836D068B44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{8084AD4E-5894-4FE3-B900-6AA7B6BF973C}</c15:txfldGUID>
                      <c15:f>Diagramm!$J$55</c15:f>
                      <c15:dlblFieldTableCache>
                        <c:ptCount val="1"/>
                      </c15:dlblFieldTableCache>
                    </c15:dlblFTEntry>
                  </c15:dlblFieldTable>
                  <c15:showDataLabelsRange val="0"/>
                </c:ext>
                <c:ext xmlns:c16="http://schemas.microsoft.com/office/drawing/2014/chart" uri="{C3380CC4-5D6E-409C-BE32-E72D297353CC}">
                  <c16:uniqueId val="{00000037-B0D4-42AC-8908-9836D068B44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{0BAC2FC0-E0F7-47C6-BEFC-495D17622865}</c15:txfldGUID>
                      <c15:f>Diagramm!$J$56</c15:f>
                      <c15:dlblFieldTableCache>
                        <c:ptCount val="1"/>
                      </c15:dlblFieldTableCache>
                    </c15:dlblFTEntry>
                  </c15:dlblFieldTable>
                  <c15:showDataLabelsRange val="0"/>
                </c:ext>
                <c:ext xmlns:c16="http://schemas.microsoft.com/office/drawing/2014/chart" uri="{C3380CC4-5D6E-409C-BE32-E72D297353CC}">
                  <c16:uniqueId val="{00000038-B0D4-42AC-8908-9836D068B44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{F4C131BD-4F7B-4322-B7FA-D5B2C12BE447}</c15:txfldGUID>
                      <c15:f>Diagramm!$J$57</c15:f>
                      <c15:dlblFieldTableCache>
                        <c:ptCount val="1"/>
                      </c15:dlblFieldTableCache>
                    </c15:dlblFTEntry>
                  </c15:dlblFieldTable>
                  <c15:showDataLabelsRange val="0"/>
                </c:ext>
                <c:ext xmlns:c16="http://schemas.microsoft.com/office/drawing/2014/chart" uri="{C3380CC4-5D6E-409C-BE32-E72D297353CC}">
                  <c16:uniqueId val="{00000039-B0D4-42AC-8908-9836D068B44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{65F2863E-30D5-4EB1-9CDB-19953EBF24E8}</c15:txfldGUID>
                      <c15:f>Diagramm!$J$58</c15:f>
                      <c15:dlblFieldTableCache>
                        <c:ptCount val="1"/>
                      </c15:dlblFieldTableCache>
                    </c15:dlblFTEntry>
                  </c15:dlblFieldTable>
                  <c15:showDataLabelsRange val="0"/>
                </c:ext>
                <c:ext xmlns:c16="http://schemas.microsoft.com/office/drawing/2014/chart" uri="{C3380CC4-5D6E-409C-BE32-E72D297353CC}">
                  <c16:uniqueId val="{0000003A-B0D4-42AC-8908-9836D068B44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{FC3AE99E-2B82-4904-A24B-C96D18F5089B}</c15:txfldGUID>
                      <c15:f>Diagramm!$J$59</c15:f>
                      <c15:dlblFieldTableCache>
                        <c:ptCount val="1"/>
                      </c15:dlblFieldTableCache>
                    </c15:dlblFTEntry>
                  </c15:dlblFieldTable>
                  <c15:showDataLabelsRange val="0"/>
                </c:ext>
                <c:ext xmlns:c16="http://schemas.microsoft.com/office/drawing/2014/chart" uri="{C3380CC4-5D6E-409C-BE32-E72D297353CC}">
                  <c16:uniqueId val="{0000003B-B0D4-42AC-8908-9836D068B44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{5C436DD8-B980-4507-A03E-DB0545C340CF}</c15:txfldGUID>
                      <c15:f>Diagramm!$J$60</c15:f>
                      <c15:dlblFieldTableCache>
                        <c:ptCount val="1"/>
                      </c15:dlblFieldTableCache>
                    </c15:dlblFTEntry>
                  </c15:dlblFieldTable>
                  <c15:showDataLabelsRange val="0"/>
                </c:ext>
                <c:ext xmlns:c16="http://schemas.microsoft.com/office/drawing/2014/chart" uri="{C3380CC4-5D6E-409C-BE32-E72D297353CC}">
                  <c16:uniqueId val="{0000003C-B0D4-42AC-8908-9836D068B44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{90E6D528-31D9-470D-BE63-F6A21924B5C2}</c15:txfldGUID>
                      <c15:f>Diagramm!$J$61</c15:f>
                      <c15:dlblFieldTableCache>
                        <c:ptCount val="1"/>
                      </c15:dlblFieldTableCache>
                    </c15:dlblFTEntry>
                  </c15:dlblFieldTable>
                  <c15:showDataLabelsRange val="0"/>
                </c:ext>
                <c:ext xmlns:c16="http://schemas.microsoft.com/office/drawing/2014/chart" uri="{C3380CC4-5D6E-409C-BE32-E72D297353CC}">
                  <c16:uniqueId val="{0000003D-B0D4-42AC-8908-9836D068B44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{898E21CC-27CA-4CC8-98C0-5DDA5994B375}</c15:txfldGUID>
                      <c15:f>Diagramm!$J$62</c15:f>
                      <c15:dlblFieldTableCache>
                        <c:ptCount val="1"/>
                      </c15:dlblFieldTableCache>
                    </c15:dlblFTEntry>
                  </c15:dlblFieldTable>
                  <c15:showDataLabelsRange val="0"/>
                </c:ext>
                <c:ext xmlns:c16="http://schemas.microsoft.com/office/drawing/2014/chart" uri="{C3380CC4-5D6E-409C-BE32-E72D297353CC}">
                  <c16:uniqueId val="{0000003E-B0D4-42AC-8908-9836D068B44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{017BAB5C-7753-4B21-9C95-028F49EFD6D1}</c15:txfldGUID>
                      <c15:f>Diagramm!$J$63</c15:f>
                      <c15:dlblFieldTableCache>
                        <c:ptCount val="1"/>
                      </c15:dlblFieldTableCache>
                    </c15:dlblFTEntry>
                  </c15:dlblFieldTable>
                  <c15:showDataLabelsRange val="0"/>
                </c:ext>
                <c:ext xmlns:c16="http://schemas.microsoft.com/office/drawing/2014/chart" uri="{C3380CC4-5D6E-409C-BE32-E72D297353CC}">
                  <c16:uniqueId val="{0000003F-B0D4-42AC-8908-9836D068B44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{D5BC8195-FEF9-43BB-8E63-D9EAF0C2AFD2}</c15:txfldGUID>
                      <c15:f>Diagramm!$J$64</c15:f>
                      <c15:dlblFieldTableCache>
                        <c:ptCount val="1"/>
                      </c15:dlblFieldTableCache>
                    </c15:dlblFTEntry>
                  </c15:dlblFieldTable>
                  <c15:showDataLabelsRange val="0"/>
                </c:ext>
                <c:ext xmlns:c16="http://schemas.microsoft.com/office/drawing/2014/chart" uri="{C3380CC4-5D6E-409C-BE32-E72D297353CC}">
                  <c16:uniqueId val="{00000040-B0D4-42AC-8908-9836D068B44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{AA31077E-DE32-443A-9E09-84D7F0739D12}</c15:txfldGUID>
                      <c15:f>Diagramm!$J$65</c15:f>
                      <c15:dlblFieldTableCache>
                        <c:ptCount val="1"/>
                      </c15:dlblFieldTableCache>
                    </c15:dlblFTEntry>
                  </c15:dlblFieldTable>
                  <c15:showDataLabelsRange val="0"/>
                </c:ext>
                <c:ext xmlns:c16="http://schemas.microsoft.com/office/drawing/2014/chart" uri="{C3380CC4-5D6E-409C-BE32-E72D297353CC}">
                  <c16:uniqueId val="{00000041-B0D4-42AC-8908-9836D068B44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{EA3406DD-B62B-45B3-8480-699693C07C5F}</c15:txfldGUID>
                      <c15:f>Diagramm!$J$66</c15:f>
                      <c15:dlblFieldTableCache>
                        <c:ptCount val="1"/>
                      </c15:dlblFieldTableCache>
                    </c15:dlblFTEntry>
                  </c15:dlblFieldTable>
                  <c15:showDataLabelsRange val="0"/>
                </c:ext>
                <c:ext xmlns:c16="http://schemas.microsoft.com/office/drawing/2014/chart" uri="{C3380CC4-5D6E-409C-BE32-E72D297353CC}">
                  <c16:uniqueId val="{00000042-B0D4-42AC-8908-9836D068B44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{E26144AE-D824-40B2-9CA5-04EC475A3556}</c15:txfldGUID>
                      <c15:f>Diagramm!$J$67</c15:f>
                      <c15:dlblFieldTableCache>
                        <c:ptCount val="1"/>
                      </c15:dlblFieldTableCache>
                    </c15:dlblFTEntry>
                  </c15:dlblFieldTable>
                  <c15:showDataLabelsRange val="0"/>
                </c:ext>
                <c:ext xmlns:c16="http://schemas.microsoft.com/office/drawing/2014/chart" uri="{C3380CC4-5D6E-409C-BE32-E72D297353CC}">
                  <c16:uniqueId val="{00000043-B0D4-42AC-8908-9836D068B4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0D4-42AC-8908-9836D068B44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18E-4454-BF4F-F93E1BFF746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8E-4454-BF4F-F93E1BFF746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8E-4454-BF4F-F93E1BFF746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8E-4454-BF4F-F93E1BFF746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8E-4454-BF4F-F93E1BFF746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8E-4454-BF4F-F93E1BFF746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8E-4454-BF4F-F93E1BFF746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8E-4454-BF4F-F93E1BFF746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18E-4454-BF4F-F93E1BFF746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18E-4454-BF4F-F93E1BFF746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18E-4454-BF4F-F93E1BFF746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18E-4454-BF4F-F93E1BFF746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18E-4454-BF4F-F93E1BFF746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18E-4454-BF4F-F93E1BFF746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18E-4454-BF4F-F93E1BFF746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18E-4454-BF4F-F93E1BFF746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18E-4454-BF4F-F93E1BFF746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18E-4454-BF4F-F93E1BFF746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18E-4454-BF4F-F93E1BFF746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18E-4454-BF4F-F93E1BFF746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18E-4454-BF4F-F93E1BFF746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18E-4454-BF4F-F93E1BFF74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18E-4454-BF4F-F93E1BFF746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18E-4454-BF4F-F93E1BFF746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18E-4454-BF4F-F93E1BFF746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18E-4454-BF4F-F93E1BFF746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18E-4454-BF4F-F93E1BFF746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18E-4454-BF4F-F93E1BFF746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18E-4454-BF4F-F93E1BFF746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18E-4454-BF4F-F93E1BFF746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18E-4454-BF4F-F93E1BFF746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18E-4454-BF4F-F93E1BFF746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18E-4454-BF4F-F93E1BFF746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18E-4454-BF4F-F93E1BFF746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18E-4454-BF4F-F93E1BFF746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18E-4454-BF4F-F93E1BFF746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18E-4454-BF4F-F93E1BFF746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18E-4454-BF4F-F93E1BFF746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18E-4454-BF4F-F93E1BFF746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18E-4454-BF4F-F93E1BFF746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18E-4454-BF4F-F93E1BFF746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18E-4454-BF4F-F93E1BFF746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18E-4454-BF4F-F93E1BFF746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18E-4454-BF4F-F93E1BFF746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18E-4454-BF4F-F93E1BFF746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18E-4454-BF4F-F93E1BFF746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18E-4454-BF4F-F93E1BFF746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18E-4454-BF4F-F93E1BFF746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18E-4454-BF4F-F93E1BFF746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18E-4454-BF4F-F93E1BFF746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18E-4454-BF4F-F93E1BFF746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18E-4454-BF4F-F93E1BFF746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18E-4454-BF4F-F93E1BFF746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18E-4454-BF4F-F93E1BFF746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18E-4454-BF4F-F93E1BFF746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18E-4454-BF4F-F93E1BFF746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18E-4454-BF4F-F93E1BFF746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18E-4454-BF4F-F93E1BFF746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18E-4454-BF4F-F93E1BFF746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18E-4454-BF4F-F93E1BFF746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18E-4454-BF4F-F93E1BFF746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18E-4454-BF4F-F93E1BFF746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18E-4454-BF4F-F93E1BFF746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18E-4454-BF4F-F93E1BFF746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18E-4454-BF4F-F93E1BFF746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18E-4454-BF4F-F93E1BFF746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18E-4454-BF4F-F93E1BFF746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18E-4454-BF4F-F93E1BFF74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18E-4454-BF4F-F93E1BFF746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100.07119295664349</c:v>
                </c:pt>
                <c:pt idx="2">
                  <c:v>101.62557251002636</c:v>
                </c:pt>
                <c:pt idx="3">
                  <c:v>100.40817295142269</c:v>
                </c:pt>
                <c:pt idx="4">
                  <c:v>100.73091435487316</c:v>
                </c:pt>
                <c:pt idx="5">
                  <c:v>101.09399843375495</c:v>
                </c:pt>
                <c:pt idx="6">
                  <c:v>103.50981276252402</c:v>
                </c:pt>
                <c:pt idx="7">
                  <c:v>102.78364460476044</c:v>
                </c:pt>
                <c:pt idx="8">
                  <c:v>102.85483756140393</c:v>
                </c:pt>
                <c:pt idx="9">
                  <c:v>103.06129713567005</c:v>
                </c:pt>
                <c:pt idx="10">
                  <c:v>105.67645174304087</c:v>
                </c:pt>
                <c:pt idx="11">
                  <c:v>104.98113386648949</c:v>
                </c:pt>
                <c:pt idx="12">
                  <c:v>104.46854457865635</c:v>
                </c:pt>
                <c:pt idx="13">
                  <c:v>104.83162865753815</c:v>
                </c:pt>
                <c:pt idx="14">
                  <c:v>106.81791214789149</c:v>
                </c:pt>
                <c:pt idx="15">
                  <c:v>105.98970075227223</c:v>
                </c:pt>
                <c:pt idx="16">
                  <c:v>105.76662948812263</c:v>
                </c:pt>
                <c:pt idx="17">
                  <c:v>106.0086855407105</c:v>
                </c:pt>
                <c:pt idx="18">
                  <c:v>108.27024846341868</c:v>
                </c:pt>
                <c:pt idx="19">
                  <c:v>107.76952466835948</c:v>
                </c:pt>
                <c:pt idx="20">
                  <c:v>107.12166876290372</c:v>
                </c:pt>
                <c:pt idx="21">
                  <c:v>107.55831889698379</c:v>
                </c:pt>
                <c:pt idx="22">
                  <c:v>108.32482973017869</c:v>
                </c:pt>
                <c:pt idx="23">
                  <c:v>107.48000664467597</c:v>
                </c:pt>
                <c:pt idx="24">
                  <c:v>106.84164313343933</c:v>
                </c:pt>
              </c:numCache>
            </c:numRef>
          </c:val>
          <c:smooth val="0"/>
          <c:extLst>
            <c:ext xmlns:c16="http://schemas.microsoft.com/office/drawing/2014/chart" uri="{C3380CC4-5D6E-409C-BE32-E72D297353CC}">
              <c16:uniqueId val="{00000000-5821-4C83-AFB4-8EED720C85F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102.91291291291292</c:v>
                </c:pt>
                <c:pt idx="2">
                  <c:v>104.98498498498499</c:v>
                </c:pt>
                <c:pt idx="3">
                  <c:v>102.22222222222221</c:v>
                </c:pt>
                <c:pt idx="4">
                  <c:v>102.2822822822823</c:v>
                </c:pt>
                <c:pt idx="5">
                  <c:v>106.51651651651652</c:v>
                </c:pt>
                <c:pt idx="6">
                  <c:v>109.48948948948949</c:v>
                </c:pt>
                <c:pt idx="7">
                  <c:v>109.75975975975976</c:v>
                </c:pt>
                <c:pt idx="8">
                  <c:v>109.48948948948949</c:v>
                </c:pt>
                <c:pt idx="9">
                  <c:v>112.25225225225226</c:v>
                </c:pt>
                <c:pt idx="10">
                  <c:v>115.1051051051051</c:v>
                </c:pt>
                <c:pt idx="11">
                  <c:v>112.07207207207207</c:v>
                </c:pt>
                <c:pt idx="12">
                  <c:v>110.36036036036036</c:v>
                </c:pt>
                <c:pt idx="13">
                  <c:v>114.86486486486487</c:v>
                </c:pt>
                <c:pt idx="14">
                  <c:v>119.45945945945947</c:v>
                </c:pt>
                <c:pt idx="15">
                  <c:v>117.2072072072072</c:v>
                </c:pt>
                <c:pt idx="16">
                  <c:v>115.28528528528528</c:v>
                </c:pt>
                <c:pt idx="17">
                  <c:v>120.42042042042043</c:v>
                </c:pt>
                <c:pt idx="18">
                  <c:v>124.20420420420419</c:v>
                </c:pt>
                <c:pt idx="19">
                  <c:v>122.67267267267268</c:v>
                </c:pt>
                <c:pt idx="20">
                  <c:v>124.53453453453453</c:v>
                </c:pt>
                <c:pt idx="21">
                  <c:v>128.13813813813815</c:v>
                </c:pt>
                <c:pt idx="22">
                  <c:v>131.92192192192192</c:v>
                </c:pt>
                <c:pt idx="23">
                  <c:v>128.70870870870871</c:v>
                </c:pt>
                <c:pt idx="24">
                  <c:v>125.40540540540542</c:v>
                </c:pt>
              </c:numCache>
            </c:numRef>
          </c:val>
          <c:smooth val="0"/>
          <c:extLst>
            <c:ext xmlns:c16="http://schemas.microsoft.com/office/drawing/2014/chart" uri="{C3380CC4-5D6E-409C-BE32-E72D297353CC}">
              <c16:uniqueId val="{00000001-5821-4C83-AFB4-8EED720C85F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102.521448001674</c:v>
                </c:pt>
                <c:pt idx="2">
                  <c:v>100.83699518727767</c:v>
                </c:pt>
                <c:pt idx="3">
                  <c:v>99.12115505335845</c:v>
                </c:pt>
                <c:pt idx="4">
                  <c:v>95.584850387110279</c:v>
                </c:pt>
                <c:pt idx="5">
                  <c:v>97.332077840552415</c:v>
                </c:pt>
                <c:pt idx="6">
                  <c:v>94.873404477924254</c:v>
                </c:pt>
                <c:pt idx="7">
                  <c:v>94.611843481899982</c:v>
                </c:pt>
                <c:pt idx="8">
                  <c:v>94.277045406988918</c:v>
                </c:pt>
                <c:pt idx="9">
                  <c:v>95.961498221385227</c:v>
                </c:pt>
                <c:pt idx="10">
                  <c:v>95.061728395061735</c:v>
                </c:pt>
                <c:pt idx="11">
                  <c:v>94.214270767943091</c:v>
                </c:pt>
                <c:pt idx="12">
                  <c:v>93.11571458464114</c:v>
                </c:pt>
                <c:pt idx="13">
                  <c:v>93.366813140824448</c:v>
                </c:pt>
                <c:pt idx="14">
                  <c:v>90.385017786147728</c:v>
                </c:pt>
                <c:pt idx="15">
                  <c:v>89.537560159029084</c:v>
                </c:pt>
                <c:pt idx="16">
                  <c:v>88.135593220338976</c:v>
                </c:pt>
                <c:pt idx="17">
                  <c:v>90.081607030759571</c:v>
                </c:pt>
                <c:pt idx="18">
                  <c:v>88.690102531910441</c:v>
                </c:pt>
                <c:pt idx="19">
                  <c:v>87.591546348608489</c:v>
                </c:pt>
                <c:pt idx="20">
                  <c:v>87.42414731115295</c:v>
                </c:pt>
                <c:pt idx="21">
                  <c:v>89.548022598870062</c:v>
                </c:pt>
                <c:pt idx="22">
                  <c:v>87.915881983678588</c:v>
                </c:pt>
                <c:pt idx="23">
                  <c:v>86.78593848085373</c:v>
                </c:pt>
                <c:pt idx="24">
                  <c:v>83.982004603473527</c:v>
                </c:pt>
              </c:numCache>
            </c:numRef>
          </c:val>
          <c:smooth val="0"/>
          <c:extLst>
            <c:ext xmlns:c16="http://schemas.microsoft.com/office/drawing/2014/chart" uri="{C3380CC4-5D6E-409C-BE32-E72D297353CC}">
              <c16:uniqueId val="{00000002-5821-4C83-AFB4-8EED720C85F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821-4C83-AFB4-8EED720C85F3}"/>
                </c:ext>
              </c:extLst>
            </c:dLbl>
            <c:dLbl>
              <c:idx val="1"/>
              <c:delete val="1"/>
              <c:extLst>
                <c:ext xmlns:c15="http://schemas.microsoft.com/office/drawing/2012/chart" uri="{CE6537A1-D6FC-4f65-9D91-7224C49458BB}"/>
                <c:ext xmlns:c16="http://schemas.microsoft.com/office/drawing/2014/chart" uri="{C3380CC4-5D6E-409C-BE32-E72D297353CC}">
                  <c16:uniqueId val="{00000004-5821-4C83-AFB4-8EED720C85F3}"/>
                </c:ext>
              </c:extLst>
            </c:dLbl>
            <c:dLbl>
              <c:idx val="2"/>
              <c:delete val="1"/>
              <c:extLst>
                <c:ext xmlns:c15="http://schemas.microsoft.com/office/drawing/2012/chart" uri="{CE6537A1-D6FC-4f65-9D91-7224C49458BB}"/>
                <c:ext xmlns:c16="http://schemas.microsoft.com/office/drawing/2014/chart" uri="{C3380CC4-5D6E-409C-BE32-E72D297353CC}">
                  <c16:uniqueId val="{00000005-5821-4C83-AFB4-8EED720C85F3}"/>
                </c:ext>
              </c:extLst>
            </c:dLbl>
            <c:dLbl>
              <c:idx val="3"/>
              <c:delete val="1"/>
              <c:extLst>
                <c:ext xmlns:c15="http://schemas.microsoft.com/office/drawing/2012/chart" uri="{CE6537A1-D6FC-4f65-9D91-7224C49458BB}"/>
                <c:ext xmlns:c16="http://schemas.microsoft.com/office/drawing/2014/chart" uri="{C3380CC4-5D6E-409C-BE32-E72D297353CC}">
                  <c16:uniqueId val="{00000006-5821-4C83-AFB4-8EED720C85F3}"/>
                </c:ext>
              </c:extLst>
            </c:dLbl>
            <c:dLbl>
              <c:idx val="4"/>
              <c:delete val="1"/>
              <c:extLst>
                <c:ext xmlns:c15="http://schemas.microsoft.com/office/drawing/2012/chart" uri="{CE6537A1-D6FC-4f65-9D91-7224C49458BB}"/>
                <c:ext xmlns:c16="http://schemas.microsoft.com/office/drawing/2014/chart" uri="{C3380CC4-5D6E-409C-BE32-E72D297353CC}">
                  <c16:uniqueId val="{00000007-5821-4C83-AFB4-8EED720C85F3}"/>
                </c:ext>
              </c:extLst>
            </c:dLbl>
            <c:dLbl>
              <c:idx val="5"/>
              <c:delete val="1"/>
              <c:extLst>
                <c:ext xmlns:c15="http://schemas.microsoft.com/office/drawing/2012/chart" uri="{CE6537A1-D6FC-4f65-9D91-7224C49458BB}"/>
                <c:ext xmlns:c16="http://schemas.microsoft.com/office/drawing/2014/chart" uri="{C3380CC4-5D6E-409C-BE32-E72D297353CC}">
                  <c16:uniqueId val="{00000008-5821-4C83-AFB4-8EED720C85F3}"/>
                </c:ext>
              </c:extLst>
            </c:dLbl>
            <c:dLbl>
              <c:idx val="6"/>
              <c:delete val="1"/>
              <c:extLst>
                <c:ext xmlns:c15="http://schemas.microsoft.com/office/drawing/2012/chart" uri="{CE6537A1-D6FC-4f65-9D91-7224C49458BB}"/>
                <c:ext xmlns:c16="http://schemas.microsoft.com/office/drawing/2014/chart" uri="{C3380CC4-5D6E-409C-BE32-E72D297353CC}">
                  <c16:uniqueId val="{00000009-5821-4C83-AFB4-8EED720C85F3}"/>
                </c:ext>
              </c:extLst>
            </c:dLbl>
            <c:dLbl>
              <c:idx val="7"/>
              <c:delete val="1"/>
              <c:extLst>
                <c:ext xmlns:c15="http://schemas.microsoft.com/office/drawing/2012/chart" uri="{CE6537A1-D6FC-4f65-9D91-7224C49458BB}"/>
                <c:ext xmlns:c16="http://schemas.microsoft.com/office/drawing/2014/chart" uri="{C3380CC4-5D6E-409C-BE32-E72D297353CC}">
                  <c16:uniqueId val="{0000000A-5821-4C83-AFB4-8EED720C85F3}"/>
                </c:ext>
              </c:extLst>
            </c:dLbl>
            <c:dLbl>
              <c:idx val="8"/>
              <c:delete val="1"/>
              <c:extLst>
                <c:ext xmlns:c15="http://schemas.microsoft.com/office/drawing/2012/chart" uri="{CE6537A1-D6FC-4f65-9D91-7224C49458BB}"/>
                <c:ext xmlns:c16="http://schemas.microsoft.com/office/drawing/2014/chart" uri="{C3380CC4-5D6E-409C-BE32-E72D297353CC}">
                  <c16:uniqueId val="{0000000B-5821-4C83-AFB4-8EED720C85F3}"/>
                </c:ext>
              </c:extLst>
            </c:dLbl>
            <c:dLbl>
              <c:idx val="9"/>
              <c:delete val="1"/>
              <c:extLst>
                <c:ext xmlns:c15="http://schemas.microsoft.com/office/drawing/2012/chart" uri="{CE6537A1-D6FC-4f65-9D91-7224C49458BB}"/>
                <c:ext xmlns:c16="http://schemas.microsoft.com/office/drawing/2014/chart" uri="{C3380CC4-5D6E-409C-BE32-E72D297353CC}">
                  <c16:uniqueId val="{0000000C-5821-4C83-AFB4-8EED720C85F3}"/>
                </c:ext>
              </c:extLst>
            </c:dLbl>
            <c:dLbl>
              <c:idx val="10"/>
              <c:delete val="1"/>
              <c:extLst>
                <c:ext xmlns:c15="http://schemas.microsoft.com/office/drawing/2012/chart" uri="{CE6537A1-D6FC-4f65-9D91-7224C49458BB}"/>
                <c:ext xmlns:c16="http://schemas.microsoft.com/office/drawing/2014/chart" uri="{C3380CC4-5D6E-409C-BE32-E72D297353CC}">
                  <c16:uniqueId val="{0000000D-5821-4C83-AFB4-8EED720C85F3}"/>
                </c:ext>
              </c:extLst>
            </c:dLbl>
            <c:dLbl>
              <c:idx val="11"/>
              <c:delete val="1"/>
              <c:extLst>
                <c:ext xmlns:c15="http://schemas.microsoft.com/office/drawing/2012/chart" uri="{CE6537A1-D6FC-4f65-9D91-7224C49458BB}"/>
                <c:ext xmlns:c16="http://schemas.microsoft.com/office/drawing/2014/chart" uri="{C3380CC4-5D6E-409C-BE32-E72D297353CC}">
                  <c16:uniqueId val="{0000000E-5821-4C83-AFB4-8EED720C85F3}"/>
                </c:ext>
              </c:extLst>
            </c:dLbl>
            <c:dLbl>
              <c:idx val="12"/>
              <c:delete val="1"/>
              <c:extLst>
                <c:ext xmlns:c15="http://schemas.microsoft.com/office/drawing/2012/chart" uri="{CE6537A1-D6FC-4f65-9D91-7224C49458BB}"/>
                <c:ext xmlns:c16="http://schemas.microsoft.com/office/drawing/2014/chart" uri="{C3380CC4-5D6E-409C-BE32-E72D297353CC}">
                  <c16:uniqueId val="{0000000F-5821-4C83-AFB4-8EED720C85F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821-4C83-AFB4-8EED720C85F3}"/>
                </c:ext>
              </c:extLst>
            </c:dLbl>
            <c:dLbl>
              <c:idx val="14"/>
              <c:delete val="1"/>
              <c:extLst>
                <c:ext xmlns:c15="http://schemas.microsoft.com/office/drawing/2012/chart" uri="{CE6537A1-D6FC-4f65-9D91-7224C49458BB}"/>
                <c:ext xmlns:c16="http://schemas.microsoft.com/office/drawing/2014/chart" uri="{C3380CC4-5D6E-409C-BE32-E72D297353CC}">
                  <c16:uniqueId val="{00000011-5821-4C83-AFB4-8EED720C85F3}"/>
                </c:ext>
              </c:extLst>
            </c:dLbl>
            <c:dLbl>
              <c:idx val="15"/>
              <c:delete val="1"/>
              <c:extLst>
                <c:ext xmlns:c15="http://schemas.microsoft.com/office/drawing/2012/chart" uri="{CE6537A1-D6FC-4f65-9D91-7224C49458BB}"/>
                <c:ext xmlns:c16="http://schemas.microsoft.com/office/drawing/2014/chart" uri="{C3380CC4-5D6E-409C-BE32-E72D297353CC}">
                  <c16:uniqueId val="{00000012-5821-4C83-AFB4-8EED720C85F3}"/>
                </c:ext>
              </c:extLst>
            </c:dLbl>
            <c:dLbl>
              <c:idx val="16"/>
              <c:delete val="1"/>
              <c:extLst>
                <c:ext xmlns:c15="http://schemas.microsoft.com/office/drawing/2012/chart" uri="{CE6537A1-D6FC-4f65-9D91-7224C49458BB}"/>
                <c:ext xmlns:c16="http://schemas.microsoft.com/office/drawing/2014/chart" uri="{C3380CC4-5D6E-409C-BE32-E72D297353CC}">
                  <c16:uniqueId val="{00000013-5821-4C83-AFB4-8EED720C85F3}"/>
                </c:ext>
              </c:extLst>
            </c:dLbl>
            <c:dLbl>
              <c:idx val="17"/>
              <c:delete val="1"/>
              <c:extLst>
                <c:ext xmlns:c15="http://schemas.microsoft.com/office/drawing/2012/chart" uri="{CE6537A1-D6FC-4f65-9D91-7224C49458BB}"/>
                <c:ext xmlns:c16="http://schemas.microsoft.com/office/drawing/2014/chart" uri="{C3380CC4-5D6E-409C-BE32-E72D297353CC}">
                  <c16:uniqueId val="{00000014-5821-4C83-AFB4-8EED720C85F3}"/>
                </c:ext>
              </c:extLst>
            </c:dLbl>
            <c:dLbl>
              <c:idx val="18"/>
              <c:delete val="1"/>
              <c:extLst>
                <c:ext xmlns:c15="http://schemas.microsoft.com/office/drawing/2012/chart" uri="{CE6537A1-D6FC-4f65-9D91-7224C49458BB}"/>
                <c:ext xmlns:c16="http://schemas.microsoft.com/office/drawing/2014/chart" uri="{C3380CC4-5D6E-409C-BE32-E72D297353CC}">
                  <c16:uniqueId val="{00000015-5821-4C83-AFB4-8EED720C85F3}"/>
                </c:ext>
              </c:extLst>
            </c:dLbl>
            <c:dLbl>
              <c:idx val="19"/>
              <c:delete val="1"/>
              <c:extLst>
                <c:ext xmlns:c15="http://schemas.microsoft.com/office/drawing/2012/chart" uri="{CE6537A1-D6FC-4f65-9D91-7224C49458BB}"/>
                <c:ext xmlns:c16="http://schemas.microsoft.com/office/drawing/2014/chart" uri="{C3380CC4-5D6E-409C-BE32-E72D297353CC}">
                  <c16:uniqueId val="{00000016-5821-4C83-AFB4-8EED720C85F3}"/>
                </c:ext>
              </c:extLst>
            </c:dLbl>
            <c:dLbl>
              <c:idx val="20"/>
              <c:delete val="1"/>
              <c:extLst>
                <c:ext xmlns:c15="http://schemas.microsoft.com/office/drawing/2012/chart" uri="{CE6537A1-D6FC-4f65-9D91-7224C49458BB}"/>
                <c:ext xmlns:c16="http://schemas.microsoft.com/office/drawing/2014/chart" uri="{C3380CC4-5D6E-409C-BE32-E72D297353CC}">
                  <c16:uniqueId val="{00000017-5821-4C83-AFB4-8EED720C85F3}"/>
                </c:ext>
              </c:extLst>
            </c:dLbl>
            <c:dLbl>
              <c:idx val="21"/>
              <c:delete val="1"/>
              <c:extLst>
                <c:ext xmlns:c15="http://schemas.microsoft.com/office/drawing/2012/chart" uri="{CE6537A1-D6FC-4f65-9D91-7224C49458BB}"/>
                <c:ext xmlns:c16="http://schemas.microsoft.com/office/drawing/2014/chart" uri="{C3380CC4-5D6E-409C-BE32-E72D297353CC}">
                  <c16:uniqueId val="{00000018-5821-4C83-AFB4-8EED720C85F3}"/>
                </c:ext>
              </c:extLst>
            </c:dLbl>
            <c:dLbl>
              <c:idx val="22"/>
              <c:delete val="1"/>
              <c:extLst>
                <c:ext xmlns:c15="http://schemas.microsoft.com/office/drawing/2012/chart" uri="{CE6537A1-D6FC-4f65-9D91-7224C49458BB}"/>
                <c:ext xmlns:c16="http://schemas.microsoft.com/office/drawing/2014/chart" uri="{C3380CC4-5D6E-409C-BE32-E72D297353CC}">
                  <c16:uniqueId val="{00000019-5821-4C83-AFB4-8EED720C85F3}"/>
                </c:ext>
              </c:extLst>
            </c:dLbl>
            <c:dLbl>
              <c:idx val="23"/>
              <c:delete val="1"/>
              <c:extLst>
                <c:ext xmlns:c15="http://schemas.microsoft.com/office/drawing/2012/chart" uri="{CE6537A1-D6FC-4f65-9D91-7224C49458BB}"/>
                <c:ext xmlns:c16="http://schemas.microsoft.com/office/drawing/2014/chart" uri="{C3380CC4-5D6E-409C-BE32-E72D297353CC}">
                  <c16:uniqueId val="{0000001A-5821-4C83-AFB4-8EED720C85F3}"/>
                </c:ext>
              </c:extLst>
            </c:dLbl>
            <c:dLbl>
              <c:idx val="24"/>
              <c:delete val="1"/>
              <c:extLst>
                <c:ext xmlns:c15="http://schemas.microsoft.com/office/drawing/2012/chart" uri="{CE6537A1-D6FC-4f65-9D91-7224C49458BB}"/>
                <c:ext xmlns:c16="http://schemas.microsoft.com/office/drawing/2014/chart" uri="{C3380CC4-5D6E-409C-BE32-E72D297353CC}">
                  <c16:uniqueId val="{0000001B-5821-4C83-AFB4-8EED720C85F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821-4C83-AFB4-8EED720C85F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Höxter (05762)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45022</v>
      </c>
      <c r="F11" s="238">
        <v>45291</v>
      </c>
      <c r="G11" s="238">
        <v>45647</v>
      </c>
      <c r="H11" s="238">
        <v>45324</v>
      </c>
      <c r="I11" s="265">
        <v>45140</v>
      </c>
      <c r="J11" s="263">
        <v>-118</v>
      </c>
      <c r="K11" s="266">
        <v>-0.26140894993354008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18.624228155124161</v>
      </c>
      <c r="E13" s="115">
        <v>8385</v>
      </c>
      <c r="F13" s="114">
        <v>8342</v>
      </c>
      <c r="G13" s="114">
        <v>8509</v>
      </c>
      <c r="H13" s="114">
        <v>8580</v>
      </c>
      <c r="I13" s="140">
        <v>8387</v>
      </c>
      <c r="J13" s="115">
        <v>-2</v>
      </c>
      <c r="K13" s="116">
        <v>-2.3846428997257661E-2</v>
      </c>
    </row>
    <row r="14" spans="1:255" ht="14.1" customHeight="1" x14ac:dyDescent="0.2">
      <c r="A14" s="306" t="s">
        <v>230</v>
      </c>
      <c r="B14" s="307"/>
      <c r="C14" s="308"/>
      <c r="D14" s="113">
        <v>63.335702545422237</v>
      </c>
      <c r="E14" s="115">
        <v>28515</v>
      </c>
      <c r="F14" s="114">
        <v>28779</v>
      </c>
      <c r="G14" s="114">
        <v>29015</v>
      </c>
      <c r="H14" s="114">
        <v>28652</v>
      </c>
      <c r="I14" s="140">
        <v>28715</v>
      </c>
      <c r="J14" s="115">
        <v>-200</v>
      </c>
      <c r="K14" s="116">
        <v>-0.69650008706251088</v>
      </c>
    </row>
    <row r="15" spans="1:255" ht="14.1" customHeight="1" x14ac:dyDescent="0.2">
      <c r="A15" s="306" t="s">
        <v>231</v>
      </c>
      <c r="B15" s="307"/>
      <c r="C15" s="308"/>
      <c r="D15" s="113">
        <v>9.3221091910621467</v>
      </c>
      <c r="E15" s="115">
        <v>4197</v>
      </c>
      <c r="F15" s="114">
        <v>4227</v>
      </c>
      <c r="G15" s="114">
        <v>4209</v>
      </c>
      <c r="H15" s="114">
        <v>4067</v>
      </c>
      <c r="I15" s="140">
        <v>4029</v>
      </c>
      <c r="J15" s="115">
        <v>168</v>
      </c>
      <c r="K15" s="116">
        <v>4.169769173492182</v>
      </c>
    </row>
    <row r="16" spans="1:255" ht="14.1" customHeight="1" x14ac:dyDescent="0.2">
      <c r="A16" s="306" t="s">
        <v>232</v>
      </c>
      <c r="B16" s="307"/>
      <c r="C16" s="308"/>
      <c r="D16" s="113">
        <v>7.6096130780507307</v>
      </c>
      <c r="E16" s="115">
        <v>3426</v>
      </c>
      <c r="F16" s="114">
        <v>3429</v>
      </c>
      <c r="G16" s="114">
        <v>3390</v>
      </c>
      <c r="H16" s="114">
        <v>3488</v>
      </c>
      <c r="I16" s="140">
        <v>3474</v>
      </c>
      <c r="J16" s="115">
        <v>-48</v>
      </c>
      <c r="K16" s="116">
        <v>-1.3816925734024179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1.1683177113411221</v>
      </c>
      <c r="E18" s="115">
        <v>526</v>
      </c>
      <c r="F18" s="114">
        <v>515</v>
      </c>
      <c r="G18" s="114">
        <v>544</v>
      </c>
      <c r="H18" s="114">
        <v>531</v>
      </c>
      <c r="I18" s="140">
        <v>532</v>
      </c>
      <c r="J18" s="115">
        <v>-6</v>
      </c>
      <c r="K18" s="116">
        <v>-1.1278195488721805</v>
      </c>
    </row>
    <row r="19" spans="1:255" ht="14.1" customHeight="1" x14ac:dyDescent="0.2">
      <c r="A19" s="306" t="s">
        <v>235</v>
      </c>
      <c r="B19" s="307" t="s">
        <v>236</v>
      </c>
      <c r="C19" s="308"/>
      <c r="D19" s="113">
        <v>0.6752254453378348</v>
      </c>
      <c r="E19" s="115">
        <v>304</v>
      </c>
      <c r="F19" s="114">
        <v>298</v>
      </c>
      <c r="G19" s="114">
        <v>319</v>
      </c>
      <c r="H19" s="114">
        <v>322</v>
      </c>
      <c r="I19" s="140">
        <v>312</v>
      </c>
      <c r="J19" s="115">
        <v>-8</v>
      </c>
      <c r="K19" s="116">
        <v>-2.5641025641025643</v>
      </c>
    </row>
    <row r="20" spans="1:255" ht="14.1" customHeight="1" x14ac:dyDescent="0.2">
      <c r="A20" s="306">
        <v>12</v>
      </c>
      <c r="B20" s="307" t="s">
        <v>237</v>
      </c>
      <c r="C20" s="308"/>
      <c r="D20" s="113">
        <v>1.0417129403402781</v>
      </c>
      <c r="E20" s="115">
        <v>469</v>
      </c>
      <c r="F20" s="114">
        <v>468</v>
      </c>
      <c r="G20" s="114">
        <v>491</v>
      </c>
      <c r="H20" s="114">
        <v>481</v>
      </c>
      <c r="I20" s="140">
        <v>465</v>
      </c>
      <c r="J20" s="115">
        <v>4</v>
      </c>
      <c r="K20" s="116">
        <v>0.86021505376344087</v>
      </c>
    </row>
    <row r="21" spans="1:255" ht="14.1" customHeight="1" x14ac:dyDescent="0.2">
      <c r="A21" s="306">
        <v>21</v>
      </c>
      <c r="B21" s="307" t="s">
        <v>238</v>
      </c>
      <c r="C21" s="308"/>
      <c r="D21" s="113">
        <v>0.47976544800319842</v>
      </c>
      <c r="E21" s="115">
        <v>216</v>
      </c>
      <c r="F21" s="114">
        <v>215</v>
      </c>
      <c r="G21" s="114">
        <v>220</v>
      </c>
      <c r="H21" s="114">
        <v>215</v>
      </c>
      <c r="I21" s="140">
        <v>207</v>
      </c>
      <c r="J21" s="115">
        <v>9</v>
      </c>
      <c r="K21" s="116">
        <v>4.3478260869565215</v>
      </c>
    </row>
    <row r="22" spans="1:255" ht="14.1" customHeight="1" x14ac:dyDescent="0.2">
      <c r="A22" s="306">
        <v>22</v>
      </c>
      <c r="B22" s="307" t="s">
        <v>239</v>
      </c>
      <c r="C22" s="308"/>
      <c r="D22" s="113">
        <v>4.4400515303629335</v>
      </c>
      <c r="E22" s="115">
        <v>1999</v>
      </c>
      <c r="F22" s="114">
        <v>1992</v>
      </c>
      <c r="G22" s="114">
        <v>2025</v>
      </c>
      <c r="H22" s="114">
        <v>2047</v>
      </c>
      <c r="I22" s="140">
        <v>2084</v>
      </c>
      <c r="J22" s="115">
        <v>-85</v>
      </c>
      <c r="K22" s="116">
        <v>-4.0786948176583495</v>
      </c>
    </row>
    <row r="23" spans="1:255" ht="14.1" customHeight="1" x14ac:dyDescent="0.2">
      <c r="A23" s="306">
        <v>23</v>
      </c>
      <c r="B23" s="307" t="s">
        <v>240</v>
      </c>
      <c r="C23" s="308"/>
      <c r="D23" s="113">
        <v>0.98396339567322644</v>
      </c>
      <c r="E23" s="115">
        <v>443</v>
      </c>
      <c r="F23" s="114">
        <v>447</v>
      </c>
      <c r="G23" s="114">
        <v>459</v>
      </c>
      <c r="H23" s="114">
        <v>457</v>
      </c>
      <c r="I23" s="140">
        <v>467</v>
      </c>
      <c r="J23" s="115">
        <v>-24</v>
      </c>
      <c r="K23" s="116">
        <v>-5.1391862955032117</v>
      </c>
    </row>
    <row r="24" spans="1:255" ht="14.1" customHeight="1" x14ac:dyDescent="0.2">
      <c r="A24" s="306">
        <v>24</v>
      </c>
      <c r="B24" s="307" t="s">
        <v>241</v>
      </c>
      <c r="C24" s="308"/>
      <c r="D24" s="113">
        <v>4.637732664030918</v>
      </c>
      <c r="E24" s="115">
        <v>2088</v>
      </c>
      <c r="F24" s="114">
        <v>2106</v>
      </c>
      <c r="G24" s="114">
        <v>2140</v>
      </c>
      <c r="H24" s="114">
        <v>2142</v>
      </c>
      <c r="I24" s="140">
        <v>2151</v>
      </c>
      <c r="J24" s="115">
        <v>-63</v>
      </c>
      <c r="K24" s="116">
        <v>-2.9288702928870292</v>
      </c>
    </row>
    <row r="25" spans="1:255" ht="14.1" customHeight="1" x14ac:dyDescent="0.2">
      <c r="A25" s="306">
        <v>25</v>
      </c>
      <c r="B25" s="307" t="s">
        <v>242</v>
      </c>
      <c r="C25" s="308"/>
      <c r="D25" s="113">
        <v>6.3369019590422457</v>
      </c>
      <c r="E25" s="115">
        <v>2853</v>
      </c>
      <c r="F25" s="114">
        <v>2899</v>
      </c>
      <c r="G25" s="114">
        <v>2920</v>
      </c>
      <c r="H25" s="114">
        <v>2852</v>
      </c>
      <c r="I25" s="140">
        <v>2864</v>
      </c>
      <c r="J25" s="115">
        <v>-11</v>
      </c>
      <c r="K25" s="116">
        <v>-0.38407821229050282</v>
      </c>
    </row>
    <row r="26" spans="1:255" ht="14.1" customHeight="1" x14ac:dyDescent="0.2">
      <c r="A26" s="306">
        <v>26</v>
      </c>
      <c r="B26" s="307" t="s">
        <v>243</v>
      </c>
      <c r="C26" s="308"/>
      <c r="D26" s="113">
        <v>2.2744436053484964</v>
      </c>
      <c r="E26" s="115">
        <v>1024</v>
      </c>
      <c r="F26" s="114">
        <v>1046</v>
      </c>
      <c r="G26" s="114">
        <v>1076</v>
      </c>
      <c r="H26" s="114">
        <v>1033</v>
      </c>
      <c r="I26" s="140">
        <v>1050</v>
      </c>
      <c r="J26" s="115">
        <v>-26</v>
      </c>
      <c r="K26" s="116">
        <v>-2.4761904761904763</v>
      </c>
    </row>
    <row r="27" spans="1:255" ht="14.1" customHeight="1" x14ac:dyDescent="0.2">
      <c r="A27" s="306">
        <v>27</v>
      </c>
      <c r="B27" s="307" t="s">
        <v>244</v>
      </c>
      <c r="C27" s="308"/>
      <c r="D27" s="113">
        <v>2.3122029230154149</v>
      </c>
      <c r="E27" s="115">
        <v>1041</v>
      </c>
      <c r="F27" s="114">
        <v>1053</v>
      </c>
      <c r="G27" s="114">
        <v>1058</v>
      </c>
      <c r="H27" s="114">
        <v>1032</v>
      </c>
      <c r="I27" s="140">
        <v>1029</v>
      </c>
      <c r="J27" s="115">
        <v>12</v>
      </c>
      <c r="K27" s="116">
        <v>1.1661807580174928</v>
      </c>
    </row>
    <row r="28" spans="1:255" ht="14.1" customHeight="1" x14ac:dyDescent="0.2">
      <c r="A28" s="306">
        <v>28</v>
      </c>
      <c r="B28" s="307" t="s">
        <v>245</v>
      </c>
      <c r="C28" s="308"/>
      <c r="D28" s="113">
        <v>0.26653636000177688</v>
      </c>
      <c r="E28" s="115">
        <v>120</v>
      </c>
      <c r="F28" s="114">
        <v>124</v>
      </c>
      <c r="G28" s="114">
        <v>126</v>
      </c>
      <c r="H28" s="114">
        <v>126</v>
      </c>
      <c r="I28" s="140">
        <v>124</v>
      </c>
      <c r="J28" s="115">
        <v>-4</v>
      </c>
      <c r="K28" s="116">
        <v>-3.225806451612903</v>
      </c>
    </row>
    <row r="29" spans="1:255" ht="14.1" customHeight="1" x14ac:dyDescent="0.2">
      <c r="A29" s="306">
        <v>29</v>
      </c>
      <c r="B29" s="307" t="s">
        <v>246</v>
      </c>
      <c r="C29" s="308"/>
      <c r="D29" s="113">
        <v>2.4987783750166583</v>
      </c>
      <c r="E29" s="115">
        <v>1125</v>
      </c>
      <c r="F29" s="114">
        <v>1198</v>
      </c>
      <c r="G29" s="114">
        <v>1198</v>
      </c>
      <c r="H29" s="114">
        <v>1135</v>
      </c>
      <c r="I29" s="140">
        <v>1129</v>
      </c>
      <c r="J29" s="115">
        <v>-4</v>
      </c>
      <c r="K29" s="116">
        <v>-0.35429583702391498</v>
      </c>
    </row>
    <row r="30" spans="1:255" ht="14.1" customHeight="1" x14ac:dyDescent="0.2">
      <c r="A30" s="306" t="s">
        <v>247</v>
      </c>
      <c r="B30" s="307" t="s">
        <v>248</v>
      </c>
      <c r="C30" s="308"/>
      <c r="D30" s="113">
        <v>1.0816933943405447</v>
      </c>
      <c r="E30" s="115">
        <v>487</v>
      </c>
      <c r="F30" s="114">
        <v>539</v>
      </c>
      <c r="G30" s="114">
        <v>543</v>
      </c>
      <c r="H30" s="114">
        <v>488</v>
      </c>
      <c r="I30" s="140">
        <v>482</v>
      </c>
      <c r="J30" s="115">
        <v>5</v>
      </c>
      <c r="K30" s="116">
        <v>1.0373443983402491</v>
      </c>
    </row>
    <row r="31" spans="1:255" ht="14.1" customHeight="1" x14ac:dyDescent="0.2">
      <c r="A31" s="306" t="s">
        <v>249</v>
      </c>
      <c r="B31" s="307" t="s">
        <v>250</v>
      </c>
      <c r="C31" s="308"/>
      <c r="D31" s="113">
        <v>1.3193549820087958</v>
      </c>
      <c r="E31" s="115">
        <v>594</v>
      </c>
      <c r="F31" s="114">
        <v>622</v>
      </c>
      <c r="G31" s="114">
        <v>620</v>
      </c>
      <c r="H31" s="114">
        <v>615</v>
      </c>
      <c r="I31" s="140">
        <v>615</v>
      </c>
      <c r="J31" s="115">
        <v>-21</v>
      </c>
      <c r="K31" s="116">
        <v>-3.4146341463414633</v>
      </c>
    </row>
    <row r="32" spans="1:255" ht="14.1" customHeight="1" x14ac:dyDescent="0.2">
      <c r="A32" s="306">
        <v>31</v>
      </c>
      <c r="B32" s="307" t="s">
        <v>251</v>
      </c>
      <c r="C32" s="308"/>
      <c r="D32" s="113">
        <v>0.57083203767047219</v>
      </c>
      <c r="E32" s="115">
        <v>257</v>
      </c>
      <c r="F32" s="114">
        <v>261</v>
      </c>
      <c r="G32" s="114">
        <v>253</v>
      </c>
      <c r="H32" s="114">
        <v>253</v>
      </c>
      <c r="I32" s="140">
        <v>253</v>
      </c>
      <c r="J32" s="115">
        <v>4</v>
      </c>
      <c r="K32" s="116">
        <v>1.5810276679841897</v>
      </c>
    </row>
    <row r="33" spans="1:11" ht="14.1" customHeight="1" x14ac:dyDescent="0.2">
      <c r="A33" s="306">
        <v>32</v>
      </c>
      <c r="B33" s="307" t="s">
        <v>252</v>
      </c>
      <c r="C33" s="308"/>
      <c r="D33" s="113">
        <v>2.8097374616853981</v>
      </c>
      <c r="E33" s="115">
        <v>1265</v>
      </c>
      <c r="F33" s="114">
        <v>1212</v>
      </c>
      <c r="G33" s="114">
        <v>1281</v>
      </c>
      <c r="H33" s="114">
        <v>1284</v>
      </c>
      <c r="I33" s="140">
        <v>1222</v>
      </c>
      <c r="J33" s="115">
        <v>43</v>
      </c>
      <c r="K33" s="116">
        <v>3.5188216039279867</v>
      </c>
    </row>
    <row r="34" spans="1:11" ht="14.1" customHeight="1" x14ac:dyDescent="0.2">
      <c r="A34" s="306">
        <v>33</v>
      </c>
      <c r="B34" s="307" t="s">
        <v>253</v>
      </c>
      <c r="C34" s="308"/>
      <c r="D34" s="113">
        <v>1.7458131580116387</v>
      </c>
      <c r="E34" s="115">
        <v>786</v>
      </c>
      <c r="F34" s="114">
        <v>796</v>
      </c>
      <c r="G34" s="114">
        <v>815</v>
      </c>
      <c r="H34" s="114">
        <v>811</v>
      </c>
      <c r="I34" s="140">
        <v>805</v>
      </c>
      <c r="J34" s="115">
        <v>-19</v>
      </c>
      <c r="K34" s="116">
        <v>-2.360248447204969</v>
      </c>
    </row>
    <row r="35" spans="1:11" ht="14.1" customHeight="1" x14ac:dyDescent="0.2">
      <c r="A35" s="306">
        <v>34</v>
      </c>
      <c r="B35" s="307" t="s">
        <v>254</v>
      </c>
      <c r="C35" s="308"/>
      <c r="D35" s="113">
        <v>2.0789836080138597</v>
      </c>
      <c r="E35" s="115">
        <v>936</v>
      </c>
      <c r="F35" s="114">
        <v>940</v>
      </c>
      <c r="G35" s="114">
        <v>941</v>
      </c>
      <c r="H35" s="114">
        <v>976</v>
      </c>
      <c r="I35" s="140">
        <v>972</v>
      </c>
      <c r="J35" s="115">
        <v>-36</v>
      </c>
      <c r="K35" s="116">
        <v>-3.7037037037037037</v>
      </c>
    </row>
    <row r="36" spans="1:11" ht="14.1" customHeight="1" x14ac:dyDescent="0.2">
      <c r="A36" s="306">
        <v>41</v>
      </c>
      <c r="B36" s="307" t="s">
        <v>255</v>
      </c>
      <c r="C36" s="308"/>
      <c r="D36" s="113">
        <v>0.33983385900226554</v>
      </c>
      <c r="E36" s="115">
        <v>153</v>
      </c>
      <c r="F36" s="114">
        <v>154</v>
      </c>
      <c r="G36" s="114">
        <v>158</v>
      </c>
      <c r="H36" s="114">
        <v>162</v>
      </c>
      <c r="I36" s="140">
        <v>158</v>
      </c>
      <c r="J36" s="115">
        <v>-5</v>
      </c>
      <c r="K36" s="116">
        <v>-3.1645569620253164</v>
      </c>
    </row>
    <row r="37" spans="1:11" ht="14.1" customHeight="1" x14ac:dyDescent="0.2">
      <c r="A37" s="306">
        <v>42</v>
      </c>
      <c r="B37" s="307" t="s">
        <v>256</v>
      </c>
      <c r="C37" s="308"/>
      <c r="D37" s="113">
        <v>0.12216249833414775</v>
      </c>
      <c r="E37" s="115">
        <v>55</v>
      </c>
      <c r="F37" s="114">
        <v>59</v>
      </c>
      <c r="G37" s="114">
        <v>60</v>
      </c>
      <c r="H37" s="114">
        <v>59</v>
      </c>
      <c r="I37" s="140">
        <v>54</v>
      </c>
      <c r="J37" s="115">
        <v>1</v>
      </c>
      <c r="K37" s="116">
        <v>1.8518518518518519</v>
      </c>
    </row>
    <row r="38" spans="1:11" ht="14.1" customHeight="1" x14ac:dyDescent="0.2">
      <c r="A38" s="306">
        <v>43</v>
      </c>
      <c r="B38" s="307" t="s">
        <v>257</v>
      </c>
      <c r="C38" s="308"/>
      <c r="D38" s="113">
        <v>1.1216738483408111</v>
      </c>
      <c r="E38" s="115">
        <v>505</v>
      </c>
      <c r="F38" s="114">
        <v>511</v>
      </c>
      <c r="G38" s="114">
        <v>507</v>
      </c>
      <c r="H38" s="114">
        <v>501</v>
      </c>
      <c r="I38" s="140">
        <v>503</v>
      </c>
      <c r="J38" s="115">
        <v>2</v>
      </c>
      <c r="K38" s="116">
        <v>0.39761431411530818</v>
      </c>
    </row>
    <row r="39" spans="1:11" ht="14.1" customHeight="1" x14ac:dyDescent="0.2">
      <c r="A39" s="306">
        <v>51</v>
      </c>
      <c r="B39" s="307" t="s">
        <v>258</v>
      </c>
      <c r="C39" s="308"/>
      <c r="D39" s="113">
        <v>6.4901603660432681</v>
      </c>
      <c r="E39" s="115">
        <v>2922</v>
      </c>
      <c r="F39" s="114">
        <v>2923</v>
      </c>
      <c r="G39" s="114">
        <v>2931</v>
      </c>
      <c r="H39" s="114">
        <v>2868</v>
      </c>
      <c r="I39" s="140">
        <v>2856</v>
      </c>
      <c r="J39" s="115">
        <v>66</v>
      </c>
      <c r="K39" s="116">
        <v>2.3109243697478989</v>
      </c>
    </row>
    <row r="40" spans="1:11" ht="14.1" customHeight="1" x14ac:dyDescent="0.2">
      <c r="A40" s="306" t="s">
        <v>259</v>
      </c>
      <c r="B40" s="307" t="s">
        <v>260</v>
      </c>
      <c r="C40" s="308"/>
      <c r="D40" s="113">
        <v>5.7327528763715518</v>
      </c>
      <c r="E40" s="115">
        <v>2581</v>
      </c>
      <c r="F40" s="114">
        <v>2585</v>
      </c>
      <c r="G40" s="114">
        <v>2603</v>
      </c>
      <c r="H40" s="114">
        <v>2583</v>
      </c>
      <c r="I40" s="140">
        <v>2571</v>
      </c>
      <c r="J40" s="115">
        <v>10</v>
      </c>
      <c r="K40" s="116">
        <v>0.38895371450797356</v>
      </c>
    </row>
    <row r="41" spans="1:11" ht="14.1" customHeight="1" x14ac:dyDescent="0.2">
      <c r="A41" s="306"/>
      <c r="B41" s="307" t="s">
        <v>261</v>
      </c>
      <c r="C41" s="308"/>
      <c r="D41" s="113">
        <v>5.1530362933676868</v>
      </c>
      <c r="E41" s="115">
        <v>2320</v>
      </c>
      <c r="F41" s="114">
        <v>2327</v>
      </c>
      <c r="G41" s="114">
        <v>2349</v>
      </c>
      <c r="H41" s="114">
        <v>2332</v>
      </c>
      <c r="I41" s="140">
        <v>2314</v>
      </c>
      <c r="J41" s="115">
        <v>6</v>
      </c>
      <c r="K41" s="116">
        <v>0.25929127052722556</v>
      </c>
    </row>
    <row r="42" spans="1:11" ht="14.1" customHeight="1" x14ac:dyDescent="0.2">
      <c r="A42" s="306">
        <v>52</v>
      </c>
      <c r="B42" s="307" t="s">
        <v>262</v>
      </c>
      <c r="C42" s="308"/>
      <c r="D42" s="113">
        <v>3.9491804006929945</v>
      </c>
      <c r="E42" s="115">
        <v>1778</v>
      </c>
      <c r="F42" s="114">
        <v>1756</v>
      </c>
      <c r="G42" s="114">
        <v>1773</v>
      </c>
      <c r="H42" s="114">
        <v>1779</v>
      </c>
      <c r="I42" s="140">
        <v>1758</v>
      </c>
      <c r="J42" s="115">
        <v>20</v>
      </c>
      <c r="K42" s="116">
        <v>1.1376564277588168</v>
      </c>
    </row>
    <row r="43" spans="1:11" ht="14.1" customHeight="1" x14ac:dyDescent="0.2">
      <c r="A43" s="306" t="s">
        <v>263</v>
      </c>
      <c r="B43" s="307" t="s">
        <v>264</v>
      </c>
      <c r="C43" s="308"/>
      <c r="D43" s="113">
        <v>3.3094931366887299</v>
      </c>
      <c r="E43" s="115">
        <v>1490</v>
      </c>
      <c r="F43" s="114">
        <v>1460</v>
      </c>
      <c r="G43" s="114">
        <v>1472</v>
      </c>
      <c r="H43" s="114">
        <v>1470</v>
      </c>
      <c r="I43" s="140">
        <v>1456</v>
      </c>
      <c r="J43" s="115">
        <v>34</v>
      </c>
      <c r="K43" s="116">
        <v>2.3351648351648353</v>
      </c>
    </row>
    <row r="44" spans="1:11" ht="14.1" customHeight="1" x14ac:dyDescent="0.2">
      <c r="A44" s="306">
        <v>53</v>
      </c>
      <c r="B44" s="307" t="s">
        <v>265</v>
      </c>
      <c r="C44" s="308"/>
      <c r="D44" s="113">
        <v>0.42645817600284308</v>
      </c>
      <c r="E44" s="115">
        <v>192</v>
      </c>
      <c r="F44" s="114">
        <v>194</v>
      </c>
      <c r="G44" s="114">
        <v>198</v>
      </c>
      <c r="H44" s="114">
        <v>206</v>
      </c>
      <c r="I44" s="140">
        <v>191</v>
      </c>
      <c r="J44" s="115">
        <v>1</v>
      </c>
      <c r="K44" s="116">
        <v>0.52356020942408377</v>
      </c>
    </row>
    <row r="45" spans="1:11" ht="14.1" customHeight="1" x14ac:dyDescent="0.2">
      <c r="A45" s="306" t="s">
        <v>266</v>
      </c>
      <c r="B45" s="307" t="s">
        <v>267</v>
      </c>
      <c r="C45" s="308"/>
      <c r="D45" s="113">
        <v>0.40868908533605791</v>
      </c>
      <c r="E45" s="115">
        <v>184</v>
      </c>
      <c r="F45" s="114">
        <v>187</v>
      </c>
      <c r="G45" s="114">
        <v>191</v>
      </c>
      <c r="H45" s="114">
        <v>200</v>
      </c>
      <c r="I45" s="140">
        <v>185</v>
      </c>
      <c r="J45" s="115">
        <v>-1</v>
      </c>
      <c r="K45" s="116">
        <v>-0.54054054054054057</v>
      </c>
    </row>
    <row r="46" spans="1:11" ht="14.1" customHeight="1" x14ac:dyDescent="0.2">
      <c r="A46" s="306">
        <v>54</v>
      </c>
      <c r="B46" s="307" t="s">
        <v>268</v>
      </c>
      <c r="C46" s="308"/>
      <c r="D46" s="113">
        <v>2.9518901870196794</v>
      </c>
      <c r="E46" s="115">
        <v>1329</v>
      </c>
      <c r="F46" s="114">
        <v>1320</v>
      </c>
      <c r="G46" s="114">
        <v>1323</v>
      </c>
      <c r="H46" s="114">
        <v>1328</v>
      </c>
      <c r="I46" s="140">
        <v>1312</v>
      </c>
      <c r="J46" s="115">
        <v>17</v>
      </c>
      <c r="K46" s="116">
        <v>1.2957317073170731</v>
      </c>
    </row>
    <row r="47" spans="1:11" ht="14.1" customHeight="1" x14ac:dyDescent="0.2">
      <c r="A47" s="306">
        <v>61</v>
      </c>
      <c r="B47" s="307" t="s">
        <v>269</v>
      </c>
      <c r="C47" s="308"/>
      <c r="D47" s="113">
        <v>2.3388565590155923</v>
      </c>
      <c r="E47" s="115">
        <v>1053</v>
      </c>
      <c r="F47" s="114">
        <v>1051</v>
      </c>
      <c r="G47" s="114">
        <v>1061</v>
      </c>
      <c r="H47" s="114">
        <v>1042</v>
      </c>
      <c r="I47" s="140">
        <v>1045</v>
      </c>
      <c r="J47" s="115">
        <v>8</v>
      </c>
      <c r="K47" s="116">
        <v>0.76555023923444976</v>
      </c>
    </row>
    <row r="48" spans="1:11" ht="14.1" customHeight="1" x14ac:dyDescent="0.2">
      <c r="A48" s="306">
        <v>62</v>
      </c>
      <c r="B48" s="307" t="s">
        <v>270</v>
      </c>
      <c r="C48" s="308"/>
      <c r="D48" s="113">
        <v>8.047176935720314</v>
      </c>
      <c r="E48" s="115">
        <v>3623</v>
      </c>
      <c r="F48" s="114">
        <v>3665</v>
      </c>
      <c r="G48" s="114">
        <v>3686</v>
      </c>
      <c r="H48" s="114">
        <v>3600</v>
      </c>
      <c r="I48" s="140">
        <v>3593</v>
      </c>
      <c r="J48" s="115">
        <v>30</v>
      </c>
      <c r="K48" s="116">
        <v>0.83495686056220431</v>
      </c>
    </row>
    <row r="49" spans="1:11" ht="14.1" customHeight="1" x14ac:dyDescent="0.2">
      <c r="A49" s="306">
        <v>63</v>
      </c>
      <c r="B49" s="307" t="s">
        <v>271</v>
      </c>
      <c r="C49" s="308"/>
      <c r="D49" s="113">
        <v>1.939052019012927</v>
      </c>
      <c r="E49" s="115">
        <v>873</v>
      </c>
      <c r="F49" s="114">
        <v>900</v>
      </c>
      <c r="G49" s="114">
        <v>929</v>
      </c>
      <c r="H49" s="114">
        <v>922</v>
      </c>
      <c r="I49" s="140">
        <v>872</v>
      </c>
      <c r="J49" s="115">
        <v>1</v>
      </c>
      <c r="K49" s="116">
        <v>0.11467889908256881</v>
      </c>
    </row>
    <row r="50" spans="1:11" ht="14.1" customHeight="1" x14ac:dyDescent="0.2">
      <c r="A50" s="306" t="s">
        <v>272</v>
      </c>
      <c r="B50" s="307" t="s">
        <v>273</v>
      </c>
      <c r="C50" s="308"/>
      <c r="D50" s="113">
        <v>0.43756385766958378</v>
      </c>
      <c r="E50" s="115">
        <v>197</v>
      </c>
      <c r="F50" s="114">
        <v>212</v>
      </c>
      <c r="G50" s="114">
        <v>212</v>
      </c>
      <c r="H50" s="114">
        <v>206</v>
      </c>
      <c r="I50" s="140">
        <v>196</v>
      </c>
      <c r="J50" s="115">
        <v>1</v>
      </c>
      <c r="K50" s="116">
        <v>0.51020408163265307</v>
      </c>
    </row>
    <row r="51" spans="1:11" ht="14.1" customHeight="1" x14ac:dyDescent="0.2">
      <c r="A51" s="306" t="s">
        <v>274</v>
      </c>
      <c r="B51" s="307" t="s">
        <v>275</v>
      </c>
      <c r="C51" s="308"/>
      <c r="D51" s="113">
        <v>1.3038070276753586</v>
      </c>
      <c r="E51" s="115">
        <v>587</v>
      </c>
      <c r="F51" s="114">
        <v>598</v>
      </c>
      <c r="G51" s="114">
        <v>619</v>
      </c>
      <c r="H51" s="114">
        <v>622</v>
      </c>
      <c r="I51" s="140">
        <v>581</v>
      </c>
      <c r="J51" s="115">
        <v>6</v>
      </c>
      <c r="K51" s="116">
        <v>1.0327022375215147</v>
      </c>
    </row>
    <row r="52" spans="1:11" ht="14.1" customHeight="1" x14ac:dyDescent="0.2">
      <c r="A52" s="306">
        <v>71</v>
      </c>
      <c r="B52" s="307" t="s">
        <v>276</v>
      </c>
      <c r="C52" s="308"/>
      <c r="D52" s="113">
        <v>9.0577939673937191</v>
      </c>
      <c r="E52" s="115">
        <v>4078</v>
      </c>
      <c r="F52" s="114">
        <v>4081</v>
      </c>
      <c r="G52" s="114">
        <v>4097</v>
      </c>
      <c r="H52" s="114">
        <v>3994</v>
      </c>
      <c r="I52" s="140">
        <v>3997</v>
      </c>
      <c r="J52" s="115">
        <v>81</v>
      </c>
      <c r="K52" s="116">
        <v>2.0265198899174379</v>
      </c>
    </row>
    <row r="53" spans="1:11" ht="14.1" customHeight="1" x14ac:dyDescent="0.2">
      <c r="A53" s="306" t="s">
        <v>277</v>
      </c>
      <c r="B53" s="307" t="s">
        <v>278</v>
      </c>
      <c r="C53" s="308"/>
      <c r="D53" s="113">
        <v>3.8203544933588023</v>
      </c>
      <c r="E53" s="115">
        <v>1720</v>
      </c>
      <c r="F53" s="114">
        <v>1736</v>
      </c>
      <c r="G53" s="114">
        <v>1754</v>
      </c>
      <c r="H53" s="114">
        <v>1703</v>
      </c>
      <c r="I53" s="140">
        <v>1716</v>
      </c>
      <c r="J53" s="115">
        <v>4</v>
      </c>
      <c r="K53" s="116">
        <v>0.23310023310023309</v>
      </c>
    </row>
    <row r="54" spans="1:11" ht="14.1" customHeight="1" x14ac:dyDescent="0.2">
      <c r="A54" s="306" t="s">
        <v>279</v>
      </c>
      <c r="B54" s="307" t="s">
        <v>280</v>
      </c>
      <c r="C54" s="308"/>
      <c r="D54" s="113">
        <v>4.4955799386966371</v>
      </c>
      <c r="E54" s="115">
        <v>2024</v>
      </c>
      <c r="F54" s="114">
        <v>2010</v>
      </c>
      <c r="G54" s="114">
        <v>2012</v>
      </c>
      <c r="H54" s="114">
        <v>1971</v>
      </c>
      <c r="I54" s="140">
        <v>1965</v>
      </c>
      <c r="J54" s="115">
        <v>59</v>
      </c>
      <c r="K54" s="116">
        <v>3.0025445292620865</v>
      </c>
    </row>
    <row r="55" spans="1:11" ht="14.1" customHeight="1" x14ac:dyDescent="0.2">
      <c r="A55" s="306">
        <v>72</v>
      </c>
      <c r="B55" s="307" t="s">
        <v>281</v>
      </c>
      <c r="C55" s="308"/>
      <c r="D55" s="113">
        <v>3.0896006396872639</v>
      </c>
      <c r="E55" s="115">
        <v>1391</v>
      </c>
      <c r="F55" s="114">
        <v>1434</v>
      </c>
      <c r="G55" s="114">
        <v>1438</v>
      </c>
      <c r="H55" s="114">
        <v>1385</v>
      </c>
      <c r="I55" s="140">
        <v>1375</v>
      </c>
      <c r="J55" s="115">
        <v>16</v>
      </c>
      <c r="K55" s="116">
        <v>1.1636363636363636</v>
      </c>
    </row>
    <row r="56" spans="1:11" ht="14.1" customHeight="1" x14ac:dyDescent="0.2">
      <c r="A56" s="306" t="s">
        <v>282</v>
      </c>
      <c r="B56" s="307" t="s">
        <v>283</v>
      </c>
      <c r="C56" s="308"/>
      <c r="D56" s="113">
        <v>1.779130203011861</v>
      </c>
      <c r="E56" s="115">
        <v>801</v>
      </c>
      <c r="F56" s="114">
        <v>802</v>
      </c>
      <c r="G56" s="114">
        <v>810</v>
      </c>
      <c r="H56" s="114">
        <v>791</v>
      </c>
      <c r="I56" s="140">
        <v>803</v>
      </c>
      <c r="J56" s="115">
        <v>-2</v>
      </c>
      <c r="K56" s="116">
        <v>-0.24906600249066002</v>
      </c>
    </row>
    <row r="57" spans="1:11" ht="14.1" customHeight="1" x14ac:dyDescent="0.2">
      <c r="A57" s="306" t="s">
        <v>284</v>
      </c>
      <c r="B57" s="307" t="s">
        <v>285</v>
      </c>
      <c r="C57" s="308"/>
      <c r="D57" s="113">
        <v>0.73963839900493089</v>
      </c>
      <c r="E57" s="115">
        <v>333</v>
      </c>
      <c r="F57" s="114">
        <v>348</v>
      </c>
      <c r="G57" s="114">
        <v>343</v>
      </c>
      <c r="H57" s="114">
        <v>323</v>
      </c>
      <c r="I57" s="140">
        <v>316</v>
      </c>
      <c r="J57" s="115">
        <v>17</v>
      </c>
      <c r="K57" s="116">
        <v>5.3797468354430382</v>
      </c>
    </row>
    <row r="58" spans="1:11" ht="14.1" customHeight="1" x14ac:dyDescent="0.2">
      <c r="A58" s="306">
        <v>73</v>
      </c>
      <c r="B58" s="307" t="s">
        <v>286</v>
      </c>
      <c r="C58" s="308"/>
      <c r="D58" s="113">
        <v>2.6031717826840213</v>
      </c>
      <c r="E58" s="115">
        <v>1172</v>
      </c>
      <c r="F58" s="114">
        <v>1164</v>
      </c>
      <c r="G58" s="114">
        <v>1169</v>
      </c>
      <c r="H58" s="114">
        <v>1142</v>
      </c>
      <c r="I58" s="140">
        <v>1145</v>
      </c>
      <c r="J58" s="115">
        <v>27</v>
      </c>
      <c r="K58" s="116">
        <v>2.3580786026200875</v>
      </c>
    </row>
    <row r="59" spans="1:11" ht="14.1" customHeight="1" x14ac:dyDescent="0.2">
      <c r="A59" s="306" t="s">
        <v>287</v>
      </c>
      <c r="B59" s="307" t="s">
        <v>288</v>
      </c>
      <c r="C59" s="308"/>
      <c r="D59" s="113">
        <v>2.2944338323486297</v>
      </c>
      <c r="E59" s="115">
        <v>1033</v>
      </c>
      <c r="F59" s="114">
        <v>1022</v>
      </c>
      <c r="G59" s="114">
        <v>1025</v>
      </c>
      <c r="H59" s="114">
        <v>1001</v>
      </c>
      <c r="I59" s="140">
        <v>999</v>
      </c>
      <c r="J59" s="115">
        <v>34</v>
      </c>
      <c r="K59" s="116">
        <v>3.4034034034034035</v>
      </c>
    </row>
    <row r="60" spans="1:11" ht="14.1" customHeight="1" x14ac:dyDescent="0.2">
      <c r="A60" s="306">
        <v>81</v>
      </c>
      <c r="B60" s="307" t="s">
        <v>289</v>
      </c>
      <c r="C60" s="308"/>
      <c r="D60" s="113">
        <v>10.270534405401804</v>
      </c>
      <c r="E60" s="115">
        <v>4624</v>
      </c>
      <c r="F60" s="114">
        <v>4666</v>
      </c>
      <c r="G60" s="114">
        <v>4626</v>
      </c>
      <c r="H60" s="114">
        <v>4573</v>
      </c>
      <c r="I60" s="140">
        <v>4580</v>
      </c>
      <c r="J60" s="115">
        <v>44</v>
      </c>
      <c r="K60" s="116">
        <v>0.9606986899563319</v>
      </c>
    </row>
    <row r="61" spans="1:11" ht="14.1" customHeight="1" x14ac:dyDescent="0.2">
      <c r="A61" s="306" t="s">
        <v>290</v>
      </c>
      <c r="B61" s="307" t="s">
        <v>291</v>
      </c>
      <c r="C61" s="308"/>
      <c r="D61" s="113">
        <v>2.5454222380169695</v>
      </c>
      <c r="E61" s="115">
        <v>1146</v>
      </c>
      <c r="F61" s="114">
        <v>1148</v>
      </c>
      <c r="G61" s="114">
        <v>1153</v>
      </c>
      <c r="H61" s="114">
        <v>1114</v>
      </c>
      <c r="I61" s="140">
        <v>1128</v>
      </c>
      <c r="J61" s="115">
        <v>18</v>
      </c>
      <c r="K61" s="116">
        <v>1.5957446808510638</v>
      </c>
    </row>
    <row r="62" spans="1:11" ht="14.1" customHeight="1" x14ac:dyDescent="0.2">
      <c r="A62" s="306" t="s">
        <v>292</v>
      </c>
      <c r="B62" s="307" t="s">
        <v>293</v>
      </c>
      <c r="C62" s="308"/>
      <c r="D62" s="113">
        <v>4.3134467593620895</v>
      </c>
      <c r="E62" s="115">
        <v>1942</v>
      </c>
      <c r="F62" s="114">
        <v>1972</v>
      </c>
      <c r="G62" s="114">
        <v>1956</v>
      </c>
      <c r="H62" s="114">
        <v>1943</v>
      </c>
      <c r="I62" s="140">
        <v>1949</v>
      </c>
      <c r="J62" s="115">
        <v>-7</v>
      </c>
      <c r="K62" s="116">
        <v>-0.35915854284248333</v>
      </c>
    </row>
    <row r="63" spans="1:11" ht="14.1" customHeight="1" x14ac:dyDescent="0.2">
      <c r="A63" s="306"/>
      <c r="B63" s="307" t="s">
        <v>294</v>
      </c>
      <c r="C63" s="308"/>
      <c r="D63" s="113">
        <v>3.8270179023588469</v>
      </c>
      <c r="E63" s="115">
        <v>1723</v>
      </c>
      <c r="F63" s="114">
        <v>1753</v>
      </c>
      <c r="G63" s="114">
        <v>1734</v>
      </c>
      <c r="H63" s="114">
        <v>1740</v>
      </c>
      <c r="I63" s="140">
        <v>1751</v>
      </c>
      <c r="J63" s="115">
        <v>-28</v>
      </c>
      <c r="K63" s="116">
        <v>-1.5990862364363221</v>
      </c>
    </row>
    <row r="64" spans="1:11" ht="14.1" customHeight="1" x14ac:dyDescent="0.2">
      <c r="A64" s="306" t="s">
        <v>295</v>
      </c>
      <c r="B64" s="307" t="s">
        <v>296</v>
      </c>
      <c r="C64" s="308"/>
      <c r="D64" s="113">
        <v>1.0350495313402337</v>
      </c>
      <c r="E64" s="115">
        <v>466</v>
      </c>
      <c r="F64" s="114">
        <v>467</v>
      </c>
      <c r="G64" s="114">
        <v>463</v>
      </c>
      <c r="H64" s="114">
        <v>460</v>
      </c>
      <c r="I64" s="140">
        <v>456</v>
      </c>
      <c r="J64" s="115">
        <v>10</v>
      </c>
      <c r="K64" s="116">
        <v>2.192982456140351</v>
      </c>
    </row>
    <row r="65" spans="1:11" ht="14.1" customHeight="1" x14ac:dyDescent="0.2">
      <c r="A65" s="306" t="s">
        <v>297</v>
      </c>
      <c r="B65" s="307" t="s">
        <v>298</v>
      </c>
      <c r="C65" s="308"/>
      <c r="D65" s="113">
        <v>1.4437386166762916</v>
      </c>
      <c r="E65" s="115">
        <v>650</v>
      </c>
      <c r="F65" s="114">
        <v>652</v>
      </c>
      <c r="G65" s="114">
        <v>630</v>
      </c>
      <c r="H65" s="114">
        <v>630</v>
      </c>
      <c r="I65" s="140">
        <v>630</v>
      </c>
      <c r="J65" s="115">
        <v>20</v>
      </c>
      <c r="K65" s="116">
        <v>3.1746031746031744</v>
      </c>
    </row>
    <row r="66" spans="1:11" ht="14.1" customHeight="1" x14ac:dyDescent="0.2">
      <c r="A66" s="306">
        <v>82</v>
      </c>
      <c r="B66" s="307" t="s">
        <v>299</v>
      </c>
      <c r="C66" s="308"/>
      <c r="D66" s="113">
        <v>3.9114210830260761</v>
      </c>
      <c r="E66" s="115">
        <v>1761</v>
      </c>
      <c r="F66" s="114">
        <v>1779</v>
      </c>
      <c r="G66" s="114">
        <v>1783</v>
      </c>
      <c r="H66" s="114">
        <v>1645</v>
      </c>
      <c r="I66" s="140">
        <v>1632</v>
      </c>
      <c r="J66" s="115">
        <v>129</v>
      </c>
      <c r="K66" s="116">
        <v>7.9044117647058822</v>
      </c>
    </row>
    <row r="67" spans="1:11" ht="14.1" customHeight="1" x14ac:dyDescent="0.2">
      <c r="A67" s="306" t="s">
        <v>300</v>
      </c>
      <c r="B67" s="307" t="s">
        <v>301</v>
      </c>
      <c r="C67" s="308"/>
      <c r="D67" s="113">
        <v>2.6764692816845099</v>
      </c>
      <c r="E67" s="115">
        <v>1205</v>
      </c>
      <c r="F67" s="114">
        <v>1213</v>
      </c>
      <c r="G67" s="114">
        <v>1206</v>
      </c>
      <c r="H67" s="114">
        <v>1092</v>
      </c>
      <c r="I67" s="140">
        <v>1077</v>
      </c>
      <c r="J67" s="115">
        <v>128</v>
      </c>
      <c r="K67" s="116">
        <v>11.884865366759517</v>
      </c>
    </row>
    <row r="68" spans="1:11" ht="14.1" customHeight="1" x14ac:dyDescent="0.2">
      <c r="A68" s="306" t="s">
        <v>302</v>
      </c>
      <c r="B68" s="307" t="s">
        <v>303</v>
      </c>
      <c r="C68" s="308"/>
      <c r="D68" s="113">
        <v>0.60414908267069434</v>
      </c>
      <c r="E68" s="115">
        <v>272</v>
      </c>
      <c r="F68" s="114">
        <v>281</v>
      </c>
      <c r="G68" s="114">
        <v>291</v>
      </c>
      <c r="H68" s="114">
        <v>282</v>
      </c>
      <c r="I68" s="140">
        <v>282</v>
      </c>
      <c r="J68" s="115">
        <v>-10</v>
      </c>
      <c r="K68" s="116">
        <v>-3.5460992907801416</v>
      </c>
    </row>
    <row r="69" spans="1:11" ht="14.1" customHeight="1" x14ac:dyDescent="0.2">
      <c r="A69" s="306">
        <v>83</v>
      </c>
      <c r="B69" s="307" t="s">
        <v>304</v>
      </c>
      <c r="C69" s="308"/>
      <c r="D69" s="113">
        <v>6.4501799120430015</v>
      </c>
      <c r="E69" s="115">
        <v>2904</v>
      </c>
      <c r="F69" s="114">
        <v>2882</v>
      </c>
      <c r="G69" s="114">
        <v>2856</v>
      </c>
      <c r="H69" s="114">
        <v>3184</v>
      </c>
      <c r="I69" s="140">
        <v>3194</v>
      </c>
      <c r="J69" s="115">
        <v>-290</v>
      </c>
      <c r="K69" s="116">
        <v>-9.0795241077019408</v>
      </c>
    </row>
    <row r="70" spans="1:11" ht="14.1" customHeight="1" x14ac:dyDescent="0.2">
      <c r="A70" s="306" t="s">
        <v>305</v>
      </c>
      <c r="B70" s="307" t="s">
        <v>306</v>
      </c>
      <c r="C70" s="308"/>
      <c r="D70" s="113">
        <v>5.1552574297010354</v>
      </c>
      <c r="E70" s="115">
        <v>2321</v>
      </c>
      <c r="F70" s="114">
        <v>2306</v>
      </c>
      <c r="G70" s="114">
        <v>2279</v>
      </c>
      <c r="H70" s="114">
        <v>2540</v>
      </c>
      <c r="I70" s="140">
        <v>2536</v>
      </c>
      <c r="J70" s="115">
        <v>-215</v>
      </c>
      <c r="K70" s="116">
        <v>-8.4779179810725545</v>
      </c>
    </row>
    <row r="71" spans="1:11" ht="14.1" customHeight="1" x14ac:dyDescent="0.2">
      <c r="A71" s="306"/>
      <c r="B71" s="307" t="s">
        <v>307</v>
      </c>
      <c r="C71" s="308"/>
      <c r="D71" s="113">
        <v>3.2339745013548931</v>
      </c>
      <c r="E71" s="115">
        <v>1456</v>
      </c>
      <c r="F71" s="114">
        <v>1447</v>
      </c>
      <c r="G71" s="114">
        <v>1436</v>
      </c>
      <c r="H71" s="114">
        <v>1454</v>
      </c>
      <c r="I71" s="140">
        <v>1447</v>
      </c>
      <c r="J71" s="115">
        <v>9</v>
      </c>
      <c r="K71" s="116">
        <v>0.62197650310988251</v>
      </c>
    </row>
    <row r="72" spans="1:11" ht="14.1" customHeight="1" x14ac:dyDescent="0.2">
      <c r="A72" s="306">
        <v>84</v>
      </c>
      <c r="B72" s="307" t="s">
        <v>308</v>
      </c>
      <c r="C72" s="308"/>
      <c r="D72" s="113">
        <v>1.3571142996757142</v>
      </c>
      <c r="E72" s="115">
        <v>611</v>
      </c>
      <c r="F72" s="114">
        <v>606</v>
      </c>
      <c r="G72" s="114">
        <v>595</v>
      </c>
      <c r="H72" s="114">
        <v>629</v>
      </c>
      <c r="I72" s="140">
        <v>599</v>
      </c>
      <c r="J72" s="115">
        <v>12</v>
      </c>
      <c r="K72" s="116">
        <v>2.003338898163606</v>
      </c>
    </row>
    <row r="73" spans="1:11" ht="14.1" customHeight="1" x14ac:dyDescent="0.2">
      <c r="A73" s="306" t="s">
        <v>309</v>
      </c>
      <c r="B73" s="307" t="s">
        <v>310</v>
      </c>
      <c r="C73" s="308"/>
      <c r="D73" s="113">
        <v>0.63746612767091648</v>
      </c>
      <c r="E73" s="115">
        <v>287</v>
      </c>
      <c r="F73" s="114">
        <v>276</v>
      </c>
      <c r="G73" s="114">
        <v>261</v>
      </c>
      <c r="H73" s="114">
        <v>320</v>
      </c>
      <c r="I73" s="140">
        <v>309</v>
      </c>
      <c r="J73" s="115">
        <v>-22</v>
      </c>
      <c r="K73" s="116">
        <v>-7.1197411003236244</v>
      </c>
    </row>
    <row r="74" spans="1:11" ht="14.1" customHeight="1" x14ac:dyDescent="0.2">
      <c r="A74" s="306" t="s">
        <v>311</v>
      </c>
      <c r="B74" s="307" t="s">
        <v>312</v>
      </c>
      <c r="C74" s="308"/>
      <c r="D74" s="113">
        <v>0.35093954066900629</v>
      </c>
      <c r="E74" s="115">
        <v>158</v>
      </c>
      <c r="F74" s="114">
        <v>159</v>
      </c>
      <c r="G74" s="114">
        <v>161</v>
      </c>
      <c r="H74" s="114">
        <v>129</v>
      </c>
      <c r="I74" s="140">
        <v>120</v>
      </c>
      <c r="J74" s="115">
        <v>38</v>
      </c>
      <c r="K74" s="116">
        <v>31.666666666666668</v>
      </c>
    </row>
    <row r="75" spans="1:11" ht="14.1" customHeight="1" x14ac:dyDescent="0.2">
      <c r="A75" s="306" t="s">
        <v>313</v>
      </c>
      <c r="B75" s="307" t="s">
        <v>314</v>
      </c>
      <c r="C75" s="308"/>
      <c r="D75" s="113">
        <v>5.5528408333703524E-2</v>
      </c>
      <c r="E75" s="115">
        <v>25</v>
      </c>
      <c r="F75" s="114">
        <v>24</v>
      </c>
      <c r="G75" s="114">
        <v>27</v>
      </c>
      <c r="H75" s="114">
        <v>30</v>
      </c>
      <c r="I75" s="140">
        <v>28</v>
      </c>
      <c r="J75" s="115">
        <v>-3</v>
      </c>
      <c r="K75" s="116">
        <v>-10.714285714285714</v>
      </c>
    </row>
    <row r="76" spans="1:11" ht="14.1" customHeight="1" x14ac:dyDescent="0.2">
      <c r="A76" s="306">
        <v>91</v>
      </c>
      <c r="B76" s="307" t="s">
        <v>315</v>
      </c>
      <c r="C76" s="308"/>
      <c r="D76" s="113">
        <v>0.15547954333436986</v>
      </c>
      <c r="E76" s="115">
        <v>70</v>
      </c>
      <c r="F76" s="114">
        <v>70</v>
      </c>
      <c r="G76" s="114">
        <v>73</v>
      </c>
      <c r="H76" s="114">
        <v>79</v>
      </c>
      <c r="I76" s="140">
        <v>81</v>
      </c>
      <c r="J76" s="115">
        <v>-11</v>
      </c>
      <c r="K76" s="116">
        <v>-13.580246913580247</v>
      </c>
    </row>
    <row r="77" spans="1:11" ht="14.1" customHeight="1" x14ac:dyDescent="0.2">
      <c r="A77" s="306">
        <v>92</v>
      </c>
      <c r="B77" s="307" t="s">
        <v>316</v>
      </c>
      <c r="C77" s="308"/>
      <c r="D77" s="113">
        <v>0.3909199946692728</v>
      </c>
      <c r="E77" s="115">
        <v>176</v>
      </c>
      <c r="F77" s="114">
        <v>183</v>
      </c>
      <c r="G77" s="114">
        <v>195</v>
      </c>
      <c r="H77" s="114">
        <v>201</v>
      </c>
      <c r="I77" s="140">
        <v>195</v>
      </c>
      <c r="J77" s="115">
        <v>-19</v>
      </c>
      <c r="K77" s="116">
        <v>-9.7435897435897427</v>
      </c>
    </row>
    <row r="78" spans="1:11" ht="14.1" customHeight="1" x14ac:dyDescent="0.2">
      <c r="A78" s="306">
        <v>93</v>
      </c>
      <c r="B78" s="307" t="s">
        <v>317</v>
      </c>
      <c r="C78" s="308"/>
      <c r="D78" s="113">
        <v>0.18213317933454756</v>
      </c>
      <c r="E78" s="115">
        <v>82</v>
      </c>
      <c r="F78" s="114">
        <v>83</v>
      </c>
      <c r="G78" s="114">
        <v>91</v>
      </c>
      <c r="H78" s="114">
        <v>90</v>
      </c>
      <c r="I78" s="140">
        <v>87</v>
      </c>
      <c r="J78" s="115">
        <v>-5</v>
      </c>
      <c r="K78" s="116">
        <v>-5.7471264367816088</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1.1083470303407224</v>
      </c>
      <c r="E81" s="143">
        <v>499</v>
      </c>
      <c r="F81" s="144">
        <v>514</v>
      </c>
      <c r="G81" s="144">
        <v>524</v>
      </c>
      <c r="H81" s="144">
        <v>537</v>
      </c>
      <c r="I81" s="145">
        <v>535</v>
      </c>
      <c r="J81" s="143">
        <v>-36</v>
      </c>
      <c r="K81" s="146">
        <v>-6.7289719626168223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12203</v>
      </c>
      <c r="E12" s="114">
        <v>12581</v>
      </c>
      <c r="F12" s="114">
        <v>12796</v>
      </c>
      <c r="G12" s="114">
        <v>12826</v>
      </c>
      <c r="H12" s="140">
        <v>12503</v>
      </c>
      <c r="I12" s="115">
        <v>-300</v>
      </c>
      <c r="J12" s="116">
        <v>-2.3994241382068302</v>
      </c>
      <c r="K12"/>
      <c r="L12"/>
      <c r="M12"/>
      <c r="N12"/>
      <c r="O12"/>
      <c r="P12"/>
    </row>
    <row r="13" spans="1:16" s="110" customFormat="1" ht="14.45" customHeight="1" x14ac:dyDescent="0.2">
      <c r="A13" s="120" t="s">
        <v>105</v>
      </c>
      <c r="B13" s="119" t="s">
        <v>106</v>
      </c>
      <c r="C13" s="113">
        <v>35.999344423502414</v>
      </c>
      <c r="D13" s="115">
        <v>4393</v>
      </c>
      <c r="E13" s="114">
        <v>4501</v>
      </c>
      <c r="F13" s="114">
        <v>4586</v>
      </c>
      <c r="G13" s="114">
        <v>4584</v>
      </c>
      <c r="H13" s="140">
        <v>4391</v>
      </c>
      <c r="I13" s="115">
        <v>2</v>
      </c>
      <c r="J13" s="116">
        <v>4.554771122751082E-2</v>
      </c>
      <c r="K13"/>
      <c r="L13"/>
      <c r="M13"/>
      <c r="N13"/>
      <c r="O13"/>
      <c r="P13"/>
    </row>
    <row r="14" spans="1:16" s="110" customFormat="1" ht="14.45" customHeight="1" x14ac:dyDescent="0.2">
      <c r="A14" s="120"/>
      <c r="B14" s="119" t="s">
        <v>107</v>
      </c>
      <c r="C14" s="113">
        <v>64.000655576497579</v>
      </c>
      <c r="D14" s="115">
        <v>7810</v>
      </c>
      <c r="E14" s="114">
        <v>8080</v>
      </c>
      <c r="F14" s="114">
        <v>8210</v>
      </c>
      <c r="G14" s="114">
        <v>8242</v>
      </c>
      <c r="H14" s="140">
        <v>8112</v>
      </c>
      <c r="I14" s="115">
        <v>-302</v>
      </c>
      <c r="J14" s="116">
        <v>-3.722879684418146</v>
      </c>
      <c r="K14"/>
      <c r="L14"/>
      <c r="M14"/>
      <c r="N14"/>
      <c r="O14"/>
      <c r="P14"/>
    </row>
    <row r="15" spans="1:16" s="110" customFormat="1" ht="14.45" customHeight="1" x14ac:dyDescent="0.2">
      <c r="A15" s="118" t="s">
        <v>105</v>
      </c>
      <c r="B15" s="121" t="s">
        <v>108</v>
      </c>
      <c r="C15" s="113">
        <v>17.51208719167418</v>
      </c>
      <c r="D15" s="115">
        <v>2137</v>
      </c>
      <c r="E15" s="114">
        <v>2242</v>
      </c>
      <c r="F15" s="114">
        <v>2290</v>
      </c>
      <c r="G15" s="114">
        <v>2313</v>
      </c>
      <c r="H15" s="140">
        <v>2163</v>
      </c>
      <c r="I15" s="115">
        <v>-26</v>
      </c>
      <c r="J15" s="116">
        <v>-1.2020342117429497</v>
      </c>
      <c r="K15"/>
      <c r="L15"/>
      <c r="M15"/>
      <c r="N15"/>
      <c r="O15"/>
      <c r="P15"/>
    </row>
    <row r="16" spans="1:16" s="110" customFormat="1" ht="14.45" customHeight="1" x14ac:dyDescent="0.2">
      <c r="A16" s="118"/>
      <c r="B16" s="121" t="s">
        <v>109</v>
      </c>
      <c r="C16" s="113">
        <v>44.04654593132836</v>
      </c>
      <c r="D16" s="115">
        <v>5375</v>
      </c>
      <c r="E16" s="114">
        <v>5586</v>
      </c>
      <c r="F16" s="114">
        <v>5697</v>
      </c>
      <c r="G16" s="114">
        <v>5743</v>
      </c>
      <c r="H16" s="140">
        <v>5725</v>
      </c>
      <c r="I16" s="115">
        <v>-350</v>
      </c>
      <c r="J16" s="116">
        <v>-6.1135371179039302</v>
      </c>
      <c r="K16"/>
      <c r="L16"/>
      <c r="M16"/>
      <c r="N16"/>
      <c r="O16"/>
      <c r="P16"/>
    </row>
    <row r="17" spans="1:16" s="110" customFormat="1" ht="14.45" customHeight="1" x14ac:dyDescent="0.2">
      <c r="A17" s="118"/>
      <c r="B17" s="121" t="s">
        <v>110</v>
      </c>
      <c r="C17" s="113">
        <v>22.002786200114727</v>
      </c>
      <c r="D17" s="115">
        <v>2685</v>
      </c>
      <c r="E17" s="114">
        <v>2733</v>
      </c>
      <c r="F17" s="114">
        <v>2783</v>
      </c>
      <c r="G17" s="114">
        <v>2780</v>
      </c>
      <c r="H17" s="140">
        <v>2721</v>
      </c>
      <c r="I17" s="115">
        <v>-36</v>
      </c>
      <c r="J17" s="116">
        <v>-1.3230429988974641</v>
      </c>
      <c r="K17"/>
      <c r="L17"/>
      <c r="M17"/>
      <c r="N17"/>
      <c r="O17"/>
      <c r="P17"/>
    </row>
    <row r="18" spans="1:16" s="110" customFormat="1" ht="14.45" customHeight="1" x14ac:dyDescent="0.2">
      <c r="A18" s="120"/>
      <c r="B18" s="121" t="s">
        <v>111</v>
      </c>
      <c r="C18" s="113">
        <v>16.438580676882733</v>
      </c>
      <c r="D18" s="115">
        <v>2006</v>
      </c>
      <c r="E18" s="114">
        <v>2020</v>
      </c>
      <c r="F18" s="114">
        <v>2026</v>
      </c>
      <c r="G18" s="114">
        <v>1990</v>
      </c>
      <c r="H18" s="140">
        <v>1894</v>
      </c>
      <c r="I18" s="115">
        <v>112</v>
      </c>
      <c r="J18" s="116">
        <v>5.9134107708553323</v>
      </c>
      <c r="K18"/>
      <c r="L18"/>
      <c r="M18"/>
      <c r="N18"/>
      <c r="O18"/>
      <c r="P18"/>
    </row>
    <row r="19" spans="1:16" s="110" customFormat="1" ht="14.45" customHeight="1" x14ac:dyDescent="0.2">
      <c r="A19" s="120"/>
      <c r="B19" s="121" t="s">
        <v>112</v>
      </c>
      <c r="C19" s="113">
        <v>1.7782512496926985</v>
      </c>
      <c r="D19" s="115">
        <v>217</v>
      </c>
      <c r="E19" s="114">
        <v>237</v>
      </c>
      <c r="F19" s="114">
        <v>241</v>
      </c>
      <c r="G19" s="114">
        <v>205</v>
      </c>
      <c r="H19" s="140">
        <v>182</v>
      </c>
      <c r="I19" s="115">
        <v>35</v>
      </c>
      <c r="J19" s="116">
        <v>19.23076923076923</v>
      </c>
      <c r="K19"/>
      <c r="L19"/>
      <c r="M19"/>
      <c r="N19"/>
      <c r="O19"/>
      <c r="P19"/>
    </row>
    <row r="20" spans="1:16" s="110" customFormat="1" ht="14.45" customHeight="1" x14ac:dyDescent="0.2">
      <c r="A20" s="120" t="s">
        <v>113</v>
      </c>
      <c r="B20" s="119" t="s">
        <v>116</v>
      </c>
      <c r="C20" s="113">
        <v>94.861919200196667</v>
      </c>
      <c r="D20" s="115">
        <v>11576</v>
      </c>
      <c r="E20" s="114">
        <v>11941</v>
      </c>
      <c r="F20" s="114">
        <v>12155</v>
      </c>
      <c r="G20" s="114">
        <v>12182</v>
      </c>
      <c r="H20" s="140">
        <v>11894</v>
      </c>
      <c r="I20" s="115">
        <v>-318</v>
      </c>
      <c r="J20" s="116">
        <v>-2.673616949722549</v>
      </c>
      <c r="K20"/>
      <c r="L20"/>
      <c r="M20"/>
      <c r="N20"/>
      <c r="O20"/>
      <c r="P20"/>
    </row>
    <row r="21" spans="1:16" s="110" customFormat="1" ht="14.45" customHeight="1" x14ac:dyDescent="0.2">
      <c r="A21" s="123"/>
      <c r="B21" s="124" t="s">
        <v>117</v>
      </c>
      <c r="C21" s="125">
        <v>4.9823813816274685</v>
      </c>
      <c r="D21" s="143">
        <v>608</v>
      </c>
      <c r="E21" s="144">
        <v>620</v>
      </c>
      <c r="F21" s="144">
        <v>623</v>
      </c>
      <c r="G21" s="144">
        <v>624</v>
      </c>
      <c r="H21" s="145">
        <v>584</v>
      </c>
      <c r="I21" s="143">
        <v>24</v>
      </c>
      <c r="J21" s="146">
        <v>4.1095890410958908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12969</v>
      </c>
      <c r="E56" s="114">
        <v>13362</v>
      </c>
      <c r="F56" s="114">
        <v>13568</v>
      </c>
      <c r="G56" s="114">
        <v>13646</v>
      </c>
      <c r="H56" s="140">
        <v>13347</v>
      </c>
      <c r="I56" s="115">
        <v>-378</v>
      </c>
      <c r="J56" s="116">
        <v>-2.8320971004720161</v>
      </c>
      <c r="K56"/>
      <c r="L56"/>
      <c r="M56"/>
      <c r="N56"/>
      <c r="O56"/>
      <c r="P56"/>
    </row>
    <row r="57" spans="1:16" s="110" customFormat="1" ht="14.45" customHeight="1" x14ac:dyDescent="0.2">
      <c r="A57" s="120" t="s">
        <v>105</v>
      </c>
      <c r="B57" s="119" t="s">
        <v>106</v>
      </c>
      <c r="C57" s="113">
        <v>37.689875857814791</v>
      </c>
      <c r="D57" s="115">
        <v>4888</v>
      </c>
      <c r="E57" s="114">
        <v>5023</v>
      </c>
      <c r="F57" s="114">
        <v>5089</v>
      </c>
      <c r="G57" s="114">
        <v>5076</v>
      </c>
      <c r="H57" s="140">
        <v>4913</v>
      </c>
      <c r="I57" s="115">
        <v>-25</v>
      </c>
      <c r="J57" s="116">
        <v>-0.50885406065540406</v>
      </c>
    </row>
    <row r="58" spans="1:16" s="110" customFormat="1" ht="14.45" customHeight="1" x14ac:dyDescent="0.2">
      <c r="A58" s="120"/>
      <c r="B58" s="119" t="s">
        <v>107</v>
      </c>
      <c r="C58" s="113">
        <v>62.310124142185209</v>
      </c>
      <c r="D58" s="115">
        <v>8081</v>
      </c>
      <c r="E58" s="114">
        <v>8339</v>
      </c>
      <c r="F58" s="114">
        <v>8479</v>
      </c>
      <c r="G58" s="114">
        <v>8570</v>
      </c>
      <c r="H58" s="140">
        <v>8434</v>
      </c>
      <c r="I58" s="115">
        <v>-353</v>
      </c>
      <c r="J58" s="116">
        <v>-4.185439886175006</v>
      </c>
    </row>
    <row r="59" spans="1:16" s="110" customFormat="1" ht="14.45" customHeight="1" x14ac:dyDescent="0.2">
      <c r="A59" s="118" t="s">
        <v>105</v>
      </c>
      <c r="B59" s="121" t="s">
        <v>108</v>
      </c>
      <c r="C59" s="113">
        <v>16.863289382373353</v>
      </c>
      <c r="D59" s="115">
        <v>2187</v>
      </c>
      <c r="E59" s="114">
        <v>2296</v>
      </c>
      <c r="F59" s="114">
        <v>2313</v>
      </c>
      <c r="G59" s="114">
        <v>2372</v>
      </c>
      <c r="H59" s="140">
        <v>2239</v>
      </c>
      <c r="I59" s="115">
        <v>-52</v>
      </c>
      <c r="J59" s="116">
        <v>-2.3224653863331843</v>
      </c>
    </row>
    <row r="60" spans="1:16" s="110" customFormat="1" ht="14.45" customHeight="1" x14ac:dyDescent="0.2">
      <c r="A60" s="118"/>
      <c r="B60" s="121" t="s">
        <v>109</v>
      </c>
      <c r="C60" s="113">
        <v>43.580846634281748</v>
      </c>
      <c r="D60" s="115">
        <v>5652</v>
      </c>
      <c r="E60" s="114">
        <v>5885</v>
      </c>
      <c r="F60" s="114">
        <v>6003</v>
      </c>
      <c r="G60" s="114">
        <v>6059</v>
      </c>
      <c r="H60" s="140">
        <v>6063</v>
      </c>
      <c r="I60" s="115">
        <v>-411</v>
      </c>
      <c r="J60" s="116">
        <v>-6.7788223651657598</v>
      </c>
    </row>
    <row r="61" spans="1:16" s="110" customFormat="1" ht="14.45" customHeight="1" x14ac:dyDescent="0.2">
      <c r="A61" s="118"/>
      <c r="B61" s="121" t="s">
        <v>110</v>
      </c>
      <c r="C61" s="113">
        <v>22.908474053512222</v>
      </c>
      <c r="D61" s="115">
        <v>2971</v>
      </c>
      <c r="E61" s="114">
        <v>2997</v>
      </c>
      <c r="F61" s="114">
        <v>3071</v>
      </c>
      <c r="G61" s="114">
        <v>3068</v>
      </c>
      <c r="H61" s="140">
        <v>2993</v>
      </c>
      <c r="I61" s="115">
        <v>-22</v>
      </c>
      <c r="J61" s="116">
        <v>-0.73504844637487465</v>
      </c>
    </row>
    <row r="62" spans="1:16" s="110" customFormat="1" ht="14.45" customHeight="1" x14ac:dyDescent="0.2">
      <c r="A62" s="120"/>
      <c r="B62" s="121" t="s">
        <v>111</v>
      </c>
      <c r="C62" s="113">
        <v>16.647389929832677</v>
      </c>
      <c r="D62" s="115">
        <v>2159</v>
      </c>
      <c r="E62" s="114">
        <v>2184</v>
      </c>
      <c r="F62" s="114">
        <v>2181</v>
      </c>
      <c r="G62" s="114">
        <v>2147</v>
      </c>
      <c r="H62" s="140">
        <v>2052</v>
      </c>
      <c r="I62" s="115">
        <v>107</v>
      </c>
      <c r="J62" s="116">
        <v>5.2144249512670564</v>
      </c>
    </row>
    <row r="63" spans="1:16" s="110" customFormat="1" ht="14.45" customHeight="1" x14ac:dyDescent="0.2">
      <c r="A63" s="120"/>
      <c r="B63" s="121" t="s">
        <v>112</v>
      </c>
      <c r="C63" s="113">
        <v>1.7580383992597732</v>
      </c>
      <c r="D63" s="115">
        <v>228</v>
      </c>
      <c r="E63" s="114">
        <v>258</v>
      </c>
      <c r="F63" s="114">
        <v>264</v>
      </c>
      <c r="G63" s="114">
        <v>228</v>
      </c>
      <c r="H63" s="140">
        <v>203</v>
      </c>
      <c r="I63" s="115">
        <v>25</v>
      </c>
      <c r="J63" s="116">
        <v>12.315270935960591</v>
      </c>
    </row>
    <row r="64" spans="1:16" s="110" customFormat="1" ht="14.45" customHeight="1" x14ac:dyDescent="0.2">
      <c r="A64" s="120" t="s">
        <v>113</v>
      </c>
      <c r="B64" s="119" t="s">
        <v>116</v>
      </c>
      <c r="C64" s="113">
        <v>95.496954275580237</v>
      </c>
      <c r="D64" s="115">
        <v>12385</v>
      </c>
      <c r="E64" s="114">
        <v>12754</v>
      </c>
      <c r="F64" s="114">
        <v>12976</v>
      </c>
      <c r="G64" s="114">
        <v>13048</v>
      </c>
      <c r="H64" s="140">
        <v>12779</v>
      </c>
      <c r="I64" s="115">
        <v>-394</v>
      </c>
      <c r="J64" s="116">
        <v>-3.0831833476797872</v>
      </c>
    </row>
    <row r="65" spans="1:10" s="110" customFormat="1" ht="14.45" customHeight="1" x14ac:dyDescent="0.2">
      <c r="A65" s="123"/>
      <c r="B65" s="124" t="s">
        <v>117</v>
      </c>
      <c r="C65" s="125">
        <v>4.41822808235022</v>
      </c>
      <c r="D65" s="143">
        <v>573</v>
      </c>
      <c r="E65" s="144">
        <v>595</v>
      </c>
      <c r="F65" s="144">
        <v>579</v>
      </c>
      <c r="G65" s="144">
        <v>584</v>
      </c>
      <c r="H65" s="145">
        <v>551</v>
      </c>
      <c r="I65" s="143">
        <v>22</v>
      </c>
      <c r="J65" s="146">
        <v>3.9927404718693285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12203</v>
      </c>
      <c r="G11" s="114">
        <v>12581</v>
      </c>
      <c r="H11" s="114">
        <v>12796</v>
      </c>
      <c r="I11" s="114">
        <v>12826</v>
      </c>
      <c r="J11" s="140">
        <v>12503</v>
      </c>
      <c r="K11" s="114">
        <v>-300</v>
      </c>
      <c r="L11" s="116">
        <v>-2.3994241382068302</v>
      </c>
    </row>
    <row r="12" spans="1:17" s="110" customFormat="1" ht="24" customHeight="1" x14ac:dyDescent="0.2">
      <c r="A12" s="604" t="s">
        <v>185</v>
      </c>
      <c r="B12" s="605"/>
      <c r="C12" s="605"/>
      <c r="D12" s="606"/>
      <c r="E12" s="113">
        <v>35.999344423502414</v>
      </c>
      <c r="F12" s="115">
        <v>4393</v>
      </c>
      <c r="G12" s="114">
        <v>4501</v>
      </c>
      <c r="H12" s="114">
        <v>4586</v>
      </c>
      <c r="I12" s="114">
        <v>4584</v>
      </c>
      <c r="J12" s="140">
        <v>4391</v>
      </c>
      <c r="K12" s="114">
        <v>2</v>
      </c>
      <c r="L12" s="116">
        <v>4.554771122751082E-2</v>
      </c>
    </row>
    <row r="13" spans="1:17" s="110" customFormat="1" ht="15" customHeight="1" x14ac:dyDescent="0.2">
      <c r="A13" s="120"/>
      <c r="B13" s="612" t="s">
        <v>107</v>
      </c>
      <c r="C13" s="612"/>
      <c r="E13" s="113">
        <v>64.000655576497579</v>
      </c>
      <c r="F13" s="115">
        <v>7810</v>
      </c>
      <c r="G13" s="114">
        <v>8080</v>
      </c>
      <c r="H13" s="114">
        <v>8210</v>
      </c>
      <c r="I13" s="114">
        <v>8242</v>
      </c>
      <c r="J13" s="140">
        <v>8112</v>
      </c>
      <c r="K13" s="114">
        <v>-302</v>
      </c>
      <c r="L13" s="116">
        <v>-3.722879684418146</v>
      </c>
    </row>
    <row r="14" spans="1:17" s="110" customFormat="1" ht="22.5" customHeight="1" x14ac:dyDescent="0.2">
      <c r="A14" s="604" t="s">
        <v>186</v>
      </c>
      <c r="B14" s="605"/>
      <c r="C14" s="605"/>
      <c r="D14" s="606"/>
      <c r="E14" s="113">
        <v>17.51208719167418</v>
      </c>
      <c r="F14" s="115">
        <v>2137</v>
      </c>
      <c r="G14" s="114">
        <v>2242</v>
      </c>
      <c r="H14" s="114">
        <v>2290</v>
      </c>
      <c r="I14" s="114">
        <v>2313</v>
      </c>
      <c r="J14" s="140">
        <v>2163</v>
      </c>
      <c r="K14" s="114">
        <v>-26</v>
      </c>
      <c r="L14" s="116">
        <v>-1.2020342117429497</v>
      </c>
    </row>
    <row r="15" spans="1:17" s="110" customFormat="1" ht="15" customHeight="1" x14ac:dyDescent="0.2">
      <c r="A15" s="120"/>
      <c r="B15" s="119"/>
      <c r="C15" s="258" t="s">
        <v>106</v>
      </c>
      <c r="E15" s="113">
        <v>43.191389798783341</v>
      </c>
      <c r="F15" s="115">
        <v>923</v>
      </c>
      <c r="G15" s="114">
        <v>967</v>
      </c>
      <c r="H15" s="114">
        <v>974</v>
      </c>
      <c r="I15" s="114">
        <v>1005</v>
      </c>
      <c r="J15" s="140">
        <v>929</v>
      </c>
      <c r="K15" s="114">
        <v>-6</v>
      </c>
      <c r="L15" s="116">
        <v>-0.64585575888051672</v>
      </c>
    </row>
    <row r="16" spans="1:17" s="110" customFormat="1" ht="15" customHeight="1" x14ac:dyDescent="0.2">
      <c r="A16" s="120"/>
      <c r="B16" s="119"/>
      <c r="C16" s="258" t="s">
        <v>107</v>
      </c>
      <c r="E16" s="113">
        <v>56.808610201216659</v>
      </c>
      <c r="F16" s="115">
        <v>1214</v>
      </c>
      <c r="G16" s="114">
        <v>1275</v>
      </c>
      <c r="H16" s="114">
        <v>1316</v>
      </c>
      <c r="I16" s="114">
        <v>1308</v>
      </c>
      <c r="J16" s="140">
        <v>1234</v>
      </c>
      <c r="K16" s="114">
        <v>-20</v>
      </c>
      <c r="L16" s="116">
        <v>-1.6207455429497568</v>
      </c>
    </row>
    <row r="17" spans="1:12" s="110" customFormat="1" ht="15" customHeight="1" x14ac:dyDescent="0.2">
      <c r="A17" s="120"/>
      <c r="B17" s="121" t="s">
        <v>109</v>
      </c>
      <c r="C17" s="258"/>
      <c r="E17" s="113">
        <v>44.04654593132836</v>
      </c>
      <c r="F17" s="115">
        <v>5375</v>
      </c>
      <c r="G17" s="114">
        <v>5586</v>
      </c>
      <c r="H17" s="114">
        <v>5697</v>
      </c>
      <c r="I17" s="114">
        <v>5743</v>
      </c>
      <c r="J17" s="140">
        <v>5725</v>
      </c>
      <c r="K17" s="114">
        <v>-350</v>
      </c>
      <c r="L17" s="116">
        <v>-6.1135371179039302</v>
      </c>
    </row>
    <row r="18" spans="1:12" s="110" customFormat="1" ht="15" customHeight="1" x14ac:dyDescent="0.2">
      <c r="A18" s="120"/>
      <c r="B18" s="119"/>
      <c r="C18" s="258" t="s">
        <v>106</v>
      </c>
      <c r="E18" s="113">
        <v>30.213953488372091</v>
      </c>
      <c r="F18" s="115">
        <v>1624</v>
      </c>
      <c r="G18" s="114">
        <v>1667</v>
      </c>
      <c r="H18" s="114">
        <v>1715</v>
      </c>
      <c r="I18" s="114">
        <v>1692</v>
      </c>
      <c r="J18" s="140">
        <v>1674</v>
      </c>
      <c r="K18" s="114">
        <v>-50</v>
      </c>
      <c r="L18" s="116">
        <v>-2.9868578255675029</v>
      </c>
    </row>
    <row r="19" spans="1:12" s="110" customFormat="1" ht="15" customHeight="1" x14ac:dyDescent="0.2">
      <c r="A19" s="120"/>
      <c r="B19" s="119"/>
      <c r="C19" s="258" t="s">
        <v>107</v>
      </c>
      <c r="E19" s="113">
        <v>69.786046511627902</v>
      </c>
      <c r="F19" s="115">
        <v>3751</v>
      </c>
      <c r="G19" s="114">
        <v>3919</v>
      </c>
      <c r="H19" s="114">
        <v>3982</v>
      </c>
      <c r="I19" s="114">
        <v>4051</v>
      </c>
      <c r="J19" s="140">
        <v>4051</v>
      </c>
      <c r="K19" s="114">
        <v>-300</v>
      </c>
      <c r="L19" s="116">
        <v>-7.4055788694149589</v>
      </c>
    </row>
    <row r="20" spans="1:12" s="110" customFormat="1" ht="15" customHeight="1" x14ac:dyDescent="0.2">
      <c r="A20" s="120"/>
      <c r="B20" s="121" t="s">
        <v>110</v>
      </c>
      <c r="C20" s="258"/>
      <c r="E20" s="113">
        <v>22.002786200114727</v>
      </c>
      <c r="F20" s="115">
        <v>2685</v>
      </c>
      <c r="G20" s="114">
        <v>2733</v>
      </c>
      <c r="H20" s="114">
        <v>2783</v>
      </c>
      <c r="I20" s="114">
        <v>2780</v>
      </c>
      <c r="J20" s="140">
        <v>2721</v>
      </c>
      <c r="K20" s="114">
        <v>-36</v>
      </c>
      <c r="L20" s="116">
        <v>-1.3230429988974641</v>
      </c>
    </row>
    <row r="21" spans="1:12" s="110" customFormat="1" ht="15" customHeight="1" x14ac:dyDescent="0.2">
      <c r="A21" s="120"/>
      <c r="B21" s="119"/>
      <c r="C21" s="258" t="s">
        <v>106</v>
      </c>
      <c r="E21" s="113">
        <v>29.087523277467412</v>
      </c>
      <c r="F21" s="115">
        <v>781</v>
      </c>
      <c r="G21" s="114">
        <v>793</v>
      </c>
      <c r="H21" s="114">
        <v>808</v>
      </c>
      <c r="I21" s="114">
        <v>818</v>
      </c>
      <c r="J21" s="140">
        <v>776</v>
      </c>
      <c r="K21" s="114">
        <v>5</v>
      </c>
      <c r="L21" s="116">
        <v>0.64432989690721654</v>
      </c>
    </row>
    <row r="22" spans="1:12" s="110" customFormat="1" ht="15" customHeight="1" x14ac:dyDescent="0.2">
      <c r="A22" s="120"/>
      <c r="B22" s="119"/>
      <c r="C22" s="258" t="s">
        <v>107</v>
      </c>
      <c r="E22" s="113">
        <v>70.912476722532588</v>
      </c>
      <c r="F22" s="115">
        <v>1904</v>
      </c>
      <c r="G22" s="114">
        <v>1940</v>
      </c>
      <c r="H22" s="114">
        <v>1975</v>
      </c>
      <c r="I22" s="114">
        <v>1962</v>
      </c>
      <c r="J22" s="140">
        <v>1945</v>
      </c>
      <c r="K22" s="114">
        <v>-41</v>
      </c>
      <c r="L22" s="116">
        <v>-2.1079691516709511</v>
      </c>
    </row>
    <row r="23" spans="1:12" s="110" customFormat="1" ht="15" customHeight="1" x14ac:dyDescent="0.2">
      <c r="A23" s="120"/>
      <c r="B23" s="121" t="s">
        <v>111</v>
      </c>
      <c r="C23" s="258"/>
      <c r="E23" s="113">
        <v>16.438580676882733</v>
      </c>
      <c r="F23" s="115">
        <v>2006</v>
      </c>
      <c r="G23" s="114">
        <v>2020</v>
      </c>
      <c r="H23" s="114">
        <v>2026</v>
      </c>
      <c r="I23" s="114">
        <v>1990</v>
      </c>
      <c r="J23" s="140">
        <v>1894</v>
      </c>
      <c r="K23" s="114">
        <v>112</v>
      </c>
      <c r="L23" s="116">
        <v>5.9134107708553323</v>
      </c>
    </row>
    <row r="24" spans="1:12" s="110" customFormat="1" ht="15" customHeight="1" x14ac:dyDescent="0.2">
      <c r="A24" s="120"/>
      <c r="B24" s="119"/>
      <c r="C24" s="258" t="s">
        <v>106</v>
      </c>
      <c r="E24" s="113">
        <v>53.090727816550348</v>
      </c>
      <c r="F24" s="115">
        <v>1065</v>
      </c>
      <c r="G24" s="114">
        <v>1074</v>
      </c>
      <c r="H24" s="114">
        <v>1089</v>
      </c>
      <c r="I24" s="114">
        <v>1069</v>
      </c>
      <c r="J24" s="140">
        <v>1012</v>
      </c>
      <c r="K24" s="114">
        <v>53</v>
      </c>
      <c r="L24" s="116">
        <v>5.2371541501976289</v>
      </c>
    </row>
    <row r="25" spans="1:12" s="110" customFormat="1" ht="15" customHeight="1" x14ac:dyDescent="0.2">
      <c r="A25" s="120"/>
      <c r="B25" s="119"/>
      <c r="C25" s="258" t="s">
        <v>107</v>
      </c>
      <c r="E25" s="113">
        <v>46.909272183449652</v>
      </c>
      <c r="F25" s="115">
        <v>941</v>
      </c>
      <c r="G25" s="114">
        <v>946</v>
      </c>
      <c r="H25" s="114">
        <v>937</v>
      </c>
      <c r="I25" s="114">
        <v>921</v>
      </c>
      <c r="J25" s="140">
        <v>882</v>
      </c>
      <c r="K25" s="114">
        <v>59</v>
      </c>
      <c r="L25" s="116">
        <v>6.6893424036281175</v>
      </c>
    </row>
    <row r="26" spans="1:12" s="110" customFormat="1" ht="15" customHeight="1" x14ac:dyDescent="0.2">
      <c r="A26" s="120"/>
      <c r="C26" s="121" t="s">
        <v>187</v>
      </c>
      <c r="D26" s="110" t="s">
        <v>188</v>
      </c>
      <c r="E26" s="113">
        <v>1.7782512496926985</v>
      </c>
      <c r="F26" s="115">
        <v>217</v>
      </c>
      <c r="G26" s="114">
        <v>237</v>
      </c>
      <c r="H26" s="114">
        <v>241</v>
      </c>
      <c r="I26" s="114">
        <v>205</v>
      </c>
      <c r="J26" s="140">
        <v>182</v>
      </c>
      <c r="K26" s="114">
        <v>35</v>
      </c>
      <c r="L26" s="116">
        <v>19.23076923076923</v>
      </c>
    </row>
    <row r="27" spans="1:12" s="110" customFormat="1" ht="15" customHeight="1" x14ac:dyDescent="0.2">
      <c r="A27" s="120"/>
      <c r="B27" s="119"/>
      <c r="D27" s="259" t="s">
        <v>106</v>
      </c>
      <c r="E27" s="113">
        <v>42.396313364055302</v>
      </c>
      <c r="F27" s="115">
        <v>92</v>
      </c>
      <c r="G27" s="114">
        <v>112</v>
      </c>
      <c r="H27" s="114">
        <v>117</v>
      </c>
      <c r="I27" s="114">
        <v>98</v>
      </c>
      <c r="J27" s="140">
        <v>84</v>
      </c>
      <c r="K27" s="114">
        <v>8</v>
      </c>
      <c r="L27" s="116">
        <v>9.5238095238095237</v>
      </c>
    </row>
    <row r="28" spans="1:12" s="110" customFormat="1" ht="15" customHeight="1" x14ac:dyDescent="0.2">
      <c r="A28" s="120"/>
      <c r="B28" s="119"/>
      <c r="D28" s="259" t="s">
        <v>107</v>
      </c>
      <c r="E28" s="113">
        <v>57.603686635944698</v>
      </c>
      <c r="F28" s="115">
        <v>125</v>
      </c>
      <c r="G28" s="114">
        <v>125</v>
      </c>
      <c r="H28" s="114">
        <v>124</v>
      </c>
      <c r="I28" s="114">
        <v>107</v>
      </c>
      <c r="J28" s="140">
        <v>98</v>
      </c>
      <c r="K28" s="114">
        <v>27</v>
      </c>
      <c r="L28" s="116">
        <v>27.551020408163264</v>
      </c>
    </row>
    <row r="29" spans="1:12" s="110" customFormat="1" ht="24" customHeight="1" x14ac:dyDescent="0.2">
      <c r="A29" s="604" t="s">
        <v>189</v>
      </c>
      <c r="B29" s="605"/>
      <c r="C29" s="605"/>
      <c r="D29" s="606"/>
      <c r="E29" s="113">
        <v>94.861919200196667</v>
      </c>
      <c r="F29" s="115">
        <v>11576</v>
      </c>
      <c r="G29" s="114">
        <v>11941</v>
      </c>
      <c r="H29" s="114">
        <v>12155</v>
      </c>
      <c r="I29" s="114">
        <v>12182</v>
      </c>
      <c r="J29" s="140">
        <v>11894</v>
      </c>
      <c r="K29" s="114">
        <v>-318</v>
      </c>
      <c r="L29" s="116">
        <v>-2.673616949722549</v>
      </c>
    </row>
    <row r="30" spans="1:12" s="110" customFormat="1" ht="15" customHeight="1" x14ac:dyDescent="0.2">
      <c r="A30" s="120"/>
      <c r="B30" s="119"/>
      <c r="C30" s="258" t="s">
        <v>106</v>
      </c>
      <c r="E30" s="113">
        <v>36.04872149274361</v>
      </c>
      <c r="F30" s="115">
        <v>4173</v>
      </c>
      <c r="G30" s="114">
        <v>4269</v>
      </c>
      <c r="H30" s="114">
        <v>4347</v>
      </c>
      <c r="I30" s="114">
        <v>4352</v>
      </c>
      <c r="J30" s="140">
        <v>4176</v>
      </c>
      <c r="K30" s="114">
        <v>-3</v>
      </c>
      <c r="L30" s="116">
        <v>-7.183908045977011E-2</v>
      </c>
    </row>
    <row r="31" spans="1:12" s="110" customFormat="1" ht="15" customHeight="1" x14ac:dyDescent="0.2">
      <c r="A31" s="120"/>
      <c r="B31" s="119"/>
      <c r="C31" s="258" t="s">
        <v>107</v>
      </c>
      <c r="E31" s="113">
        <v>63.95127850725639</v>
      </c>
      <c r="F31" s="115">
        <v>7403</v>
      </c>
      <c r="G31" s="114">
        <v>7672</v>
      </c>
      <c r="H31" s="114">
        <v>7808</v>
      </c>
      <c r="I31" s="114">
        <v>7830</v>
      </c>
      <c r="J31" s="140">
        <v>7718</v>
      </c>
      <c r="K31" s="114">
        <v>-315</v>
      </c>
      <c r="L31" s="116">
        <v>-4.081368230111428</v>
      </c>
    </row>
    <row r="32" spans="1:12" s="110" customFormat="1" ht="15" customHeight="1" x14ac:dyDescent="0.2">
      <c r="A32" s="120"/>
      <c r="B32" s="119" t="s">
        <v>117</v>
      </c>
      <c r="C32" s="258"/>
      <c r="E32" s="113">
        <v>4.9823813816274685</v>
      </c>
      <c r="F32" s="114">
        <v>608</v>
      </c>
      <c r="G32" s="114">
        <v>620</v>
      </c>
      <c r="H32" s="114">
        <v>623</v>
      </c>
      <c r="I32" s="114">
        <v>624</v>
      </c>
      <c r="J32" s="140">
        <v>584</v>
      </c>
      <c r="K32" s="114">
        <v>24</v>
      </c>
      <c r="L32" s="116">
        <v>4.1095890410958908</v>
      </c>
    </row>
    <row r="33" spans="1:12" s="110" customFormat="1" ht="15" customHeight="1" x14ac:dyDescent="0.2">
      <c r="A33" s="120"/>
      <c r="B33" s="119"/>
      <c r="C33" s="258" t="s">
        <v>106</v>
      </c>
      <c r="E33" s="113">
        <v>35.690789473684212</v>
      </c>
      <c r="F33" s="114">
        <v>217</v>
      </c>
      <c r="G33" s="114">
        <v>229</v>
      </c>
      <c r="H33" s="114">
        <v>233</v>
      </c>
      <c r="I33" s="114">
        <v>227</v>
      </c>
      <c r="J33" s="140">
        <v>206</v>
      </c>
      <c r="K33" s="114">
        <v>11</v>
      </c>
      <c r="L33" s="116">
        <v>5.3398058252427187</v>
      </c>
    </row>
    <row r="34" spans="1:12" s="110" customFormat="1" ht="15" customHeight="1" x14ac:dyDescent="0.2">
      <c r="A34" s="120"/>
      <c r="B34" s="119"/>
      <c r="C34" s="258" t="s">
        <v>107</v>
      </c>
      <c r="E34" s="113">
        <v>64.309210526315795</v>
      </c>
      <c r="F34" s="114">
        <v>391</v>
      </c>
      <c r="G34" s="114">
        <v>391</v>
      </c>
      <c r="H34" s="114">
        <v>390</v>
      </c>
      <c r="I34" s="114">
        <v>397</v>
      </c>
      <c r="J34" s="140">
        <v>378</v>
      </c>
      <c r="K34" s="114">
        <v>13</v>
      </c>
      <c r="L34" s="116">
        <v>3.4391534391534391</v>
      </c>
    </row>
    <row r="35" spans="1:12" s="110" customFormat="1" ht="24" customHeight="1" x14ac:dyDescent="0.2">
      <c r="A35" s="604" t="s">
        <v>192</v>
      </c>
      <c r="B35" s="605"/>
      <c r="C35" s="605"/>
      <c r="D35" s="606"/>
      <c r="E35" s="113">
        <v>20.290092600180284</v>
      </c>
      <c r="F35" s="114">
        <v>2476</v>
      </c>
      <c r="G35" s="114">
        <v>2519</v>
      </c>
      <c r="H35" s="114">
        <v>2592</v>
      </c>
      <c r="I35" s="114">
        <v>2663</v>
      </c>
      <c r="J35" s="114">
        <v>2497</v>
      </c>
      <c r="K35" s="318">
        <v>-21</v>
      </c>
      <c r="L35" s="319">
        <v>-0.84100921105326387</v>
      </c>
    </row>
    <row r="36" spans="1:12" s="110" customFormat="1" ht="15" customHeight="1" x14ac:dyDescent="0.2">
      <c r="A36" s="120"/>
      <c r="B36" s="119"/>
      <c r="C36" s="258" t="s">
        <v>106</v>
      </c>
      <c r="E36" s="113">
        <v>34.571890145395798</v>
      </c>
      <c r="F36" s="114">
        <v>856</v>
      </c>
      <c r="G36" s="114">
        <v>859</v>
      </c>
      <c r="H36" s="114">
        <v>888</v>
      </c>
      <c r="I36" s="114">
        <v>944</v>
      </c>
      <c r="J36" s="114">
        <v>862</v>
      </c>
      <c r="K36" s="318">
        <v>-6</v>
      </c>
      <c r="L36" s="116">
        <v>-0.69605568445475641</v>
      </c>
    </row>
    <row r="37" spans="1:12" s="110" customFormat="1" ht="15" customHeight="1" x14ac:dyDescent="0.2">
      <c r="A37" s="120"/>
      <c r="B37" s="119"/>
      <c r="C37" s="258" t="s">
        <v>107</v>
      </c>
      <c r="E37" s="113">
        <v>65.428109854604202</v>
      </c>
      <c r="F37" s="114">
        <v>1620</v>
      </c>
      <c r="G37" s="114">
        <v>1660</v>
      </c>
      <c r="H37" s="114">
        <v>1704</v>
      </c>
      <c r="I37" s="114">
        <v>1719</v>
      </c>
      <c r="J37" s="140">
        <v>1635</v>
      </c>
      <c r="K37" s="114">
        <v>-15</v>
      </c>
      <c r="L37" s="116">
        <v>-0.91743119266055051</v>
      </c>
    </row>
    <row r="38" spans="1:12" s="110" customFormat="1" ht="15" customHeight="1" x14ac:dyDescent="0.2">
      <c r="A38" s="120"/>
      <c r="B38" s="119" t="s">
        <v>328</v>
      </c>
      <c r="C38" s="258"/>
      <c r="E38" s="113">
        <v>57.280996476276329</v>
      </c>
      <c r="F38" s="114">
        <v>6990</v>
      </c>
      <c r="G38" s="114">
        <v>7168</v>
      </c>
      <c r="H38" s="114">
        <v>7265</v>
      </c>
      <c r="I38" s="114">
        <v>7246</v>
      </c>
      <c r="J38" s="140">
        <v>7135</v>
      </c>
      <c r="K38" s="114">
        <v>-145</v>
      </c>
      <c r="L38" s="116">
        <v>-2.0322354590049052</v>
      </c>
    </row>
    <row r="39" spans="1:12" s="110" customFormat="1" ht="15" customHeight="1" x14ac:dyDescent="0.2">
      <c r="A39" s="120"/>
      <c r="B39" s="119"/>
      <c r="C39" s="258" t="s">
        <v>106</v>
      </c>
      <c r="E39" s="113">
        <v>38.454935622317599</v>
      </c>
      <c r="F39" s="115">
        <v>2688</v>
      </c>
      <c r="G39" s="114">
        <v>2738</v>
      </c>
      <c r="H39" s="114">
        <v>2782</v>
      </c>
      <c r="I39" s="114">
        <v>2750</v>
      </c>
      <c r="J39" s="140">
        <v>2672</v>
      </c>
      <c r="K39" s="114">
        <v>16</v>
      </c>
      <c r="L39" s="116">
        <v>0.59880239520958078</v>
      </c>
    </row>
    <row r="40" spans="1:12" s="110" customFormat="1" ht="15" customHeight="1" x14ac:dyDescent="0.2">
      <c r="A40" s="120"/>
      <c r="B40" s="119"/>
      <c r="C40" s="258" t="s">
        <v>107</v>
      </c>
      <c r="E40" s="113">
        <v>61.545064377682401</v>
      </c>
      <c r="F40" s="115">
        <v>4302</v>
      </c>
      <c r="G40" s="114">
        <v>4430</v>
      </c>
      <c r="H40" s="114">
        <v>4483</v>
      </c>
      <c r="I40" s="114">
        <v>4496</v>
      </c>
      <c r="J40" s="140">
        <v>4463</v>
      </c>
      <c r="K40" s="114">
        <v>-161</v>
      </c>
      <c r="L40" s="116">
        <v>-3.6074389424154156</v>
      </c>
    </row>
    <row r="41" spans="1:12" s="110" customFormat="1" ht="15" customHeight="1" x14ac:dyDescent="0.2">
      <c r="A41" s="120"/>
      <c r="B41" s="320" t="s">
        <v>516</v>
      </c>
      <c r="C41" s="258"/>
      <c r="E41" s="113">
        <v>5.3101696304187493</v>
      </c>
      <c r="F41" s="115">
        <v>648</v>
      </c>
      <c r="G41" s="114">
        <v>648</v>
      </c>
      <c r="H41" s="114">
        <v>651</v>
      </c>
      <c r="I41" s="114">
        <v>653</v>
      </c>
      <c r="J41" s="140">
        <v>621</v>
      </c>
      <c r="K41" s="114">
        <v>27</v>
      </c>
      <c r="L41" s="116">
        <v>4.3478260869565215</v>
      </c>
    </row>
    <row r="42" spans="1:12" s="110" customFormat="1" ht="15" customHeight="1" x14ac:dyDescent="0.2">
      <c r="A42" s="120"/>
      <c r="B42" s="119"/>
      <c r="C42" s="268" t="s">
        <v>106</v>
      </c>
      <c r="D42" s="182"/>
      <c r="E42" s="113">
        <v>39.969135802469133</v>
      </c>
      <c r="F42" s="115">
        <v>259</v>
      </c>
      <c r="G42" s="114">
        <v>256</v>
      </c>
      <c r="H42" s="114">
        <v>252</v>
      </c>
      <c r="I42" s="114">
        <v>255</v>
      </c>
      <c r="J42" s="140">
        <v>243</v>
      </c>
      <c r="K42" s="114">
        <v>16</v>
      </c>
      <c r="L42" s="116">
        <v>6.5843621399176957</v>
      </c>
    </row>
    <row r="43" spans="1:12" s="110" customFormat="1" ht="15" customHeight="1" x14ac:dyDescent="0.2">
      <c r="A43" s="120"/>
      <c r="B43" s="119"/>
      <c r="C43" s="268" t="s">
        <v>107</v>
      </c>
      <c r="D43" s="182"/>
      <c r="E43" s="113">
        <v>60.030864197530867</v>
      </c>
      <c r="F43" s="115">
        <v>389</v>
      </c>
      <c r="G43" s="114">
        <v>392</v>
      </c>
      <c r="H43" s="114">
        <v>399</v>
      </c>
      <c r="I43" s="114">
        <v>398</v>
      </c>
      <c r="J43" s="140">
        <v>378</v>
      </c>
      <c r="K43" s="114">
        <v>11</v>
      </c>
      <c r="L43" s="116">
        <v>2.9100529100529102</v>
      </c>
    </row>
    <row r="44" spans="1:12" s="110" customFormat="1" ht="15" customHeight="1" x14ac:dyDescent="0.2">
      <c r="A44" s="120"/>
      <c r="B44" s="119" t="s">
        <v>205</v>
      </c>
      <c r="C44" s="268"/>
      <c r="D44" s="182"/>
      <c r="E44" s="113">
        <v>17.118741293124643</v>
      </c>
      <c r="F44" s="115">
        <v>2089</v>
      </c>
      <c r="G44" s="114">
        <v>2246</v>
      </c>
      <c r="H44" s="114">
        <v>2288</v>
      </c>
      <c r="I44" s="114">
        <v>2264</v>
      </c>
      <c r="J44" s="140">
        <v>2250</v>
      </c>
      <c r="K44" s="114">
        <v>-161</v>
      </c>
      <c r="L44" s="116">
        <v>-7.1555555555555559</v>
      </c>
    </row>
    <row r="45" spans="1:12" s="110" customFormat="1" ht="15" customHeight="1" x14ac:dyDescent="0.2">
      <c r="A45" s="120"/>
      <c r="B45" s="119"/>
      <c r="C45" s="268" t="s">
        <v>106</v>
      </c>
      <c r="D45" s="182"/>
      <c r="E45" s="113">
        <v>28.243178554332218</v>
      </c>
      <c r="F45" s="115">
        <v>590</v>
      </c>
      <c r="G45" s="114">
        <v>648</v>
      </c>
      <c r="H45" s="114">
        <v>664</v>
      </c>
      <c r="I45" s="114">
        <v>635</v>
      </c>
      <c r="J45" s="140">
        <v>614</v>
      </c>
      <c r="K45" s="114">
        <v>-24</v>
      </c>
      <c r="L45" s="116">
        <v>-3.9087947882736156</v>
      </c>
    </row>
    <row r="46" spans="1:12" s="110" customFormat="1" ht="15" customHeight="1" x14ac:dyDescent="0.2">
      <c r="A46" s="123"/>
      <c r="B46" s="124"/>
      <c r="C46" s="260" t="s">
        <v>107</v>
      </c>
      <c r="D46" s="261"/>
      <c r="E46" s="125">
        <v>71.756821445667782</v>
      </c>
      <c r="F46" s="143">
        <v>1499</v>
      </c>
      <c r="G46" s="144">
        <v>1598</v>
      </c>
      <c r="H46" s="144">
        <v>1624</v>
      </c>
      <c r="I46" s="144">
        <v>1629</v>
      </c>
      <c r="J46" s="145">
        <v>1636</v>
      </c>
      <c r="K46" s="144">
        <v>-137</v>
      </c>
      <c r="L46" s="146">
        <v>-8.3740831295843527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12203</v>
      </c>
      <c r="E11" s="114">
        <v>12581</v>
      </c>
      <c r="F11" s="114">
        <v>12796</v>
      </c>
      <c r="G11" s="114">
        <v>12826</v>
      </c>
      <c r="H11" s="140">
        <v>12503</v>
      </c>
      <c r="I11" s="115">
        <v>-300</v>
      </c>
      <c r="J11" s="116">
        <v>-2.3994241382068302</v>
      </c>
    </row>
    <row r="12" spans="1:15" s="110" customFormat="1" ht="24.95" customHeight="1" x14ac:dyDescent="0.2">
      <c r="A12" s="193" t="s">
        <v>132</v>
      </c>
      <c r="B12" s="194" t="s">
        <v>133</v>
      </c>
      <c r="C12" s="113">
        <v>3.4335819060886665</v>
      </c>
      <c r="D12" s="115">
        <v>419</v>
      </c>
      <c r="E12" s="114">
        <v>420</v>
      </c>
      <c r="F12" s="114">
        <v>455</v>
      </c>
      <c r="G12" s="114">
        <v>435</v>
      </c>
      <c r="H12" s="140">
        <v>404</v>
      </c>
      <c r="I12" s="115">
        <v>15</v>
      </c>
      <c r="J12" s="116">
        <v>3.7128712871287131</v>
      </c>
    </row>
    <row r="13" spans="1:15" s="110" customFormat="1" ht="24.95" customHeight="1" x14ac:dyDescent="0.2">
      <c r="A13" s="193" t="s">
        <v>134</v>
      </c>
      <c r="B13" s="199" t="s">
        <v>214</v>
      </c>
      <c r="C13" s="113">
        <v>0.57362943538474143</v>
      </c>
      <c r="D13" s="115">
        <v>70</v>
      </c>
      <c r="E13" s="114">
        <v>70</v>
      </c>
      <c r="F13" s="114">
        <v>58</v>
      </c>
      <c r="G13" s="114">
        <v>55</v>
      </c>
      <c r="H13" s="140">
        <v>62</v>
      </c>
      <c r="I13" s="115">
        <v>8</v>
      </c>
      <c r="J13" s="116">
        <v>12.903225806451612</v>
      </c>
    </row>
    <row r="14" spans="1:15" s="287" customFormat="1" ht="24.95" customHeight="1" x14ac:dyDescent="0.2">
      <c r="A14" s="193" t="s">
        <v>215</v>
      </c>
      <c r="B14" s="199" t="s">
        <v>137</v>
      </c>
      <c r="C14" s="113">
        <v>9.7025321642219122</v>
      </c>
      <c r="D14" s="115">
        <v>1184</v>
      </c>
      <c r="E14" s="114">
        <v>1222</v>
      </c>
      <c r="F14" s="114">
        <v>1240</v>
      </c>
      <c r="G14" s="114">
        <v>1282</v>
      </c>
      <c r="H14" s="140">
        <v>1279</v>
      </c>
      <c r="I14" s="115">
        <v>-95</v>
      </c>
      <c r="J14" s="116">
        <v>-7.4276778733385456</v>
      </c>
      <c r="K14" s="110"/>
      <c r="L14" s="110"/>
      <c r="M14" s="110"/>
      <c r="N14" s="110"/>
      <c r="O14" s="110"/>
    </row>
    <row r="15" spans="1:15" s="110" customFormat="1" ht="24.95" customHeight="1" x14ac:dyDescent="0.2">
      <c r="A15" s="193" t="s">
        <v>216</v>
      </c>
      <c r="B15" s="199" t="s">
        <v>217</v>
      </c>
      <c r="C15" s="113">
        <v>5.3593378677374419</v>
      </c>
      <c r="D15" s="115">
        <v>654</v>
      </c>
      <c r="E15" s="114">
        <v>694</v>
      </c>
      <c r="F15" s="114">
        <v>710</v>
      </c>
      <c r="G15" s="114">
        <v>748</v>
      </c>
      <c r="H15" s="140">
        <v>736</v>
      </c>
      <c r="I15" s="115">
        <v>-82</v>
      </c>
      <c r="J15" s="116">
        <v>-11.141304347826088</v>
      </c>
    </row>
    <row r="16" spans="1:15" s="287" customFormat="1" ht="24.95" customHeight="1" x14ac:dyDescent="0.2">
      <c r="A16" s="193" t="s">
        <v>218</v>
      </c>
      <c r="B16" s="199" t="s">
        <v>141</v>
      </c>
      <c r="C16" s="113">
        <v>2.5813324592313367</v>
      </c>
      <c r="D16" s="115">
        <v>315</v>
      </c>
      <c r="E16" s="114">
        <v>321</v>
      </c>
      <c r="F16" s="114">
        <v>312</v>
      </c>
      <c r="G16" s="114">
        <v>317</v>
      </c>
      <c r="H16" s="140">
        <v>329</v>
      </c>
      <c r="I16" s="115">
        <v>-14</v>
      </c>
      <c r="J16" s="116">
        <v>-4.2553191489361701</v>
      </c>
      <c r="K16" s="110"/>
      <c r="L16" s="110"/>
      <c r="M16" s="110"/>
      <c r="N16" s="110"/>
      <c r="O16" s="110"/>
    </row>
    <row r="17" spans="1:15" s="110" customFormat="1" ht="24.95" customHeight="1" x14ac:dyDescent="0.2">
      <c r="A17" s="193" t="s">
        <v>142</v>
      </c>
      <c r="B17" s="199" t="s">
        <v>220</v>
      </c>
      <c r="C17" s="113">
        <v>1.7618618372531345</v>
      </c>
      <c r="D17" s="115">
        <v>215</v>
      </c>
      <c r="E17" s="114">
        <v>207</v>
      </c>
      <c r="F17" s="114">
        <v>218</v>
      </c>
      <c r="G17" s="114">
        <v>217</v>
      </c>
      <c r="H17" s="140">
        <v>214</v>
      </c>
      <c r="I17" s="115">
        <v>1</v>
      </c>
      <c r="J17" s="116">
        <v>0.46728971962616822</v>
      </c>
    </row>
    <row r="18" spans="1:15" s="287" customFormat="1" ht="24.95" customHeight="1" x14ac:dyDescent="0.2">
      <c r="A18" s="201" t="s">
        <v>144</v>
      </c>
      <c r="B18" s="202" t="s">
        <v>145</v>
      </c>
      <c r="C18" s="113">
        <v>4.9905760878472503</v>
      </c>
      <c r="D18" s="115">
        <v>609</v>
      </c>
      <c r="E18" s="114">
        <v>606</v>
      </c>
      <c r="F18" s="114">
        <v>631</v>
      </c>
      <c r="G18" s="114">
        <v>617</v>
      </c>
      <c r="H18" s="140">
        <v>589</v>
      </c>
      <c r="I18" s="115">
        <v>20</v>
      </c>
      <c r="J18" s="116">
        <v>3.3955857385398982</v>
      </c>
      <c r="K18" s="110"/>
      <c r="L18" s="110"/>
      <c r="M18" s="110"/>
      <c r="N18" s="110"/>
      <c r="O18" s="110"/>
    </row>
    <row r="19" spans="1:15" s="110" customFormat="1" ht="24.95" customHeight="1" x14ac:dyDescent="0.2">
      <c r="A19" s="193" t="s">
        <v>146</v>
      </c>
      <c r="B19" s="199" t="s">
        <v>147</v>
      </c>
      <c r="C19" s="113">
        <v>19.01991313611407</v>
      </c>
      <c r="D19" s="115">
        <v>2321</v>
      </c>
      <c r="E19" s="114">
        <v>2405</v>
      </c>
      <c r="F19" s="114">
        <v>2365</v>
      </c>
      <c r="G19" s="114">
        <v>2362</v>
      </c>
      <c r="H19" s="140">
        <v>2379</v>
      </c>
      <c r="I19" s="115">
        <v>-58</v>
      </c>
      <c r="J19" s="116">
        <v>-2.4379991593106349</v>
      </c>
    </row>
    <row r="20" spans="1:15" s="287" customFormat="1" ht="24.95" customHeight="1" x14ac:dyDescent="0.2">
      <c r="A20" s="193" t="s">
        <v>148</v>
      </c>
      <c r="B20" s="199" t="s">
        <v>149</v>
      </c>
      <c r="C20" s="113">
        <v>4.7365401950340082</v>
      </c>
      <c r="D20" s="115">
        <v>578</v>
      </c>
      <c r="E20" s="114">
        <v>630</v>
      </c>
      <c r="F20" s="114">
        <v>621</v>
      </c>
      <c r="G20" s="114">
        <v>598</v>
      </c>
      <c r="H20" s="140">
        <v>593</v>
      </c>
      <c r="I20" s="115">
        <v>-15</v>
      </c>
      <c r="J20" s="116">
        <v>-2.5295109612141653</v>
      </c>
      <c r="K20" s="110"/>
      <c r="L20" s="110"/>
      <c r="M20" s="110"/>
      <c r="N20" s="110"/>
      <c r="O20" s="110"/>
    </row>
    <row r="21" spans="1:15" s="110" customFormat="1" ht="24.95" customHeight="1" x14ac:dyDescent="0.2">
      <c r="A21" s="201" t="s">
        <v>150</v>
      </c>
      <c r="B21" s="202" t="s">
        <v>151</v>
      </c>
      <c r="C21" s="113">
        <v>15.471605342948456</v>
      </c>
      <c r="D21" s="115">
        <v>1888</v>
      </c>
      <c r="E21" s="114">
        <v>1954</v>
      </c>
      <c r="F21" s="114">
        <v>2096</v>
      </c>
      <c r="G21" s="114">
        <v>2128</v>
      </c>
      <c r="H21" s="140">
        <v>1973</v>
      </c>
      <c r="I21" s="115">
        <v>-85</v>
      </c>
      <c r="J21" s="116">
        <v>-4.3081601621895587</v>
      </c>
    </row>
    <row r="22" spans="1:15" s="110" customFormat="1" ht="24.95" customHeight="1" x14ac:dyDescent="0.2">
      <c r="A22" s="201" t="s">
        <v>152</v>
      </c>
      <c r="B22" s="199" t="s">
        <v>153</v>
      </c>
      <c r="C22" s="113">
        <v>0.54085061050561334</v>
      </c>
      <c r="D22" s="115">
        <v>66</v>
      </c>
      <c r="E22" s="114">
        <v>78</v>
      </c>
      <c r="F22" s="114">
        <v>85</v>
      </c>
      <c r="G22" s="114">
        <v>86</v>
      </c>
      <c r="H22" s="140">
        <v>85</v>
      </c>
      <c r="I22" s="115">
        <v>-19</v>
      </c>
      <c r="J22" s="116">
        <v>-22.352941176470587</v>
      </c>
    </row>
    <row r="23" spans="1:15" s="110" customFormat="1" ht="24.95" customHeight="1" x14ac:dyDescent="0.2">
      <c r="A23" s="193" t="s">
        <v>154</v>
      </c>
      <c r="B23" s="199" t="s">
        <v>155</v>
      </c>
      <c r="C23" s="113">
        <v>0.96697533393427848</v>
      </c>
      <c r="D23" s="115">
        <v>118</v>
      </c>
      <c r="E23" s="114">
        <v>113</v>
      </c>
      <c r="F23" s="114">
        <v>117</v>
      </c>
      <c r="G23" s="114">
        <v>112</v>
      </c>
      <c r="H23" s="140">
        <v>113</v>
      </c>
      <c r="I23" s="115">
        <v>5</v>
      </c>
      <c r="J23" s="116">
        <v>4.4247787610619467</v>
      </c>
    </row>
    <row r="24" spans="1:15" s="110" customFormat="1" ht="24.95" customHeight="1" x14ac:dyDescent="0.2">
      <c r="A24" s="193" t="s">
        <v>156</v>
      </c>
      <c r="B24" s="199" t="s">
        <v>221</v>
      </c>
      <c r="C24" s="113">
        <v>5.9001884782430549</v>
      </c>
      <c r="D24" s="115">
        <v>720</v>
      </c>
      <c r="E24" s="114">
        <v>710</v>
      </c>
      <c r="F24" s="114">
        <v>729</v>
      </c>
      <c r="G24" s="114">
        <v>749</v>
      </c>
      <c r="H24" s="140">
        <v>739</v>
      </c>
      <c r="I24" s="115">
        <v>-19</v>
      </c>
      <c r="J24" s="116">
        <v>-2.5710419485791611</v>
      </c>
    </row>
    <row r="25" spans="1:15" s="110" customFormat="1" ht="24.95" customHeight="1" x14ac:dyDescent="0.2">
      <c r="A25" s="193" t="s">
        <v>222</v>
      </c>
      <c r="B25" s="204" t="s">
        <v>159</v>
      </c>
      <c r="C25" s="113">
        <v>7.5227403097598948</v>
      </c>
      <c r="D25" s="115">
        <v>918</v>
      </c>
      <c r="E25" s="114">
        <v>943</v>
      </c>
      <c r="F25" s="114">
        <v>980</v>
      </c>
      <c r="G25" s="114">
        <v>965</v>
      </c>
      <c r="H25" s="140">
        <v>927</v>
      </c>
      <c r="I25" s="115">
        <v>-9</v>
      </c>
      <c r="J25" s="116">
        <v>-0.970873786407767</v>
      </c>
    </row>
    <row r="26" spans="1:15" s="110" customFormat="1" ht="24.95" customHeight="1" x14ac:dyDescent="0.2">
      <c r="A26" s="201">
        <v>782.78300000000002</v>
      </c>
      <c r="B26" s="203" t="s">
        <v>160</v>
      </c>
      <c r="C26" s="113">
        <v>3.2778824879128081E-2</v>
      </c>
      <c r="D26" s="115">
        <v>4</v>
      </c>
      <c r="E26" s="114">
        <v>6</v>
      </c>
      <c r="F26" s="114">
        <v>6</v>
      </c>
      <c r="G26" s="114">
        <v>6</v>
      </c>
      <c r="H26" s="140">
        <v>6</v>
      </c>
      <c r="I26" s="115">
        <v>-2</v>
      </c>
      <c r="J26" s="116">
        <v>-33.333333333333336</v>
      </c>
    </row>
    <row r="27" spans="1:15" s="110" customFormat="1" ht="24.95" customHeight="1" x14ac:dyDescent="0.2">
      <c r="A27" s="193" t="s">
        <v>161</v>
      </c>
      <c r="B27" s="199" t="s">
        <v>162</v>
      </c>
      <c r="C27" s="113">
        <v>1.0980906334507907</v>
      </c>
      <c r="D27" s="115">
        <v>134</v>
      </c>
      <c r="E27" s="114">
        <v>137</v>
      </c>
      <c r="F27" s="114">
        <v>148</v>
      </c>
      <c r="G27" s="114">
        <v>144</v>
      </c>
      <c r="H27" s="140">
        <v>138</v>
      </c>
      <c r="I27" s="115">
        <v>-4</v>
      </c>
      <c r="J27" s="116">
        <v>-2.8985507246376812</v>
      </c>
    </row>
    <row r="28" spans="1:15" s="110" customFormat="1" ht="24.95" customHeight="1" x14ac:dyDescent="0.2">
      <c r="A28" s="193" t="s">
        <v>163</v>
      </c>
      <c r="B28" s="199" t="s">
        <v>164</v>
      </c>
      <c r="C28" s="113">
        <v>1.7700565434729165</v>
      </c>
      <c r="D28" s="115">
        <v>216</v>
      </c>
      <c r="E28" s="114">
        <v>223</v>
      </c>
      <c r="F28" s="114">
        <v>218</v>
      </c>
      <c r="G28" s="114">
        <v>232</v>
      </c>
      <c r="H28" s="140">
        <v>200</v>
      </c>
      <c r="I28" s="115">
        <v>16</v>
      </c>
      <c r="J28" s="116">
        <v>8</v>
      </c>
    </row>
    <row r="29" spans="1:15" s="110" customFormat="1" ht="24.95" customHeight="1" x14ac:dyDescent="0.2">
      <c r="A29" s="193">
        <v>86</v>
      </c>
      <c r="B29" s="199" t="s">
        <v>165</v>
      </c>
      <c r="C29" s="113">
        <v>5.9247725969024012</v>
      </c>
      <c r="D29" s="115">
        <v>723</v>
      </c>
      <c r="E29" s="114">
        <v>737</v>
      </c>
      <c r="F29" s="114">
        <v>744</v>
      </c>
      <c r="G29" s="114">
        <v>728</v>
      </c>
      <c r="H29" s="140">
        <v>729</v>
      </c>
      <c r="I29" s="115">
        <v>-6</v>
      </c>
      <c r="J29" s="116">
        <v>-0.82304526748971196</v>
      </c>
    </row>
    <row r="30" spans="1:15" s="110" customFormat="1" ht="24.95" customHeight="1" x14ac:dyDescent="0.2">
      <c r="A30" s="193">
        <v>87.88</v>
      </c>
      <c r="B30" s="204" t="s">
        <v>166</v>
      </c>
      <c r="C30" s="113">
        <v>5.3675325739572237</v>
      </c>
      <c r="D30" s="115">
        <v>655</v>
      </c>
      <c r="E30" s="114">
        <v>691</v>
      </c>
      <c r="F30" s="114">
        <v>679</v>
      </c>
      <c r="G30" s="114">
        <v>692</v>
      </c>
      <c r="H30" s="140">
        <v>684</v>
      </c>
      <c r="I30" s="115">
        <v>-29</v>
      </c>
      <c r="J30" s="116">
        <v>-4.2397660818713447</v>
      </c>
    </row>
    <row r="31" spans="1:15" s="110" customFormat="1" ht="24.95" customHeight="1" x14ac:dyDescent="0.2">
      <c r="A31" s="193" t="s">
        <v>167</v>
      </c>
      <c r="B31" s="199" t="s">
        <v>168</v>
      </c>
      <c r="C31" s="113">
        <v>12.947635827255592</v>
      </c>
      <c r="D31" s="115">
        <v>1580</v>
      </c>
      <c r="E31" s="114">
        <v>1636</v>
      </c>
      <c r="F31" s="114">
        <v>1624</v>
      </c>
      <c r="G31" s="114">
        <v>1635</v>
      </c>
      <c r="H31" s="140">
        <v>1603</v>
      </c>
      <c r="I31" s="115">
        <v>-23</v>
      </c>
      <c r="J31" s="116">
        <v>-1.4348097317529631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3.4335819060886665</v>
      </c>
      <c r="D34" s="115">
        <v>419</v>
      </c>
      <c r="E34" s="114">
        <v>420</v>
      </c>
      <c r="F34" s="114">
        <v>455</v>
      </c>
      <c r="G34" s="114">
        <v>435</v>
      </c>
      <c r="H34" s="140">
        <v>404</v>
      </c>
      <c r="I34" s="115">
        <v>15</v>
      </c>
      <c r="J34" s="116">
        <v>3.7128712871287131</v>
      </c>
    </row>
    <row r="35" spans="1:10" s="110" customFormat="1" ht="24.95" customHeight="1" x14ac:dyDescent="0.2">
      <c r="A35" s="292" t="s">
        <v>171</v>
      </c>
      <c r="B35" s="293" t="s">
        <v>172</v>
      </c>
      <c r="C35" s="113">
        <v>15.266737687453904</v>
      </c>
      <c r="D35" s="115">
        <v>1863</v>
      </c>
      <c r="E35" s="114">
        <v>1898</v>
      </c>
      <c r="F35" s="114">
        <v>1929</v>
      </c>
      <c r="G35" s="114">
        <v>1954</v>
      </c>
      <c r="H35" s="140">
        <v>1930</v>
      </c>
      <c r="I35" s="115">
        <v>-67</v>
      </c>
      <c r="J35" s="116">
        <v>-3.471502590673575</v>
      </c>
    </row>
    <row r="36" spans="1:10" s="110" customFormat="1" ht="24.95" customHeight="1" x14ac:dyDescent="0.2">
      <c r="A36" s="294" t="s">
        <v>173</v>
      </c>
      <c r="B36" s="295" t="s">
        <v>174</v>
      </c>
      <c r="C36" s="125">
        <v>81.299680406457426</v>
      </c>
      <c r="D36" s="143">
        <v>9921</v>
      </c>
      <c r="E36" s="144">
        <v>10263</v>
      </c>
      <c r="F36" s="144">
        <v>10412</v>
      </c>
      <c r="G36" s="144">
        <v>10437</v>
      </c>
      <c r="H36" s="145">
        <v>10169</v>
      </c>
      <c r="I36" s="143">
        <v>-248</v>
      </c>
      <c r="J36" s="146">
        <v>-2.4387845412528271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12203</v>
      </c>
      <c r="F11" s="264">
        <v>12581</v>
      </c>
      <c r="G11" s="264">
        <v>12796</v>
      </c>
      <c r="H11" s="264">
        <v>12826</v>
      </c>
      <c r="I11" s="265">
        <v>12503</v>
      </c>
      <c r="J11" s="263">
        <v>-300</v>
      </c>
      <c r="K11" s="266">
        <v>-2.3994241382068302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41.981479963943293</v>
      </c>
      <c r="E13" s="115">
        <v>5123</v>
      </c>
      <c r="F13" s="114">
        <v>5234</v>
      </c>
      <c r="G13" s="114">
        <v>5364</v>
      </c>
      <c r="H13" s="114">
        <v>5405</v>
      </c>
      <c r="I13" s="140">
        <v>5230</v>
      </c>
      <c r="J13" s="115">
        <v>-107</v>
      </c>
      <c r="K13" s="116">
        <v>-2.0458891013384322</v>
      </c>
    </row>
    <row r="14" spans="1:15" ht="15.95" customHeight="1" x14ac:dyDescent="0.2">
      <c r="A14" s="306" t="s">
        <v>230</v>
      </c>
      <c r="B14" s="307"/>
      <c r="C14" s="308"/>
      <c r="D14" s="113">
        <v>47.430959600098333</v>
      </c>
      <c r="E14" s="115">
        <v>5788</v>
      </c>
      <c r="F14" s="114">
        <v>6017</v>
      </c>
      <c r="G14" s="114">
        <v>6111</v>
      </c>
      <c r="H14" s="114">
        <v>6070</v>
      </c>
      <c r="I14" s="140">
        <v>5984</v>
      </c>
      <c r="J14" s="115">
        <v>-196</v>
      </c>
      <c r="K14" s="116">
        <v>-3.2754010695187166</v>
      </c>
    </row>
    <row r="15" spans="1:15" ht="15.95" customHeight="1" x14ac:dyDescent="0.2">
      <c r="A15" s="306" t="s">
        <v>231</v>
      </c>
      <c r="B15" s="307"/>
      <c r="C15" s="308"/>
      <c r="D15" s="113">
        <v>4.1055478161107928</v>
      </c>
      <c r="E15" s="115">
        <v>501</v>
      </c>
      <c r="F15" s="114">
        <v>505</v>
      </c>
      <c r="G15" s="114">
        <v>510</v>
      </c>
      <c r="H15" s="114">
        <v>501</v>
      </c>
      <c r="I15" s="140">
        <v>494</v>
      </c>
      <c r="J15" s="115">
        <v>7</v>
      </c>
      <c r="K15" s="116">
        <v>1.417004048582996</v>
      </c>
    </row>
    <row r="16" spans="1:15" ht="15.95" customHeight="1" x14ac:dyDescent="0.2">
      <c r="A16" s="306" t="s">
        <v>232</v>
      </c>
      <c r="B16" s="307"/>
      <c r="C16" s="308"/>
      <c r="D16" s="113">
        <v>1.8683930181103008</v>
      </c>
      <c r="E16" s="115">
        <v>228</v>
      </c>
      <c r="F16" s="114">
        <v>241</v>
      </c>
      <c r="G16" s="114">
        <v>228</v>
      </c>
      <c r="H16" s="114">
        <v>245</v>
      </c>
      <c r="I16" s="140">
        <v>216</v>
      </c>
      <c r="J16" s="115">
        <v>12</v>
      </c>
      <c r="K16" s="116">
        <v>5.5555555555555554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2.679668933868721</v>
      </c>
      <c r="E18" s="115">
        <v>327</v>
      </c>
      <c r="F18" s="114">
        <v>320</v>
      </c>
      <c r="G18" s="114">
        <v>356</v>
      </c>
      <c r="H18" s="114">
        <v>327</v>
      </c>
      <c r="I18" s="140">
        <v>311</v>
      </c>
      <c r="J18" s="115">
        <v>16</v>
      </c>
      <c r="K18" s="116">
        <v>5.144694533762058</v>
      </c>
    </row>
    <row r="19" spans="1:11" ht="14.1" customHeight="1" x14ac:dyDescent="0.2">
      <c r="A19" s="306" t="s">
        <v>235</v>
      </c>
      <c r="B19" s="307" t="s">
        <v>236</v>
      </c>
      <c r="C19" s="308"/>
      <c r="D19" s="113">
        <v>2.1142342047037612</v>
      </c>
      <c r="E19" s="115">
        <v>258</v>
      </c>
      <c r="F19" s="114">
        <v>263</v>
      </c>
      <c r="G19" s="114">
        <v>291</v>
      </c>
      <c r="H19" s="114">
        <v>257</v>
      </c>
      <c r="I19" s="140">
        <v>238</v>
      </c>
      <c r="J19" s="115">
        <v>20</v>
      </c>
      <c r="K19" s="116">
        <v>8.4033613445378155</v>
      </c>
    </row>
    <row r="20" spans="1:11" ht="14.1" customHeight="1" x14ac:dyDescent="0.2">
      <c r="A20" s="306">
        <v>12</v>
      </c>
      <c r="B20" s="307" t="s">
        <v>237</v>
      </c>
      <c r="C20" s="308"/>
      <c r="D20" s="113">
        <v>1.3521265262640334</v>
      </c>
      <c r="E20" s="115">
        <v>165</v>
      </c>
      <c r="F20" s="114">
        <v>170</v>
      </c>
      <c r="G20" s="114">
        <v>177</v>
      </c>
      <c r="H20" s="114">
        <v>174</v>
      </c>
      <c r="I20" s="140">
        <v>165</v>
      </c>
      <c r="J20" s="115">
        <v>0</v>
      </c>
      <c r="K20" s="116">
        <v>0</v>
      </c>
    </row>
    <row r="21" spans="1:11" ht="14.1" customHeight="1" x14ac:dyDescent="0.2">
      <c r="A21" s="306">
        <v>21</v>
      </c>
      <c r="B21" s="307" t="s">
        <v>238</v>
      </c>
      <c r="C21" s="308"/>
      <c r="D21" s="113">
        <v>0.12292059329673032</v>
      </c>
      <c r="E21" s="115">
        <v>15</v>
      </c>
      <c r="F21" s="114">
        <v>14</v>
      </c>
      <c r="G21" s="114" t="s">
        <v>513</v>
      </c>
      <c r="H21" s="114">
        <v>14</v>
      </c>
      <c r="I21" s="140">
        <v>15</v>
      </c>
      <c r="J21" s="115">
        <v>0</v>
      </c>
      <c r="K21" s="116">
        <v>0</v>
      </c>
    </row>
    <row r="22" spans="1:11" ht="14.1" customHeight="1" x14ac:dyDescent="0.2">
      <c r="A22" s="306">
        <v>22</v>
      </c>
      <c r="B22" s="307" t="s">
        <v>239</v>
      </c>
      <c r="C22" s="308"/>
      <c r="D22" s="113">
        <v>1.1062853396705727</v>
      </c>
      <c r="E22" s="115">
        <v>135</v>
      </c>
      <c r="F22" s="114">
        <v>140</v>
      </c>
      <c r="G22" s="114">
        <v>151</v>
      </c>
      <c r="H22" s="114">
        <v>146</v>
      </c>
      <c r="I22" s="140">
        <v>150</v>
      </c>
      <c r="J22" s="115">
        <v>-15</v>
      </c>
      <c r="K22" s="116">
        <v>-10</v>
      </c>
    </row>
    <row r="23" spans="1:11" ht="14.1" customHeight="1" x14ac:dyDescent="0.2">
      <c r="A23" s="306">
        <v>23</v>
      </c>
      <c r="B23" s="307" t="s">
        <v>240</v>
      </c>
      <c r="C23" s="308"/>
      <c r="D23" s="113">
        <v>0.22945177415389659</v>
      </c>
      <c r="E23" s="115">
        <v>28</v>
      </c>
      <c r="F23" s="114">
        <v>28</v>
      </c>
      <c r="G23" s="114">
        <v>27</v>
      </c>
      <c r="H23" s="114">
        <v>25</v>
      </c>
      <c r="I23" s="140">
        <v>24</v>
      </c>
      <c r="J23" s="115">
        <v>4</v>
      </c>
      <c r="K23" s="116">
        <v>16.666666666666668</v>
      </c>
    </row>
    <row r="24" spans="1:11" ht="14.1" customHeight="1" x14ac:dyDescent="0.2">
      <c r="A24" s="306">
        <v>24</v>
      </c>
      <c r="B24" s="307" t="s">
        <v>241</v>
      </c>
      <c r="C24" s="308"/>
      <c r="D24" s="113">
        <v>0.84405474063754815</v>
      </c>
      <c r="E24" s="115">
        <v>103</v>
      </c>
      <c r="F24" s="114">
        <v>103</v>
      </c>
      <c r="G24" s="114">
        <v>102</v>
      </c>
      <c r="H24" s="114">
        <v>109</v>
      </c>
      <c r="I24" s="140">
        <v>113</v>
      </c>
      <c r="J24" s="115">
        <v>-10</v>
      </c>
      <c r="K24" s="116">
        <v>-8.8495575221238933</v>
      </c>
    </row>
    <row r="25" spans="1:11" ht="14.1" customHeight="1" x14ac:dyDescent="0.2">
      <c r="A25" s="306">
        <v>25</v>
      </c>
      <c r="B25" s="307" t="s">
        <v>242</v>
      </c>
      <c r="C25" s="308"/>
      <c r="D25" s="113">
        <v>1.2455953454068671</v>
      </c>
      <c r="E25" s="115">
        <v>152</v>
      </c>
      <c r="F25" s="114">
        <v>168</v>
      </c>
      <c r="G25" s="114">
        <v>168</v>
      </c>
      <c r="H25" s="114">
        <v>178</v>
      </c>
      <c r="I25" s="140">
        <v>176</v>
      </c>
      <c r="J25" s="115">
        <v>-24</v>
      </c>
      <c r="K25" s="116">
        <v>-13.636363636363637</v>
      </c>
    </row>
    <row r="26" spans="1:11" ht="14.1" customHeight="1" x14ac:dyDescent="0.2">
      <c r="A26" s="306">
        <v>26</v>
      </c>
      <c r="B26" s="307" t="s">
        <v>243</v>
      </c>
      <c r="C26" s="308"/>
      <c r="D26" s="113">
        <v>0.79488650331885602</v>
      </c>
      <c r="E26" s="115">
        <v>97</v>
      </c>
      <c r="F26" s="114">
        <v>93</v>
      </c>
      <c r="G26" s="114">
        <v>94</v>
      </c>
      <c r="H26" s="114">
        <v>104</v>
      </c>
      <c r="I26" s="140">
        <v>106</v>
      </c>
      <c r="J26" s="115">
        <v>-9</v>
      </c>
      <c r="K26" s="116">
        <v>-8.4905660377358494</v>
      </c>
    </row>
    <row r="27" spans="1:11" ht="14.1" customHeight="1" x14ac:dyDescent="0.2">
      <c r="A27" s="306">
        <v>27</v>
      </c>
      <c r="B27" s="307" t="s">
        <v>244</v>
      </c>
      <c r="C27" s="308"/>
      <c r="D27" s="113">
        <v>0.26223059903302465</v>
      </c>
      <c r="E27" s="115">
        <v>32</v>
      </c>
      <c r="F27" s="114">
        <v>34</v>
      </c>
      <c r="G27" s="114">
        <v>35</v>
      </c>
      <c r="H27" s="114">
        <v>39</v>
      </c>
      <c r="I27" s="140">
        <v>39</v>
      </c>
      <c r="J27" s="115">
        <v>-7</v>
      </c>
      <c r="K27" s="116">
        <v>-17.948717948717949</v>
      </c>
    </row>
    <row r="28" spans="1:11" ht="14.1" customHeight="1" x14ac:dyDescent="0.2">
      <c r="A28" s="306">
        <v>28</v>
      </c>
      <c r="B28" s="307" t="s">
        <v>245</v>
      </c>
      <c r="C28" s="308"/>
      <c r="D28" s="113">
        <v>0.93419650905515039</v>
      </c>
      <c r="E28" s="115">
        <v>114</v>
      </c>
      <c r="F28" s="114">
        <v>112</v>
      </c>
      <c r="G28" s="114">
        <v>106</v>
      </c>
      <c r="H28" s="114">
        <v>105</v>
      </c>
      <c r="I28" s="140">
        <v>106</v>
      </c>
      <c r="J28" s="115">
        <v>8</v>
      </c>
      <c r="K28" s="116">
        <v>7.5471698113207548</v>
      </c>
    </row>
    <row r="29" spans="1:11" ht="14.1" customHeight="1" x14ac:dyDescent="0.2">
      <c r="A29" s="306">
        <v>29</v>
      </c>
      <c r="B29" s="307" t="s">
        <v>246</v>
      </c>
      <c r="C29" s="308"/>
      <c r="D29" s="113">
        <v>3.5565024993853971</v>
      </c>
      <c r="E29" s="115">
        <v>434</v>
      </c>
      <c r="F29" s="114">
        <v>460</v>
      </c>
      <c r="G29" s="114">
        <v>475</v>
      </c>
      <c r="H29" s="114">
        <v>509</v>
      </c>
      <c r="I29" s="140">
        <v>455</v>
      </c>
      <c r="J29" s="115">
        <v>-21</v>
      </c>
      <c r="K29" s="116">
        <v>-4.615384615384615</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2.6059165778906825</v>
      </c>
      <c r="E31" s="115">
        <v>318</v>
      </c>
      <c r="F31" s="114">
        <v>347</v>
      </c>
      <c r="G31" s="114">
        <v>356</v>
      </c>
      <c r="H31" s="114">
        <v>388</v>
      </c>
      <c r="I31" s="140">
        <v>343</v>
      </c>
      <c r="J31" s="115">
        <v>-25</v>
      </c>
      <c r="K31" s="116">
        <v>-7.2886297376093294</v>
      </c>
    </row>
    <row r="32" spans="1:11" ht="14.1" customHeight="1" x14ac:dyDescent="0.2">
      <c r="A32" s="306">
        <v>31</v>
      </c>
      <c r="B32" s="307" t="s">
        <v>251</v>
      </c>
      <c r="C32" s="308"/>
      <c r="D32" s="113">
        <v>0.13111529951651232</v>
      </c>
      <c r="E32" s="115">
        <v>16</v>
      </c>
      <c r="F32" s="114">
        <v>12</v>
      </c>
      <c r="G32" s="114">
        <v>12</v>
      </c>
      <c r="H32" s="114">
        <v>11</v>
      </c>
      <c r="I32" s="140">
        <v>10</v>
      </c>
      <c r="J32" s="115">
        <v>6</v>
      </c>
      <c r="K32" s="116">
        <v>60</v>
      </c>
    </row>
    <row r="33" spans="1:11" ht="14.1" customHeight="1" x14ac:dyDescent="0.2">
      <c r="A33" s="306">
        <v>32</v>
      </c>
      <c r="B33" s="307" t="s">
        <v>252</v>
      </c>
      <c r="C33" s="308"/>
      <c r="D33" s="113">
        <v>1.0817012210112267</v>
      </c>
      <c r="E33" s="115">
        <v>132</v>
      </c>
      <c r="F33" s="114">
        <v>126</v>
      </c>
      <c r="G33" s="114">
        <v>146</v>
      </c>
      <c r="H33" s="114">
        <v>133</v>
      </c>
      <c r="I33" s="140">
        <v>127</v>
      </c>
      <c r="J33" s="115">
        <v>5</v>
      </c>
      <c r="K33" s="116">
        <v>3.9370078740157481</v>
      </c>
    </row>
    <row r="34" spans="1:11" ht="14.1" customHeight="1" x14ac:dyDescent="0.2">
      <c r="A34" s="306">
        <v>33</v>
      </c>
      <c r="B34" s="307" t="s">
        <v>253</v>
      </c>
      <c r="C34" s="308"/>
      <c r="D34" s="113">
        <v>0.60640826026386951</v>
      </c>
      <c r="E34" s="115">
        <v>74</v>
      </c>
      <c r="F34" s="114">
        <v>73</v>
      </c>
      <c r="G34" s="114">
        <v>80</v>
      </c>
      <c r="H34" s="114">
        <v>82</v>
      </c>
      <c r="I34" s="140">
        <v>81</v>
      </c>
      <c r="J34" s="115">
        <v>-7</v>
      </c>
      <c r="K34" s="116">
        <v>-8.6419753086419746</v>
      </c>
    </row>
    <row r="35" spans="1:11" ht="14.1" customHeight="1" x14ac:dyDescent="0.2">
      <c r="A35" s="306">
        <v>34</v>
      </c>
      <c r="B35" s="307" t="s">
        <v>254</v>
      </c>
      <c r="C35" s="308"/>
      <c r="D35" s="113">
        <v>4.1383266409899209</v>
      </c>
      <c r="E35" s="115">
        <v>505</v>
      </c>
      <c r="F35" s="114">
        <v>521</v>
      </c>
      <c r="G35" s="114">
        <v>505</v>
      </c>
      <c r="H35" s="114">
        <v>491</v>
      </c>
      <c r="I35" s="140">
        <v>501</v>
      </c>
      <c r="J35" s="115">
        <v>4</v>
      </c>
      <c r="K35" s="116">
        <v>0.79840319361277445</v>
      </c>
    </row>
    <row r="36" spans="1:11" ht="14.1" customHeight="1" x14ac:dyDescent="0.2">
      <c r="A36" s="306">
        <v>41</v>
      </c>
      <c r="B36" s="307" t="s">
        <v>255</v>
      </c>
      <c r="C36" s="308"/>
      <c r="D36" s="113">
        <v>9.0141768417602228E-2</v>
      </c>
      <c r="E36" s="115">
        <v>11</v>
      </c>
      <c r="F36" s="114" t="s">
        <v>513</v>
      </c>
      <c r="G36" s="114">
        <v>12</v>
      </c>
      <c r="H36" s="114">
        <v>14</v>
      </c>
      <c r="I36" s="140">
        <v>12</v>
      </c>
      <c r="J36" s="115">
        <v>-1</v>
      </c>
      <c r="K36" s="116">
        <v>-8.3333333333333339</v>
      </c>
    </row>
    <row r="37" spans="1:11" ht="14.1" customHeight="1" x14ac:dyDescent="0.2">
      <c r="A37" s="306">
        <v>42</v>
      </c>
      <c r="B37" s="307" t="s">
        <v>256</v>
      </c>
      <c r="C37" s="308"/>
      <c r="D37" s="113" t="s">
        <v>513</v>
      </c>
      <c r="E37" s="115" t="s">
        <v>513</v>
      </c>
      <c r="F37" s="114" t="s">
        <v>513</v>
      </c>
      <c r="G37" s="114" t="s">
        <v>513</v>
      </c>
      <c r="H37" s="114" t="s">
        <v>513</v>
      </c>
      <c r="I37" s="140">
        <v>0</v>
      </c>
      <c r="J37" s="115" t="s">
        <v>513</v>
      </c>
      <c r="K37" s="116" t="s">
        <v>513</v>
      </c>
    </row>
    <row r="38" spans="1:11" ht="14.1" customHeight="1" x14ac:dyDescent="0.2">
      <c r="A38" s="306">
        <v>43</v>
      </c>
      <c r="B38" s="307" t="s">
        <v>257</v>
      </c>
      <c r="C38" s="308"/>
      <c r="D38" s="113">
        <v>0.29500942391215274</v>
      </c>
      <c r="E38" s="115">
        <v>36</v>
      </c>
      <c r="F38" s="114">
        <v>40</v>
      </c>
      <c r="G38" s="114">
        <v>36</v>
      </c>
      <c r="H38" s="114">
        <v>35</v>
      </c>
      <c r="I38" s="140">
        <v>34</v>
      </c>
      <c r="J38" s="115">
        <v>2</v>
      </c>
      <c r="K38" s="116">
        <v>5.882352941176471</v>
      </c>
    </row>
    <row r="39" spans="1:11" ht="14.1" customHeight="1" x14ac:dyDescent="0.2">
      <c r="A39" s="306">
        <v>51</v>
      </c>
      <c r="B39" s="307" t="s">
        <v>258</v>
      </c>
      <c r="C39" s="308"/>
      <c r="D39" s="113">
        <v>4.4333360649020737</v>
      </c>
      <c r="E39" s="115">
        <v>541</v>
      </c>
      <c r="F39" s="114">
        <v>540</v>
      </c>
      <c r="G39" s="114">
        <v>547</v>
      </c>
      <c r="H39" s="114">
        <v>569</v>
      </c>
      <c r="I39" s="140">
        <v>572</v>
      </c>
      <c r="J39" s="115">
        <v>-31</v>
      </c>
      <c r="K39" s="116">
        <v>-5.4195804195804191</v>
      </c>
    </row>
    <row r="40" spans="1:11" ht="14.1" customHeight="1" x14ac:dyDescent="0.2">
      <c r="A40" s="306" t="s">
        <v>259</v>
      </c>
      <c r="B40" s="307" t="s">
        <v>260</v>
      </c>
      <c r="C40" s="308"/>
      <c r="D40" s="113">
        <v>3.9662378103744982</v>
      </c>
      <c r="E40" s="115">
        <v>484</v>
      </c>
      <c r="F40" s="114">
        <v>485</v>
      </c>
      <c r="G40" s="114">
        <v>495</v>
      </c>
      <c r="H40" s="114">
        <v>516</v>
      </c>
      <c r="I40" s="140">
        <v>521</v>
      </c>
      <c r="J40" s="115">
        <v>-37</v>
      </c>
      <c r="K40" s="116">
        <v>-7.1017274472168905</v>
      </c>
    </row>
    <row r="41" spans="1:11" ht="14.1" customHeight="1" x14ac:dyDescent="0.2">
      <c r="A41" s="306"/>
      <c r="B41" s="307" t="s">
        <v>261</v>
      </c>
      <c r="C41" s="308"/>
      <c r="D41" s="113">
        <v>2.3436859788576578</v>
      </c>
      <c r="E41" s="115">
        <v>286</v>
      </c>
      <c r="F41" s="114">
        <v>298</v>
      </c>
      <c r="G41" s="114">
        <v>303</v>
      </c>
      <c r="H41" s="114">
        <v>316</v>
      </c>
      <c r="I41" s="140">
        <v>316</v>
      </c>
      <c r="J41" s="115">
        <v>-30</v>
      </c>
      <c r="K41" s="116">
        <v>-9.4936708860759502</v>
      </c>
    </row>
    <row r="42" spans="1:11" ht="14.1" customHeight="1" x14ac:dyDescent="0.2">
      <c r="A42" s="306">
        <v>52</v>
      </c>
      <c r="B42" s="307" t="s">
        <v>262</v>
      </c>
      <c r="C42" s="308"/>
      <c r="D42" s="113">
        <v>5.539621404572646</v>
      </c>
      <c r="E42" s="115">
        <v>676</v>
      </c>
      <c r="F42" s="114">
        <v>717</v>
      </c>
      <c r="G42" s="114">
        <v>729</v>
      </c>
      <c r="H42" s="114">
        <v>709</v>
      </c>
      <c r="I42" s="140">
        <v>695</v>
      </c>
      <c r="J42" s="115">
        <v>-19</v>
      </c>
      <c r="K42" s="116">
        <v>-2.7338129496402876</v>
      </c>
    </row>
    <row r="43" spans="1:11" ht="14.1" customHeight="1" x14ac:dyDescent="0.2">
      <c r="A43" s="306" t="s">
        <v>263</v>
      </c>
      <c r="B43" s="307" t="s">
        <v>264</v>
      </c>
      <c r="C43" s="308"/>
      <c r="D43" s="113">
        <v>5.1134966811439808</v>
      </c>
      <c r="E43" s="115">
        <v>624</v>
      </c>
      <c r="F43" s="114">
        <v>669</v>
      </c>
      <c r="G43" s="114">
        <v>674</v>
      </c>
      <c r="H43" s="114">
        <v>652</v>
      </c>
      <c r="I43" s="140">
        <v>649</v>
      </c>
      <c r="J43" s="115">
        <v>-25</v>
      </c>
      <c r="K43" s="116">
        <v>-3.852080123266564</v>
      </c>
    </row>
    <row r="44" spans="1:11" ht="14.1" customHeight="1" x14ac:dyDescent="0.2">
      <c r="A44" s="306">
        <v>53</v>
      </c>
      <c r="B44" s="307" t="s">
        <v>265</v>
      </c>
      <c r="C44" s="308"/>
      <c r="D44" s="113">
        <v>1.0243382774727525</v>
      </c>
      <c r="E44" s="115">
        <v>125</v>
      </c>
      <c r="F44" s="114">
        <v>123</v>
      </c>
      <c r="G44" s="114">
        <v>140</v>
      </c>
      <c r="H44" s="114">
        <v>150</v>
      </c>
      <c r="I44" s="140">
        <v>136</v>
      </c>
      <c r="J44" s="115">
        <v>-11</v>
      </c>
      <c r="K44" s="116">
        <v>-8.0882352941176467</v>
      </c>
    </row>
    <row r="45" spans="1:11" ht="14.1" customHeight="1" x14ac:dyDescent="0.2">
      <c r="A45" s="306" t="s">
        <v>266</v>
      </c>
      <c r="B45" s="307" t="s">
        <v>267</v>
      </c>
      <c r="C45" s="308"/>
      <c r="D45" s="113">
        <v>0.98336474637384252</v>
      </c>
      <c r="E45" s="115">
        <v>120</v>
      </c>
      <c r="F45" s="114">
        <v>120</v>
      </c>
      <c r="G45" s="114">
        <v>137</v>
      </c>
      <c r="H45" s="114">
        <v>147</v>
      </c>
      <c r="I45" s="140">
        <v>133</v>
      </c>
      <c r="J45" s="115">
        <v>-13</v>
      </c>
      <c r="K45" s="116">
        <v>-9.7744360902255636</v>
      </c>
    </row>
    <row r="46" spans="1:11" ht="14.1" customHeight="1" x14ac:dyDescent="0.2">
      <c r="A46" s="306">
        <v>54</v>
      </c>
      <c r="B46" s="307" t="s">
        <v>268</v>
      </c>
      <c r="C46" s="308"/>
      <c r="D46" s="113">
        <v>14.725887076948291</v>
      </c>
      <c r="E46" s="115">
        <v>1797</v>
      </c>
      <c r="F46" s="114">
        <v>1847</v>
      </c>
      <c r="G46" s="114">
        <v>1877</v>
      </c>
      <c r="H46" s="114">
        <v>1878</v>
      </c>
      <c r="I46" s="140">
        <v>1826</v>
      </c>
      <c r="J46" s="115">
        <v>-29</v>
      </c>
      <c r="K46" s="116">
        <v>-1.588170865279299</v>
      </c>
    </row>
    <row r="47" spans="1:11" ht="14.1" customHeight="1" x14ac:dyDescent="0.2">
      <c r="A47" s="306">
        <v>61</v>
      </c>
      <c r="B47" s="307" t="s">
        <v>269</v>
      </c>
      <c r="C47" s="308"/>
      <c r="D47" s="113">
        <v>0.3195935425714988</v>
      </c>
      <c r="E47" s="115">
        <v>39</v>
      </c>
      <c r="F47" s="114">
        <v>40</v>
      </c>
      <c r="G47" s="114">
        <v>44</v>
      </c>
      <c r="H47" s="114">
        <v>44</v>
      </c>
      <c r="I47" s="140">
        <v>40</v>
      </c>
      <c r="J47" s="115">
        <v>-1</v>
      </c>
      <c r="K47" s="116">
        <v>-2.5</v>
      </c>
    </row>
    <row r="48" spans="1:11" ht="14.1" customHeight="1" x14ac:dyDescent="0.2">
      <c r="A48" s="306">
        <v>62</v>
      </c>
      <c r="B48" s="307" t="s">
        <v>270</v>
      </c>
      <c r="C48" s="308"/>
      <c r="D48" s="113">
        <v>13.300008194706219</v>
      </c>
      <c r="E48" s="115">
        <v>1623</v>
      </c>
      <c r="F48" s="114">
        <v>1679</v>
      </c>
      <c r="G48" s="114">
        <v>1657</v>
      </c>
      <c r="H48" s="114">
        <v>1646</v>
      </c>
      <c r="I48" s="140">
        <v>1619</v>
      </c>
      <c r="J48" s="115">
        <v>4</v>
      </c>
      <c r="K48" s="116">
        <v>0.24706609017912293</v>
      </c>
    </row>
    <row r="49" spans="1:11" ht="14.1" customHeight="1" x14ac:dyDescent="0.2">
      <c r="A49" s="306">
        <v>63</v>
      </c>
      <c r="B49" s="307" t="s">
        <v>271</v>
      </c>
      <c r="C49" s="308"/>
      <c r="D49" s="113">
        <v>12.644431697123657</v>
      </c>
      <c r="E49" s="115">
        <v>1543</v>
      </c>
      <c r="F49" s="114">
        <v>1627</v>
      </c>
      <c r="G49" s="114">
        <v>1740</v>
      </c>
      <c r="H49" s="114">
        <v>1732</v>
      </c>
      <c r="I49" s="140">
        <v>1645</v>
      </c>
      <c r="J49" s="115">
        <v>-102</v>
      </c>
      <c r="K49" s="116">
        <v>-6.2006079027355625</v>
      </c>
    </row>
    <row r="50" spans="1:11" ht="14.1" customHeight="1" x14ac:dyDescent="0.2">
      <c r="A50" s="306" t="s">
        <v>272</v>
      </c>
      <c r="B50" s="307" t="s">
        <v>273</v>
      </c>
      <c r="C50" s="308"/>
      <c r="D50" s="113">
        <v>0.65557649758256165</v>
      </c>
      <c r="E50" s="115">
        <v>80</v>
      </c>
      <c r="F50" s="114">
        <v>90</v>
      </c>
      <c r="G50" s="114">
        <v>92</v>
      </c>
      <c r="H50" s="114">
        <v>88</v>
      </c>
      <c r="I50" s="140">
        <v>88</v>
      </c>
      <c r="J50" s="115">
        <v>-8</v>
      </c>
      <c r="K50" s="116">
        <v>-9.0909090909090917</v>
      </c>
    </row>
    <row r="51" spans="1:11" ht="14.1" customHeight="1" x14ac:dyDescent="0.2">
      <c r="A51" s="306" t="s">
        <v>274</v>
      </c>
      <c r="B51" s="307" t="s">
        <v>275</v>
      </c>
      <c r="C51" s="308"/>
      <c r="D51" s="113">
        <v>11.80037695648611</v>
      </c>
      <c r="E51" s="115">
        <v>1440</v>
      </c>
      <c r="F51" s="114">
        <v>1508</v>
      </c>
      <c r="G51" s="114">
        <v>1615</v>
      </c>
      <c r="H51" s="114">
        <v>1614</v>
      </c>
      <c r="I51" s="140">
        <v>1527</v>
      </c>
      <c r="J51" s="115">
        <v>-87</v>
      </c>
      <c r="K51" s="116">
        <v>-5.6974459724950881</v>
      </c>
    </row>
    <row r="52" spans="1:11" ht="14.1" customHeight="1" x14ac:dyDescent="0.2">
      <c r="A52" s="306">
        <v>71</v>
      </c>
      <c r="B52" s="307" t="s">
        <v>276</v>
      </c>
      <c r="C52" s="308"/>
      <c r="D52" s="113">
        <v>9.4812750962877974</v>
      </c>
      <c r="E52" s="115">
        <v>1157</v>
      </c>
      <c r="F52" s="114">
        <v>1170</v>
      </c>
      <c r="G52" s="114">
        <v>1176</v>
      </c>
      <c r="H52" s="114">
        <v>1198</v>
      </c>
      <c r="I52" s="140">
        <v>1182</v>
      </c>
      <c r="J52" s="115">
        <v>-25</v>
      </c>
      <c r="K52" s="116">
        <v>-2.1150592216582065</v>
      </c>
    </row>
    <row r="53" spans="1:11" ht="14.1" customHeight="1" x14ac:dyDescent="0.2">
      <c r="A53" s="306" t="s">
        <v>277</v>
      </c>
      <c r="B53" s="307" t="s">
        <v>278</v>
      </c>
      <c r="C53" s="308"/>
      <c r="D53" s="113">
        <v>0.80308120953863804</v>
      </c>
      <c r="E53" s="115">
        <v>98</v>
      </c>
      <c r="F53" s="114">
        <v>99</v>
      </c>
      <c r="G53" s="114">
        <v>110</v>
      </c>
      <c r="H53" s="114">
        <v>117</v>
      </c>
      <c r="I53" s="140">
        <v>117</v>
      </c>
      <c r="J53" s="115">
        <v>-19</v>
      </c>
      <c r="K53" s="116">
        <v>-16.239316239316238</v>
      </c>
    </row>
    <row r="54" spans="1:11" ht="14.1" customHeight="1" x14ac:dyDescent="0.2">
      <c r="A54" s="306" t="s">
        <v>279</v>
      </c>
      <c r="B54" s="307" t="s">
        <v>280</v>
      </c>
      <c r="C54" s="308"/>
      <c r="D54" s="113">
        <v>8.4897156436941739</v>
      </c>
      <c r="E54" s="115">
        <v>1036</v>
      </c>
      <c r="F54" s="114">
        <v>1048</v>
      </c>
      <c r="G54" s="114">
        <v>1044</v>
      </c>
      <c r="H54" s="114">
        <v>1058</v>
      </c>
      <c r="I54" s="140">
        <v>1045</v>
      </c>
      <c r="J54" s="115">
        <v>-9</v>
      </c>
      <c r="K54" s="116">
        <v>-0.86124401913875603</v>
      </c>
    </row>
    <row r="55" spans="1:11" ht="14.1" customHeight="1" x14ac:dyDescent="0.2">
      <c r="A55" s="306">
        <v>72</v>
      </c>
      <c r="B55" s="307" t="s">
        <v>281</v>
      </c>
      <c r="C55" s="308"/>
      <c r="D55" s="113">
        <v>1.0407276899123166</v>
      </c>
      <c r="E55" s="115">
        <v>127</v>
      </c>
      <c r="F55" s="114">
        <v>129</v>
      </c>
      <c r="G55" s="114">
        <v>127</v>
      </c>
      <c r="H55" s="114">
        <v>124</v>
      </c>
      <c r="I55" s="140">
        <v>122</v>
      </c>
      <c r="J55" s="115">
        <v>5</v>
      </c>
      <c r="K55" s="116">
        <v>4.0983606557377046</v>
      </c>
    </row>
    <row r="56" spans="1:11" ht="14.1" customHeight="1" x14ac:dyDescent="0.2">
      <c r="A56" s="306" t="s">
        <v>282</v>
      </c>
      <c r="B56" s="307" t="s">
        <v>283</v>
      </c>
      <c r="C56" s="308"/>
      <c r="D56" s="113">
        <v>0.13111529951651232</v>
      </c>
      <c r="E56" s="115">
        <v>16</v>
      </c>
      <c r="F56" s="114">
        <v>17</v>
      </c>
      <c r="G56" s="114">
        <v>18</v>
      </c>
      <c r="H56" s="114">
        <v>18</v>
      </c>
      <c r="I56" s="140">
        <v>17</v>
      </c>
      <c r="J56" s="115">
        <v>-1</v>
      </c>
      <c r="K56" s="116">
        <v>-5.882352941176471</v>
      </c>
    </row>
    <row r="57" spans="1:11" ht="14.1" customHeight="1" x14ac:dyDescent="0.2">
      <c r="A57" s="306" t="s">
        <v>284</v>
      </c>
      <c r="B57" s="307" t="s">
        <v>285</v>
      </c>
      <c r="C57" s="308"/>
      <c r="D57" s="113">
        <v>0.66377120380234367</v>
      </c>
      <c r="E57" s="115">
        <v>81</v>
      </c>
      <c r="F57" s="114">
        <v>81</v>
      </c>
      <c r="G57" s="114">
        <v>79</v>
      </c>
      <c r="H57" s="114">
        <v>76</v>
      </c>
      <c r="I57" s="140">
        <v>75</v>
      </c>
      <c r="J57" s="115">
        <v>6</v>
      </c>
      <c r="K57" s="116">
        <v>8</v>
      </c>
    </row>
    <row r="58" spans="1:11" ht="14.1" customHeight="1" x14ac:dyDescent="0.2">
      <c r="A58" s="306">
        <v>73</v>
      </c>
      <c r="B58" s="307" t="s">
        <v>286</v>
      </c>
      <c r="C58" s="308"/>
      <c r="D58" s="113">
        <v>0.83586003441776613</v>
      </c>
      <c r="E58" s="115">
        <v>102</v>
      </c>
      <c r="F58" s="114">
        <v>93</v>
      </c>
      <c r="G58" s="114">
        <v>92</v>
      </c>
      <c r="H58" s="114">
        <v>91</v>
      </c>
      <c r="I58" s="140">
        <v>91</v>
      </c>
      <c r="J58" s="115">
        <v>11</v>
      </c>
      <c r="K58" s="116">
        <v>12.087912087912088</v>
      </c>
    </row>
    <row r="59" spans="1:11" ht="14.1" customHeight="1" x14ac:dyDescent="0.2">
      <c r="A59" s="306" t="s">
        <v>287</v>
      </c>
      <c r="B59" s="307" t="s">
        <v>288</v>
      </c>
      <c r="C59" s="308"/>
      <c r="D59" s="113">
        <v>0.59821355404408749</v>
      </c>
      <c r="E59" s="115">
        <v>73</v>
      </c>
      <c r="F59" s="114">
        <v>67</v>
      </c>
      <c r="G59" s="114">
        <v>67</v>
      </c>
      <c r="H59" s="114">
        <v>64</v>
      </c>
      <c r="I59" s="140">
        <v>62</v>
      </c>
      <c r="J59" s="115">
        <v>11</v>
      </c>
      <c r="K59" s="116">
        <v>17.741935483870968</v>
      </c>
    </row>
    <row r="60" spans="1:11" ht="14.1" customHeight="1" x14ac:dyDescent="0.2">
      <c r="A60" s="306">
        <v>81</v>
      </c>
      <c r="B60" s="307" t="s">
        <v>289</v>
      </c>
      <c r="C60" s="308"/>
      <c r="D60" s="113">
        <v>3.6794230926821272</v>
      </c>
      <c r="E60" s="115">
        <v>449</v>
      </c>
      <c r="F60" s="114">
        <v>455</v>
      </c>
      <c r="G60" s="114">
        <v>453</v>
      </c>
      <c r="H60" s="114">
        <v>446</v>
      </c>
      <c r="I60" s="140">
        <v>455</v>
      </c>
      <c r="J60" s="115">
        <v>-6</v>
      </c>
      <c r="K60" s="116">
        <v>-1.3186813186813187</v>
      </c>
    </row>
    <row r="61" spans="1:11" ht="14.1" customHeight="1" x14ac:dyDescent="0.2">
      <c r="A61" s="306" t="s">
        <v>290</v>
      </c>
      <c r="B61" s="307" t="s">
        <v>291</v>
      </c>
      <c r="C61" s="308"/>
      <c r="D61" s="113">
        <v>1.4832418257805458</v>
      </c>
      <c r="E61" s="115">
        <v>181</v>
      </c>
      <c r="F61" s="114">
        <v>183</v>
      </c>
      <c r="G61" s="114">
        <v>187</v>
      </c>
      <c r="H61" s="114">
        <v>183</v>
      </c>
      <c r="I61" s="140">
        <v>186</v>
      </c>
      <c r="J61" s="115">
        <v>-5</v>
      </c>
      <c r="K61" s="116">
        <v>-2.6881720430107525</v>
      </c>
    </row>
    <row r="62" spans="1:11" ht="14.1" customHeight="1" x14ac:dyDescent="0.2">
      <c r="A62" s="306" t="s">
        <v>292</v>
      </c>
      <c r="B62" s="307" t="s">
        <v>293</v>
      </c>
      <c r="C62" s="308"/>
      <c r="D62" s="113">
        <v>0.93419650905515039</v>
      </c>
      <c r="E62" s="115">
        <v>114</v>
      </c>
      <c r="F62" s="114">
        <v>120</v>
      </c>
      <c r="G62" s="114">
        <v>114</v>
      </c>
      <c r="H62" s="114">
        <v>118</v>
      </c>
      <c r="I62" s="140">
        <v>118</v>
      </c>
      <c r="J62" s="115">
        <v>-4</v>
      </c>
      <c r="K62" s="116">
        <v>-3.3898305084745761</v>
      </c>
    </row>
    <row r="63" spans="1:11" ht="14.1" customHeight="1" x14ac:dyDescent="0.2">
      <c r="A63" s="306"/>
      <c r="B63" s="307" t="s">
        <v>294</v>
      </c>
      <c r="C63" s="308"/>
      <c r="D63" s="113">
        <v>0.88502827173645826</v>
      </c>
      <c r="E63" s="115">
        <v>108</v>
      </c>
      <c r="F63" s="114">
        <v>114</v>
      </c>
      <c r="G63" s="114">
        <v>108</v>
      </c>
      <c r="H63" s="114">
        <v>111</v>
      </c>
      <c r="I63" s="140">
        <v>112</v>
      </c>
      <c r="J63" s="115">
        <v>-4</v>
      </c>
      <c r="K63" s="116">
        <v>-3.5714285714285716</v>
      </c>
    </row>
    <row r="64" spans="1:11" ht="14.1" customHeight="1" x14ac:dyDescent="0.2">
      <c r="A64" s="306" t="s">
        <v>295</v>
      </c>
      <c r="B64" s="307" t="s">
        <v>296</v>
      </c>
      <c r="C64" s="308"/>
      <c r="D64" s="113">
        <v>7.3752355978038184E-2</v>
      </c>
      <c r="E64" s="115">
        <v>9</v>
      </c>
      <c r="F64" s="114">
        <v>7</v>
      </c>
      <c r="G64" s="114">
        <v>7</v>
      </c>
      <c r="H64" s="114">
        <v>9</v>
      </c>
      <c r="I64" s="140">
        <v>9</v>
      </c>
      <c r="J64" s="115">
        <v>0</v>
      </c>
      <c r="K64" s="116">
        <v>0</v>
      </c>
    </row>
    <row r="65" spans="1:11" ht="14.1" customHeight="1" x14ac:dyDescent="0.2">
      <c r="A65" s="306" t="s">
        <v>297</v>
      </c>
      <c r="B65" s="307" t="s">
        <v>298</v>
      </c>
      <c r="C65" s="308"/>
      <c r="D65" s="113">
        <v>0.74571826600016389</v>
      </c>
      <c r="E65" s="115">
        <v>91</v>
      </c>
      <c r="F65" s="114">
        <v>94</v>
      </c>
      <c r="G65" s="114">
        <v>92</v>
      </c>
      <c r="H65" s="114">
        <v>87</v>
      </c>
      <c r="I65" s="140">
        <v>90</v>
      </c>
      <c r="J65" s="115">
        <v>1</v>
      </c>
      <c r="K65" s="116">
        <v>1.1111111111111112</v>
      </c>
    </row>
    <row r="66" spans="1:11" ht="14.1" customHeight="1" x14ac:dyDescent="0.2">
      <c r="A66" s="306">
        <v>82</v>
      </c>
      <c r="B66" s="307" t="s">
        <v>299</v>
      </c>
      <c r="C66" s="308"/>
      <c r="D66" s="113">
        <v>2.2207653855609277</v>
      </c>
      <c r="E66" s="115">
        <v>271</v>
      </c>
      <c r="F66" s="114">
        <v>282</v>
      </c>
      <c r="G66" s="114">
        <v>283</v>
      </c>
      <c r="H66" s="114">
        <v>280</v>
      </c>
      <c r="I66" s="140">
        <v>280</v>
      </c>
      <c r="J66" s="115">
        <v>-9</v>
      </c>
      <c r="K66" s="116">
        <v>-3.2142857142857144</v>
      </c>
    </row>
    <row r="67" spans="1:11" ht="14.1" customHeight="1" x14ac:dyDescent="0.2">
      <c r="A67" s="306" t="s">
        <v>300</v>
      </c>
      <c r="B67" s="307" t="s">
        <v>301</v>
      </c>
      <c r="C67" s="308"/>
      <c r="D67" s="113">
        <v>0.92600180283536837</v>
      </c>
      <c r="E67" s="115">
        <v>113</v>
      </c>
      <c r="F67" s="114">
        <v>117</v>
      </c>
      <c r="G67" s="114">
        <v>117</v>
      </c>
      <c r="H67" s="114">
        <v>117</v>
      </c>
      <c r="I67" s="140">
        <v>118</v>
      </c>
      <c r="J67" s="115">
        <v>-5</v>
      </c>
      <c r="K67" s="116">
        <v>-4.2372881355932206</v>
      </c>
    </row>
    <row r="68" spans="1:11" ht="14.1" customHeight="1" x14ac:dyDescent="0.2">
      <c r="A68" s="306" t="s">
        <v>302</v>
      </c>
      <c r="B68" s="307" t="s">
        <v>303</v>
      </c>
      <c r="C68" s="308"/>
      <c r="D68" s="113">
        <v>0.80308120953863804</v>
      </c>
      <c r="E68" s="115">
        <v>98</v>
      </c>
      <c r="F68" s="114">
        <v>104</v>
      </c>
      <c r="G68" s="114">
        <v>105</v>
      </c>
      <c r="H68" s="114">
        <v>105</v>
      </c>
      <c r="I68" s="140">
        <v>108</v>
      </c>
      <c r="J68" s="115">
        <v>-10</v>
      </c>
      <c r="K68" s="116">
        <v>-9.2592592592592595</v>
      </c>
    </row>
    <row r="69" spans="1:11" ht="14.1" customHeight="1" x14ac:dyDescent="0.2">
      <c r="A69" s="306">
        <v>83</v>
      </c>
      <c r="B69" s="307" t="s">
        <v>304</v>
      </c>
      <c r="C69" s="308"/>
      <c r="D69" s="113">
        <v>4.7775137261329181</v>
      </c>
      <c r="E69" s="115">
        <v>583</v>
      </c>
      <c r="F69" s="114">
        <v>621</v>
      </c>
      <c r="G69" s="114">
        <v>616</v>
      </c>
      <c r="H69" s="114">
        <v>607</v>
      </c>
      <c r="I69" s="140">
        <v>614</v>
      </c>
      <c r="J69" s="115">
        <v>-31</v>
      </c>
      <c r="K69" s="116">
        <v>-5.0488599348534198</v>
      </c>
    </row>
    <row r="70" spans="1:11" ht="14.1" customHeight="1" x14ac:dyDescent="0.2">
      <c r="A70" s="306" t="s">
        <v>305</v>
      </c>
      <c r="B70" s="307" t="s">
        <v>306</v>
      </c>
      <c r="C70" s="308"/>
      <c r="D70" s="113">
        <v>2.2207653855609277</v>
      </c>
      <c r="E70" s="115">
        <v>271</v>
      </c>
      <c r="F70" s="114">
        <v>308</v>
      </c>
      <c r="G70" s="114">
        <v>294</v>
      </c>
      <c r="H70" s="114">
        <v>265</v>
      </c>
      <c r="I70" s="140">
        <v>256</v>
      </c>
      <c r="J70" s="115">
        <v>15</v>
      </c>
      <c r="K70" s="116">
        <v>5.859375</v>
      </c>
    </row>
    <row r="71" spans="1:11" ht="14.1" customHeight="1" x14ac:dyDescent="0.2">
      <c r="A71" s="306"/>
      <c r="B71" s="307" t="s">
        <v>307</v>
      </c>
      <c r="C71" s="308"/>
      <c r="D71" s="113">
        <v>1.3111529951651233</v>
      </c>
      <c r="E71" s="115">
        <v>160</v>
      </c>
      <c r="F71" s="114">
        <v>190</v>
      </c>
      <c r="G71" s="114">
        <v>181</v>
      </c>
      <c r="H71" s="114">
        <v>174</v>
      </c>
      <c r="I71" s="140">
        <v>182</v>
      </c>
      <c r="J71" s="115">
        <v>-22</v>
      </c>
      <c r="K71" s="116">
        <v>-12.087912087912088</v>
      </c>
    </row>
    <row r="72" spans="1:11" ht="14.1" customHeight="1" x14ac:dyDescent="0.2">
      <c r="A72" s="306">
        <v>84</v>
      </c>
      <c r="B72" s="307" t="s">
        <v>308</v>
      </c>
      <c r="C72" s="308"/>
      <c r="D72" s="113">
        <v>1.1308694583299188</v>
      </c>
      <c r="E72" s="115">
        <v>138</v>
      </c>
      <c r="F72" s="114">
        <v>150</v>
      </c>
      <c r="G72" s="114">
        <v>142</v>
      </c>
      <c r="H72" s="114">
        <v>161</v>
      </c>
      <c r="I72" s="140">
        <v>134</v>
      </c>
      <c r="J72" s="115">
        <v>4</v>
      </c>
      <c r="K72" s="116">
        <v>2.9850746268656718</v>
      </c>
    </row>
    <row r="73" spans="1:11" ht="14.1" customHeight="1" x14ac:dyDescent="0.2">
      <c r="A73" s="306" t="s">
        <v>309</v>
      </c>
      <c r="B73" s="307" t="s">
        <v>310</v>
      </c>
      <c r="C73" s="308"/>
      <c r="D73" s="113">
        <v>0.15569941817585839</v>
      </c>
      <c r="E73" s="115">
        <v>19</v>
      </c>
      <c r="F73" s="114">
        <v>17</v>
      </c>
      <c r="G73" s="114">
        <v>18</v>
      </c>
      <c r="H73" s="114">
        <v>17</v>
      </c>
      <c r="I73" s="140">
        <v>15</v>
      </c>
      <c r="J73" s="115">
        <v>4</v>
      </c>
      <c r="K73" s="116">
        <v>26.666666666666668</v>
      </c>
    </row>
    <row r="74" spans="1:11" ht="14.1" customHeight="1" x14ac:dyDescent="0.2">
      <c r="A74" s="306" t="s">
        <v>311</v>
      </c>
      <c r="B74" s="307" t="s">
        <v>312</v>
      </c>
      <c r="C74" s="308"/>
      <c r="D74" s="113">
        <v>5.7362943538474147E-2</v>
      </c>
      <c r="E74" s="115">
        <v>7</v>
      </c>
      <c r="F74" s="114">
        <v>7</v>
      </c>
      <c r="G74" s="114">
        <v>7</v>
      </c>
      <c r="H74" s="114">
        <v>5</v>
      </c>
      <c r="I74" s="140">
        <v>5</v>
      </c>
      <c r="J74" s="115">
        <v>2</v>
      </c>
      <c r="K74" s="116">
        <v>40</v>
      </c>
    </row>
    <row r="75" spans="1:11" ht="14.1" customHeight="1" x14ac:dyDescent="0.2">
      <c r="A75" s="306" t="s">
        <v>313</v>
      </c>
      <c r="B75" s="307" t="s">
        <v>314</v>
      </c>
      <c r="C75" s="308"/>
      <c r="D75" s="113">
        <v>3.2778824879128081E-2</v>
      </c>
      <c r="E75" s="115">
        <v>4</v>
      </c>
      <c r="F75" s="114">
        <v>19</v>
      </c>
      <c r="G75" s="114">
        <v>7</v>
      </c>
      <c r="H75" s="114">
        <v>25</v>
      </c>
      <c r="I75" s="140">
        <v>4</v>
      </c>
      <c r="J75" s="115">
        <v>0</v>
      </c>
      <c r="K75" s="116">
        <v>0</v>
      </c>
    </row>
    <row r="76" spans="1:11" ht="14.1" customHeight="1" x14ac:dyDescent="0.2">
      <c r="A76" s="306">
        <v>91</v>
      </c>
      <c r="B76" s="307" t="s">
        <v>315</v>
      </c>
      <c r="C76" s="308"/>
      <c r="D76" s="113">
        <v>8.1947062197820206E-2</v>
      </c>
      <c r="E76" s="115">
        <v>10</v>
      </c>
      <c r="F76" s="114">
        <v>11</v>
      </c>
      <c r="G76" s="114">
        <v>13</v>
      </c>
      <c r="H76" s="114" t="s">
        <v>513</v>
      </c>
      <c r="I76" s="140" t="s">
        <v>513</v>
      </c>
      <c r="J76" s="115" t="s">
        <v>513</v>
      </c>
      <c r="K76" s="116" t="s">
        <v>513</v>
      </c>
    </row>
    <row r="77" spans="1:11" ht="14.1" customHeight="1" x14ac:dyDescent="0.2">
      <c r="A77" s="306">
        <v>92</v>
      </c>
      <c r="B77" s="307" t="s">
        <v>316</v>
      </c>
      <c r="C77" s="308"/>
      <c r="D77" s="113">
        <v>0.13931000573629435</v>
      </c>
      <c r="E77" s="115">
        <v>17</v>
      </c>
      <c r="F77" s="114">
        <v>19</v>
      </c>
      <c r="G77" s="114">
        <v>18</v>
      </c>
      <c r="H77" s="114">
        <v>15</v>
      </c>
      <c r="I77" s="140">
        <v>17</v>
      </c>
      <c r="J77" s="115">
        <v>0</v>
      </c>
      <c r="K77" s="116">
        <v>0</v>
      </c>
    </row>
    <row r="78" spans="1:11" ht="14.1" customHeight="1" x14ac:dyDescent="0.2">
      <c r="A78" s="306">
        <v>93</v>
      </c>
      <c r="B78" s="307" t="s">
        <v>317</v>
      </c>
      <c r="C78" s="308"/>
      <c r="D78" s="113">
        <v>0.20486765549455052</v>
      </c>
      <c r="E78" s="115">
        <v>25</v>
      </c>
      <c r="F78" s="114">
        <v>23</v>
      </c>
      <c r="G78" s="114">
        <v>21</v>
      </c>
      <c r="H78" s="114">
        <v>21</v>
      </c>
      <c r="I78" s="140">
        <v>20</v>
      </c>
      <c r="J78" s="115">
        <v>5</v>
      </c>
      <c r="K78" s="116">
        <v>25</v>
      </c>
    </row>
    <row r="79" spans="1:11" ht="14.1" customHeight="1" x14ac:dyDescent="0.2">
      <c r="A79" s="306">
        <v>94</v>
      </c>
      <c r="B79" s="307" t="s">
        <v>318</v>
      </c>
      <c r="C79" s="308"/>
      <c r="D79" s="113">
        <v>0.30320413013193476</v>
      </c>
      <c r="E79" s="115">
        <v>37</v>
      </c>
      <c r="F79" s="114">
        <v>44</v>
      </c>
      <c r="G79" s="114">
        <v>43</v>
      </c>
      <c r="H79" s="114">
        <v>43</v>
      </c>
      <c r="I79" s="140">
        <v>42</v>
      </c>
      <c r="J79" s="115">
        <v>-5</v>
      </c>
      <c r="K79" s="116">
        <v>-11.904761904761905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4.6136196017372777</v>
      </c>
      <c r="E81" s="143">
        <v>563</v>
      </c>
      <c r="F81" s="144">
        <v>584</v>
      </c>
      <c r="G81" s="144">
        <v>583</v>
      </c>
      <c r="H81" s="144">
        <v>605</v>
      </c>
      <c r="I81" s="145">
        <v>579</v>
      </c>
      <c r="J81" s="143">
        <v>-16</v>
      </c>
      <c r="K81" s="146">
        <v>-2.7633851468048358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2993</v>
      </c>
      <c r="G12" s="536">
        <v>2068</v>
      </c>
      <c r="H12" s="536">
        <v>4280</v>
      </c>
      <c r="I12" s="536">
        <v>2577</v>
      </c>
      <c r="J12" s="537">
        <v>2855</v>
      </c>
      <c r="K12" s="538">
        <v>138</v>
      </c>
      <c r="L12" s="349">
        <v>4.833625218914186</v>
      </c>
    </row>
    <row r="13" spans="1:17" s="110" customFormat="1" ht="15" customHeight="1" x14ac:dyDescent="0.2">
      <c r="A13" s="350" t="s">
        <v>344</v>
      </c>
      <c r="B13" s="351" t="s">
        <v>345</v>
      </c>
      <c r="C13" s="347"/>
      <c r="D13" s="347"/>
      <c r="E13" s="348"/>
      <c r="F13" s="536">
        <v>1705</v>
      </c>
      <c r="G13" s="536">
        <v>1019</v>
      </c>
      <c r="H13" s="536">
        <v>2349</v>
      </c>
      <c r="I13" s="536">
        <v>1436</v>
      </c>
      <c r="J13" s="537">
        <v>1671</v>
      </c>
      <c r="K13" s="538">
        <v>34</v>
      </c>
      <c r="L13" s="349">
        <v>2.0347097546379413</v>
      </c>
    </row>
    <row r="14" spans="1:17" s="110" customFormat="1" ht="22.5" customHeight="1" x14ac:dyDescent="0.2">
      <c r="A14" s="350"/>
      <c r="B14" s="351" t="s">
        <v>346</v>
      </c>
      <c r="C14" s="347"/>
      <c r="D14" s="347"/>
      <c r="E14" s="348"/>
      <c r="F14" s="536">
        <v>1288</v>
      </c>
      <c r="G14" s="536">
        <v>1049</v>
      </c>
      <c r="H14" s="536">
        <v>1931</v>
      </c>
      <c r="I14" s="536">
        <v>1141</v>
      </c>
      <c r="J14" s="537">
        <v>1184</v>
      </c>
      <c r="K14" s="538">
        <v>104</v>
      </c>
      <c r="L14" s="349">
        <v>8.7837837837837842</v>
      </c>
    </row>
    <row r="15" spans="1:17" s="110" customFormat="1" ht="15" customHeight="1" x14ac:dyDescent="0.2">
      <c r="A15" s="350" t="s">
        <v>347</v>
      </c>
      <c r="B15" s="351" t="s">
        <v>108</v>
      </c>
      <c r="C15" s="347"/>
      <c r="D15" s="347"/>
      <c r="E15" s="348"/>
      <c r="F15" s="536">
        <v>726</v>
      </c>
      <c r="G15" s="536">
        <v>498</v>
      </c>
      <c r="H15" s="536">
        <v>1972</v>
      </c>
      <c r="I15" s="536">
        <v>623</v>
      </c>
      <c r="J15" s="537">
        <v>660</v>
      </c>
      <c r="K15" s="538">
        <v>66</v>
      </c>
      <c r="L15" s="349">
        <v>10</v>
      </c>
    </row>
    <row r="16" spans="1:17" s="110" customFormat="1" ht="15" customHeight="1" x14ac:dyDescent="0.2">
      <c r="A16" s="350"/>
      <c r="B16" s="351" t="s">
        <v>109</v>
      </c>
      <c r="C16" s="347"/>
      <c r="D16" s="347"/>
      <c r="E16" s="348"/>
      <c r="F16" s="536">
        <v>1867</v>
      </c>
      <c r="G16" s="536">
        <v>1373</v>
      </c>
      <c r="H16" s="536">
        <v>1961</v>
      </c>
      <c r="I16" s="536">
        <v>1687</v>
      </c>
      <c r="J16" s="537">
        <v>1871</v>
      </c>
      <c r="K16" s="538">
        <v>-4</v>
      </c>
      <c r="L16" s="349">
        <v>-0.21378941742383753</v>
      </c>
    </row>
    <row r="17" spans="1:12" s="110" customFormat="1" ht="15" customHeight="1" x14ac:dyDescent="0.2">
      <c r="A17" s="350"/>
      <c r="B17" s="351" t="s">
        <v>110</v>
      </c>
      <c r="C17" s="347"/>
      <c r="D17" s="347"/>
      <c r="E17" s="348"/>
      <c r="F17" s="536">
        <v>354</v>
      </c>
      <c r="G17" s="536">
        <v>171</v>
      </c>
      <c r="H17" s="536">
        <v>319</v>
      </c>
      <c r="I17" s="536">
        <v>233</v>
      </c>
      <c r="J17" s="537">
        <v>291</v>
      </c>
      <c r="K17" s="538">
        <v>63</v>
      </c>
      <c r="L17" s="349">
        <v>21.649484536082475</v>
      </c>
    </row>
    <row r="18" spans="1:12" s="110" customFormat="1" ht="15" customHeight="1" x14ac:dyDescent="0.2">
      <c r="A18" s="350"/>
      <c r="B18" s="351" t="s">
        <v>111</v>
      </c>
      <c r="C18" s="347"/>
      <c r="D18" s="347"/>
      <c r="E18" s="348"/>
      <c r="F18" s="536">
        <v>46</v>
      </c>
      <c r="G18" s="536">
        <v>26</v>
      </c>
      <c r="H18" s="536">
        <v>28</v>
      </c>
      <c r="I18" s="536">
        <v>34</v>
      </c>
      <c r="J18" s="537">
        <v>33</v>
      </c>
      <c r="K18" s="538">
        <v>13</v>
      </c>
      <c r="L18" s="349">
        <v>39.393939393939391</v>
      </c>
    </row>
    <row r="19" spans="1:12" s="110" customFormat="1" ht="15" customHeight="1" x14ac:dyDescent="0.2">
      <c r="A19" s="118" t="s">
        <v>113</v>
      </c>
      <c r="B19" s="119" t="s">
        <v>181</v>
      </c>
      <c r="C19" s="347"/>
      <c r="D19" s="347"/>
      <c r="E19" s="348"/>
      <c r="F19" s="536">
        <v>1941</v>
      </c>
      <c r="G19" s="536">
        <v>1233</v>
      </c>
      <c r="H19" s="536">
        <v>3134</v>
      </c>
      <c r="I19" s="536">
        <v>1684</v>
      </c>
      <c r="J19" s="537">
        <v>1900</v>
      </c>
      <c r="K19" s="538">
        <v>41</v>
      </c>
      <c r="L19" s="349">
        <v>2.1578947368421053</v>
      </c>
    </row>
    <row r="20" spans="1:12" s="110" customFormat="1" ht="15" customHeight="1" x14ac:dyDescent="0.2">
      <c r="A20" s="118"/>
      <c r="B20" s="119" t="s">
        <v>182</v>
      </c>
      <c r="C20" s="347"/>
      <c r="D20" s="347"/>
      <c r="E20" s="348"/>
      <c r="F20" s="536">
        <v>1052</v>
      </c>
      <c r="G20" s="536">
        <v>835</v>
      </c>
      <c r="H20" s="536">
        <v>1146</v>
      </c>
      <c r="I20" s="536">
        <v>893</v>
      </c>
      <c r="J20" s="537">
        <v>955</v>
      </c>
      <c r="K20" s="538">
        <v>97</v>
      </c>
      <c r="L20" s="349">
        <v>10.157068062827225</v>
      </c>
    </row>
    <row r="21" spans="1:12" s="110" customFormat="1" ht="15" customHeight="1" x14ac:dyDescent="0.2">
      <c r="A21" s="118" t="s">
        <v>113</v>
      </c>
      <c r="B21" s="119" t="s">
        <v>116</v>
      </c>
      <c r="C21" s="347"/>
      <c r="D21" s="347"/>
      <c r="E21" s="348"/>
      <c r="F21" s="536">
        <v>2628</v>
      </c>
      <c r="G21" s="536">
        <v>1816</v>
      </c>
      <c r="H21" s="536">
        <v>3823</v>
      </c>
      <c r="I21" s="536">
        <v>2198</v>
      </c>
      <c r="J21" s="537">
        <v>2486</v>
      </c>
      <c r="K21" s="538">
        <v>142</v>
      </c>
      <c r="L21" s="349">
        <v>5.7119871279163315</v>
      </c>
    </row>
    <row r="22" spans="1:12" s="110" customFormat="1" ht="15" customHeight="1" x14ac:dyDescent="0.2">
      <c r="A22" s="118"/>
      <c r="B22" s="119" t="s">
        <v>117</v>
      </c>
      <c r="C22" s="347"/>
      <c r="D22" s="347"/>
      <c r="E22" s="348"/>
      <c r="F22" s="536">
        <v>360</v>
      </c>
      <c r="G22" s="536">
        <v>249</v>
      </c>
      <c r="H22" s="536">
        <v>452</v>
      </c>
      <c r="I22" s="536">
        <v>376</v>
      </c>
      <c r="J22" s="537">
        <v>365</v>
      </c>
      <c r="K22" s="538">
        <v>-5</v>
      </c>
      <c r="L22" s="349">
        <v>-1.3698630136986301</v>
      </c>
    </row>
    <row r="23" spans="1:12" s="110" customFormat="1" ht="15" customHeight="1" x14ac:dyDescent="0.2">
      <c r="A23" s="352" t="s">
        <v>347</v>
      </c>
      <c r="B23" s="353" t="s">
        <v>193</v>
      </c>
      <c r="C23" s="354"/>
      <c r="D23" s="354"/>
      <c r="E23" s="355"/>
      <c r="F23" s="539">
        <v>94</v>
      </c>
      <c r="G23" s="539">
        <v>124</v>
      </c>
      <c r="H23" s="539">
        <v>1035</v>
      </c>
      <c r="I23" s="539">
        <v>41</v>
      </c>
      <c r="J23" s="540">
        <v>64</v>
      </c>
      <c r="K23" s="541">
        <v>30</v>
      </c>
      <c r="L23" s="356">
        <v>46.875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v>
      </c>
      <c r="G25" s="542">
        <v>33.200000000000003</v>
      </c>
      <c r="H25" s="542">
        <v>40.5</v>
      </c>
      <c r="I25" s="542">
        <v>39.9</v>
      </c>
      <c r="J25" s="542">
        <v>34.9</v>
      </c>
      <c r="K25" s="543" t="s">
        <v>349</v>
      </c>
      <c r="L25" s="364">
        <v>-2.8999999999999986</v>
      </c>
    </row>
    <row r="26" spans="1:12" s="110" customFormat="1" ht="15" customHeight="1" x14ac:dyDescent="0.2">
      <c r="A26" s="365" t="s">
        <v>105</v>
      </c>
      <c r="B26" s="366" t="s">
        <v>345</v>
      </c>
      <c r="C26" s="362"/>
      <c r="D26" s="362"/>
      <c r="E26" s="363"/>
      <c r="F26" s="542">
        <v>29.3</v>
      </c>
      <c r="G26" s="542">
        <v>31.3</v>
      </c>
      <c r="H26" s="542">
        <v>37.5</v>
      </c>
      <c r="I26" s="542">
        <v>39</v>
      </c>
      <c r="J26" s="544">
        <v>32.299999999999997</v>
      </c>
      <c r="K26" s="543" t="s">
        <v>349</v>
      </c>
      <c r="L26" s="364">
        <v>-2.9999999999999964</v>
      </c>
    </row>
    <row r="27" spans="1:12" s="110" customFormat="1" ht="15" customHeight="1" x14ac:dyDescent="0.2">
      <c r="A27" s="365"/>
      <c r="B27" s="366" t="s">
        <v>346</v>
      </c>
      <c r="C27" s="362"/>
      <c r="D27" s="362"/>
      <c r="E27" s="363"/>
      <c r="F27" s="542">
        <v>35.700000000000003</v>
      </c>
      <c r="G27" s="542">
        <v>35</v>
      </c>
      <c r="H27" s="542">
        <v>44</v>
      </c>
      <c r="I27" s="542">
        <v>41.2</v>
      </c>
      <c r="J27" s="542">
        <v>38.6</v>
      </c>
      <c r="K27" s="543" t="s">
        <v>349</v>
      </c>
      <c r="L27" s="364">
        <v>-2.8999999999999986</v>
      </c>
    </row>
    <row r="28" spans="1:12" s="110" customFormat="1" ht="15" customHeight="1" x14ac:dyDescent="0.2">
      <c r="A28" s="365" t="s">
        <v>113</v>
      </c>
      <c r="B28" s="366" t="s">
        <v>108</v>
      </c>
      <c r="C28" s="362"/>
      <c r="D28" s="362"/>
      <c r="E28" s="363"/>
      <c r="F28" s="542">
        <v>41.9</v>
      </c>
      <c r="G28" s="542">
        <v>43.9</v>
      </c>
      <c r="H28" s="542">
        <v>53</v>
      </c>
      <c r="I28" s="542">
        <v>54.1</v>
      </c>
      <c r="J28" s="542">
        <v>48.9</v>
      </c>
      <c r="K28" s="543" t="s">
        <v>349</v>
      </c>
      <c r="L28" s="364">
        <v>-7</v>
      </c>
    </row>
    <row r="29" spans="1:12" s="110" customFormat="1" ht="11.25" x14ac:dyDescent="0.2">
      <c r="A29" s="365"/>
      <c r="B29" s="366" t="s">
        <v>109</v>
      </c>
      <c r="C29" s="362"/>
      <c r="D29" s="362"/>
      <c r="E29" s="363"/>
      <c r="F29" s="542">
        <v>30.8</v>
      </c>
      <c r="G29" s="542">
        <v>31</v>
      </c>
      <c r="H29" s="542">
        <v>35.299999999999997</v>
      </c>
      <c r="I29" s="542">
        <v>36.6</v>
      </c>
      <c r="J29" s="544">
        <v>32.700000000000003</v>
      </c>
      <c r="K29" s="543" t="s">
        <v>349</v>
      </c>
      <c r="L29" s="364">
        <v>-1.9000000000000021</v>
      </c>
    </row>
    <row r="30" spans="1:12" s="110" customFormat="1" ht="15" customHeight="1" x14ac:dyDescent="0.2">
      <c r="A30" s="365"/>
      <c r="B30" s="366" t="s">
        <v>110</v>
      </c>
      <c r="C30" s="362"/>
      <c r="D30" s="362"/>
      <c r="E30" s="363"/>
      <c r="F30" s="542">
        <v>20.6</v>
      </c>
      <c r="G30" s="542">
        <v>25.9</v>
      </c>
      <c r="H30" s="542">
        <v>37</v>
      </c>
      <c r="I30" s="542">
        <v>29.7</v>
      </c>
      <c r="J30" s="542">
        <v>23.4</v>
      </c>
      <c r="K30" s="543" t="s">
        <v>349</v>
      </c>
      <c r="L30" s="364">
        <v>-2.7999999999999972</v>
      </c>
    </row>
    <row r="31" spans="1:12" s="110" customFormat="1" ht="15" customHeight="1" x14ac:dyDescent="0.2">
      <c r="A31" s="365"/>
      <c r="B31" s="366" t="s">
        <v>111</v>
      </c>
      <c r="C31" s="362"/>
      <c r="D31" s="362"/>
      <c r="E31" s="363"/>
      <c r="F31" s="542">
        <v>37</v>
      </c>
      <c r="G31" s="542">
        <v>38.5</v>
      </c>
      <c r="H31" s="542">
        <v>32.1</v>
      </c>
      <c r="I31" s="542">
        <v>32.4</v>
      </c>
      <c r="J31" s="542">
        <v>15.2</v>
      </c>
      <c r="K31" s="543" t="s">
        <v>349</v>
      </c>
      <c r="L31" s="364">
        <v>21.8</v>
      </c>
    </row>
    <row r="32" spans="1:12" s="110" customFormat="1" ht="15" customHeight="1" x14ac:dyDescent="0.2">
      <c r="A32" s="367" t="s">
        <v>113</v>
      </c>
      <c r="B32" s="368" t="s">
        <v>181</v>
      </c>
      <c r="C32" s="362"/>
      <c r="D32" s="362"/>
      <c r="E32" s="363"/>
      <c r="F32" s="542">
        <v>29.2</v>
      </c>
      <c r="G32" s="542">
        <v>28.3</v>
      </c>
      <c r="H32" s="542">
        <v>37.9</v>
      </c>
      <c r="I32" s="542">
        <v>38.700000000000003</v>
      </c>
      <c r="J32" s="544">
        <v>32.4</v>
      </c>
      <c r="K32" s="543" t="s">
        <v>349</v>
      </c>
      <c r="L32" s="364">
        <v>-3.1999999999999993</v>
      </c>
    </row>
    <row r="33" spans="1:12" s="110" customFormat="1" ht="15" customHeight="1" x14ac:dyDescent="0.2">
      <c r="A33" s="367"/>
      <c r="B33" s="368" t="s">
        <v>182</v>
      </c>
      <c r="C33" s="362"/>
      <c r="D33" s="362"/>
      <c r="E33" s="363"/>
      <c r="F33" s="542">
        <v>37</v>
      </c>
      <c r="G33" s="542">
        <v>39.6</v>
      </c>
      <c r="H33" s="542">
        <v>45.2</v>
      </c>
      <c r="I33" s="542">
        <v>42.3</v>
      </c>
      <c r="J33" s="542">
        <v>39.9</v>
      </c>
      <c r="K33" s="543" t="s">
        <v>349</v>
      </c>
      <c r="L33" s="364">
        <v>-2.8999999999999986</v>
      </c>
    </row>
    <row r="34" spans="1:12" s="369" customFormat="1" ht="15" customHeight="1" x14ac:dyDescent="0.2">
      <c r="A34" s="367" t="s">
        <v>113</v>
      </c>
      <c r="B34" s="368" t="s">
        <v>116</v>
      </c>
      <c r="C34" s="362"/>
      <c r="D34" s="362"/>
      <c r="E34" s="363"/>
      <c r="F34" s="542">
        <v>30.7</v>
      </c>
      <c r="G34" s="542">
        <v>31.7</v>
      </c>
      <c r="H34" s="542">
        <v>39.4</v>
      </c>
      <c r="I34" s="542">
        <v>38</v>
      </c>
      <c r="J34" s="542">
        <v>33.4</v>
      </c>
      <c r="K34" s="543" t="s">
        <v>349</v>
      </c>
      <c r="L34" s="364">
        <v>-2.6999999999999993</v>
      </c>
    </row>
    <row r="35" spans="1:12" s="369" customFormat="1" ht="11.25" x14ac:dyDescent="0.2">
      <c r="A35" s="370"/>
      <c r="B35" s="371" t="s">
        <v>117</v>
      </c>
      <c r="C35" s="372"/>
      <c r="D35" s="372"/>
      <c r="E35" s="373"/>
      <c r="F35" s="545">
        <v>41.6</v>
      </c>
      <c r="G35" s="545">
        <v>44.1</v>
      </c>
      <c r="H35" s="545">
        <v>49.2</v>
      </c>
      <c r="I35" s="545">
        <v>51.5</v>
      </c>
      <c r="J35" s="546">
        <v>44.7</v>
      </c>
      <c r="K35" s="547" t="s">
        <v>349</v>
      </c>
      <c r="L35" s="374">
        <v>-3.1000000000000014</v>
      </c>
    </row>
    <row r="36" spans="1:12" s="369" customFormat="1" ht="15.95" customHeight="1" x14ac:dyDescent="0.2">
      <c r="A36" s="375" t="s">
        <v>350</v>
      </c>
      <c r="B36" s="376"/>
      <c r="C36" s="377"/>
      <c r="D36" s="376"/>
      <c r="E36" s="378"/>
      <c r="F36" s="548">
        <v>2875</v>
      </c>
      <c r="G36" s="548">
        <v>1916</v>
      </c>
      <c r="H36" s="548">
        <v>3061</v>
      </c>
      <c r="I36" s="548">
        <v>2511</v>
      </c>
      <c r="J36" s="548">
        <v>2757</v>
      </c>
      <c r="K36" s="549">
        <v>118</v>
      </c>
      <c r="L36" s="380">
        <v>4.2800145085237578</v>
      </c>
    </row>
    <row r="37" spans="1:12" s="369" customFormat="1" ht="15.95" customHeight="1" x14ac:dyDescent="0.2">
      <c r="A37" s="381"/>
      <c r="B37" s="382" t="s">
        <v>113</v>
      </c>
      <c r="C37" s="382" t="s">
        <v>351</v>
      </c>
      <c r="D37" s="382"/>
      <c r="E37" s="383"/>
      <c r="F37" s="548">
        <v>921</v>
      </c>
      <c r="G37" s="548">
        <v>636</v>
      </c>
      <c r="H37" s="548">
        <v>1241</v>
      </c>
      <c r="I37" s="548">
        <v>1003</v>
      </c>
      <c r="J37" s="548">
        <v>963</v>
      </c>
      <c r="K37" s="549">
        <v>-42</v>
      </c>
      <c r="L37" s="380">
        <v>-4.361370716510903</v>
      </c>
    </row>
    <row r="38" spans="1:12" s="369" customFormat="1" ht="15.95" customHeight="1" x14ac:dyDescent="0.2">
      <c r="A38" s="381"/>
      <c r="B38" s="384" t="s">
        <v>105</v>
      </c>
      <c r="C38" s="384" t="s">
        <v>106</v>
      </c>
      <c r="D38" s="385"/>
      <c r="E38" s="383"/>
      <c r="F38" s="548">
        <v>1633</v>
      </c>
      <c r="G38" s="548">
        <v>941</v>
      </c>
      <c r="H38" s="548">
        <v>1633</v>
      </c>
      <c r="I38" s="548">
        <v>1409</v>
      </c>
      <c r="J38" s="550">
        <v>1618</v>
      </c>
      <c r="K38" s="549">
        <v>15</v>
      </c>
      <c r="L38" s="380">
        <v>0.92707045735475901</v>
      </c>
    </row>
    <row r="39" spans="1:12" s="369" customFormat="1" ht="15.95" customHeight="1" x14ac:dyDescent="0.2">
      <c r="A39" s="381"/>
      <c r="B39" s="385"/>
      <c r="C39" s="382" t="s">
        <v>352</v>
      </c>
      <c r="D39" s="385"/>
      <c r="E39" s="383"/>
      <c r="F39" s="548">
        <v>478</v>
      </c>
      <c r="G39" s="548">
        <v>295</v>
      </c>
      <c r="H39" s="548">
        <v>613</v>
      </c>
      <c r="I39" s="548">
        <v>549</v>
      </c>
      <c r="J39" s="548">
        <v>523</v>
      </c>
      <c r="K39" s="549">
        <v>-45</v>
      </c>
      <c r="L39" s="380">
        <v>-8.6042065009560229</v>
      </c>
    </row>
    <row r="40" spans="1:12" s="369" customFormat="1" ht="15.95" customHeight="1" x14ac:dyDescent="0.2">
      <c r="A40" s="381"/>
      <c r="B40" s="384"/>
      <c r="C40" s="384" t="s">
        <v>107</v>
      </c>
      <c r="D40" s="385"/>
      <c r="E40" s="383"/>
      <c r="F40" s="548">
        <v>1242</v>
      </c>
      <c r="G40" s="548">
        <v>975</v>
      </c>
      <c r="H40" s="548">
        <v>1428</v>
      </c>
      <c r="I40" s="548">
        <v>1102</v>
      </c>
      <c r="J40" s="548">
        <v>1139</v>
      </c>
      <c r="K40" s="549">
        <v>103</v>
      </c>
      <c r="L40" s="380">
        <v>9.0430201931518877</v>
      </c>
    </row>
    <row r="41" spans="1:12" s="369" customFormat="1" ht="24" customHeight="1" x14ac:dyDescent="0.2">
      <c r="A41" s="381"/>
      <c r="B41" s="385"/>
      <c r="C41" s="382" t="s">
        <v>352</v>
      </c>
      <c r="D41" s="385"/>
      <c r="E41" s="383"/>
      <c r="F41" s="548">
        <v>443</v>
      </c>
      <c r="G41" s="548">
        <v>341</v>
      </c>
      <c r="H41" s="548">
        <v>628</v>
      </c>
      <c r="I41" s="548">
        <v>454</v>
      </c>
      <c r="J41" s="550">
        <v>440</v>
      </c>
      <c r="K41" s="549">
        <v>3</v>
      </c>
      <c r="L41" s="380">
        <v>0.68181818181818177</v>
      </c>
    </row>
    <row r="42" spans="1:12" s="110" customFormat="1" ht="15" customHeight="1" x14ac:dyDescent="0.2">
      <c r="A42" s="381"/>
      <c r="B42" s="384" t="s">
        <v>113</v>
      </c>
      <c r="C42" s="384" t="s">
        <v>353</v>
      </c>
      <c r="D42" s="385"/>
      <c r="E42" s="383"/>
      <c r="F42" s="548">
        <v>626</v>
      </c>
      <c r="G42" s="548">
        <v>376</v>
      </c>
      <c r="H42" s="548">
        <v>883</v>
      </c>
      <c r="I42" s="548">
        <v>579</v>
      </c>
      <c r="J42" s="548">
        <v>579</v>
      </c>
      <c r="K42" s="549">
        <v>47</v>
      </c>
      <c r="L42" s="380">
        <v>8.1174438687392048</v>
      </c>
    </row>
    <row r="43" spans="1:12" s="110" customFormat="1" ht="15" customHeight="1" x14ac:dyDescent="0.2">
      <c r="A43" s="381"/>
      <c r="B43" s="385"/>
      <c r="C43" s="382" t="s">
        <v>352</v>
      </c>
      <c r="D43" s="385"/>
      <c r="E43" s="383"/>
      <c r="F43" s="548">
        <v>262</v>
      </c>
      <c r="G43" s="548">
        <v>165</v>
      </c>
      <c r="H43" s="548">
        <v>468</v>
      </c>
      <c r="I43" s="548">
        <v>313</v>
      </c>
      <c r="J43" s="548">
        <v>283</v>
      </c>
      <c r="K43" s="549">
        <v>-21</v>
      </c>
      <c r="L43" s="380">
        <v>-7.4204946996466434</v>
      </c>
    </row>
    <row r="44" spans="1:12" s="110" customFormat="1" ht="15" customHeight="1" x14ac:dyDescent="0.2">
      <c r="A44" s="381"/>
      <c r="B44" s="384"/>
      <c r="C44" s="366" t="s">
        <v>109</v>
      </c>
      <c r="D44" s="385"/>
      <c r="E44" s="383"/>
      <c r="F44" s="548">
        <v>1849</v>
      </c>
      <c r="G44" s="548">
        <v>1344</v>
      </c>
      <c r="H44" s="548">
        <v>1831</v>
      </c>
      <c r="I44" s="548">
        <v>1666</v>
      </c>
      <c r="J44" s="550">
        <v>1854</v>
      </c>
      <c r="K44" s="549">
        <v>-5</v>
      </c>
      <c r="L44" s="380">
        <v>-0.26968716289104638</v>
      </c>
    </row>
    <row r="45" spans="1:12" s="110" customFormat="1" ht="15" customHeight="1" x14ac:dyDescent="0.2">
      <c r="A45" s="381"/>
      <c r="B45" s="385"/>
      <c r="C45" s="382" t="s">
        <v>352</v>
      </c>
      <c r="D45" s="385"/>
      <c r="E45" s="383"/>
      <c r="F45" s="548">
        <v>569</v>
      </c>
      <c r="G45" s="548">
        <v>417</v>
      </c>
      <c r="H45" s="548">
        <v>646</v>
      </c>
      <c r="I45" s="548">
        <v>610</v>
      </c>
      <c r="J45" s="548">
        <v>607</v>
      </c>
      <c r="K45" s="549">
        <v>-38</v>
      </c>
      <c r="L45" s="380">
        <v>-6.2602965403624387</v>
      </c>
    </row>
    <row r="46" spans="1:12" s="110" customFormat="1" ht="15" customHeight="1" x14ac:dyDescent="0.2">
      <c r="A46" s="381"/>
      <c r="B46" s="384"/>
      <c r="C46" s="366" t="s">
        <v>110</v>
      </c>
      <c r="D46" s="385"/>
      <c r="E46" s="383"/>
      <c r="F46" s="548">
        <v>354</v>
      </c>
      <c r="G46" s="548">
        <v>170</v>
      </c>
      <c r="H46" s="548">
        <v>319</v>
      </c>
      <c r="I46" s="548">
        <v>232</v>
      </c>
      <c r="J46" s="548">
        <v>291</v>
      </c>
      <c r="K46" s="549">
        <v>63</v>
      </c>
      <c r="L46" s="380">
        <v>21.649484536082475</v>
      </c>
    </row>
    <row r="47" spans="1:12" s="110" customFormat="1" ht="15" customHeight="1" x14ac:dyDescent="0.2">
      <c r="A47" s="381"/>
      <c r="B47" s="385"/>
      <c r="C47" s="382" t="s">
        <v>352</v>
      </c>
      <c r="D47" s="385"/>
      <c r="E47" s="383"/>
      <c r="F47" s="548">
        <v>73</v>
      </c>
      <c r="G47" s="548">
        <v>44</v>
      </c>
      <c r="H47" s="548">
        <v>118</v>
      </c>
      <c r="I47" s="548">
        <v>69</v>
      </c>
      <c r="J47" s="550">
        <v>68</v>
      </c>
      <c r="K47" s="549">
        <v>5</v>
      </c>
      <c r="L47" s="380">
        <v>7.3529411764705879</v>
      </c>
    </row>
    <row r="48" spans="1:12" s="110" customFormat="1" ht="15" customHeight="1" x14ac:dyDescent="0.2">
      <c r="A48" s="381"/>
      <c r="B48" s="385"/>
      <c r="C48" s="366" t="s">
        <v>111</v>
      </c>
      <c r="D48" s="386"/>
      <c r="E48" s="387"/>
      <c r="F48" s="548">
        <v>46</v>
      </c>
      <c r="G48" s="548">
        <v>26</v>
      </c>
      <c r="H48" s="548">
        <v>28</v>
      </c>
      <c r="I48" s="548">
        <v>34</v>
      </c>
      <c r="J48" s="548">
        <v>33</v>
      </c>
      <c r="K48" s="549">
        <v>13</v>
      </c>
      <c r="L48" s="380">
        <v>39.393939393939391</v>
      </c>
    </row>
    <row r="49" spans="1:12" s="110" customFormat="1" ht="15" customHeight="1" x14ac:dyDescent="0.2">
      <c r="A49" s="381"/>
      <c r="B49" s="385"/>
      <c r="C49" s="382" t="s">
        <v>352</v>
      </c>
      <c r="D49" s="385"/>
      <c r="E49" s="383"/>
      <c r="F49" s="548">
        <v>17</v>
      </c>
      <c r="G49" s="548">
        <v>10</v>
      </c>
      <c r="H49" s="548">
        <v>9</v>
      </c>
      <c r="I49" s="548">
        <v>11</v>
      </c>
      <c r="J49" s="548">
        <v>5</v>
      </c>
      <c r="K49" s="549">
        <v>12</v>
      </c>
      <c r="L49" s="380">
        <v>240</v>
      </c>
    </row>
    <row r="50" spans="1:12" s="110" customFormat="1" ht="15" customHeight="1" x14ac:dyDescent="0.2">
      <c r="A50" s="381"/>
      <c r="B50" s="384" t="s">
        <v>113</v>
      </c>
      <c r="C50" s="382" t="s">
        <v>181</v>
      </c>
      <c r="D50" s="385"/>
      <c r="E50" s="383"/>
      <c r="F50" s="548">
        <v>1830</v>
      </c>
      <c r="G50" s="548">
        <v>1091</v>
      </c>
      <c r="H50" s="548">
        <v>1956</v>
      </c>
      <c r="I50" s="548">
        <v>1626</v>
      </c>
      <c r="J50" s="550">
        <v>1811</v>
      </c>
      <c r="K50" s="549">
        <v>19</v>
      </c>
      <c r="L50" s="380">
        <v>1.0491441192711208</v>
      </c>
    </row>
    <row r="51" spans="1:12" s="110" customFormat="1" ht="15" customHeight="1" x14ac:dyDescent="0.2">
      <c r="A51" s="381"/>
      <c r="B51" s="385"/>
      <c r="C51" s="382" t="s">
        <v>352</v>
      </c>
      <c r="D51" s="385"/>
      <c r="E51" s="383"/>
      <c r="F51" s="548">
        <v>534</v>
      </c>
      <c r="G51" s="548">
        <v>309</v>
      </c>
      <c r="H51" s="548">
        <v>742</v>
      </c>
      <c r="I51" s="548">
        <v>629</v>
      </c>
      <c r="J51" s="548">
        <v>586</v>
      </c>
      <c r="K51" s="549">
        <v>-52</v>
      </c>
      <c r="L51" s="380">
        <v>-8.8737201365187719</v>
      </c>
    </row>
    <row r="52" spans="1:12" s="110" customFormat="1" ht="15" customHeight="1" x14ac:dyDescent="0.2">
      <c r="A52" s="381"/>
      <c r="B52" s="384"/>
      <c r="C52" s="382" t="s">
        <v>182</v>
      </c>
      <c r="D52" s="385"/>
      <c r="E52" s="383"/>
      <c r="F52" s="548">
        <v>1045</v>
      </c>
      <c r="G52" s="548">
        <v>825</v>
      </c>
      <c r="H52" s="548">
        <v>1105</v>
      </c>
      <c r="I52" s="548">
        <v>885</v>
      </c>
      <c r="J52" s="548">
        <v>946</v>
      </c>
      <c r="K52" s="549">
        <v>99</v>
      </c>
      <c r="L52" s="380">
        <v>10.465116279069768</v>
      </c>
    </row>
    <row r="53" spans="1:12" s="269" customFormat="1" ht="11.25" customHeight="1" x14ac:dyDescent="0.2">
      <c r="A53" s="381"/>
      <c r="B53" s="385"/>
      <c r="C53" s="382" t="s">
        <v>352</v>
      </c>
      <c r="D53" s="385"/>
      <c r="E53" s="383"/>
      <c r="F53" s="548">
        <v>387</v>
      </c>
      <c r="G53" s="548">
        <v>327</v>
      </c>
      <c r="H53" s="548">
        <v>499</v>
      </c>
      <c r="I53" s="548">
        <v>374</v>
      </c>
      <c r="J53" s="550">
        <v>377</v>
      </c>
      <c r="K53" s="549">
        <v>10</v>
      </c>
      <c r="L53" s="380">
        <v>2.6525198938992043</v>
      </c>
    </row>
    <row r="54" spans="1:12" s="151" customFormat="1" ht="12.75" customHeight="1" x14ac:dyDescent="0.2">
      <c r="A54" s="381"/>
      <c r="B54" s="384" t="s">
        <v>113</v>
      </c>
      <c r="C54" s="384" t="s">
        <v>116</v>
      </c>
      <c r="D54" s="385"/>
      <c r="E54" s="383"/>
      <c r="F54" s="548">
        <v>2525</v>
      </c>
      <c r="G54" s="548">
        <v>1686</v>
      </c>
      <c r="H54" s="548">
        <v>2692</v>
      </c>
      <c r="I54" s="548">
        <v>2143</v>
      </c>
      <c r="J54" s="548">
        <v>2402</v>
      </c>
      <c r="K54" s="549">
        <v>123</v>
      </c>
      <c r="L54" s="380">
        <v>5.1207327227310575</v>
      </c>
    </row>
    <row r="55" spans="1:12" ht="11.25" x14ac:dyDescent="0.2">
      <c r="A55" s="381"/>
      <c r="B55" s="385"/>
      <c r="C55" s="382" t="s">
        <v>352</v>
      </c>
      <c r="D55" s="385"/>
      <c r="E55" s="383"/>
      <c r="F55" s="548">
        <v>776</v>
      </c>
      <c r="G55" s="548">
        <v>535</v>
      </c>
      <c r="H55" s="548">
        <v>1061</v>
      </c>
      <c r="I55" s="548">
        <v>814</v>
      </c>
      <c r="J55" s="548">
        <v>803</v>
      </c>
      <c r="K55" s="549">
        <v>-27</v>
      </c>
      <c r="L55" s="380">
        <v>-3.3623910336239105</v>
      </c>
    </row>
    <row r="56" spans="1:12" ht="14.25" customHeight="1" x14ac:dyDescent="0.2">
      <c r="A56" s="381"/>
      <c r="B56" s="385"/>
      <c r="C56" s="384" t="s">
        <v>117</v>
      </c>
      <c r="D56" s="385"/>
      <c r="E56" s="383"/>
      <c r="F56" s="548">
        <v>346</v>
      </c>
      <c r="G56" s="548">
        <v>227</v>
      </c>
      <c r="H56" s="548">
        <v>364</v>
      </c>
      <c r="I56" s="548">
        <v>365</v>
      </c>
      <c r="J56" s="548">
        <v>351</v>
      </c>
      <c r="K56" s="549">
        <v>-5</v>
      </c>
      <c r="L56" s="380">
        <v>-1.4245014245014245</v>
      </c>
    </row>
    <row r="57" spans="1:12" ht="18.75" customHeight="1" x14ac:dyDescent="0.2">
      <c r="A57" s="388"/>
      <c r="B57" s="389"/>
      <c r="C57" s="390" t="s">
        <v>352</v>
      </c>
      <c r="D57" s="389"/>
      <c r="E57" s="391"/>
      <c r="F57" s="551">
        <v>144</v>
      </c>
      <c r="G57" s="552">
        <v>100</v>
      </c>
      <c r="H57" s="552">
        <v>179</v>
      </c>
      <c r="I57" s="552">
        <v>188</v>
      </c>
      <c r="J57" s="552">
        <v>157</v>
      </c>
      <c r="K57" s="553">
        <f t="shared" ref="K57" si="0">IF(OR(F57=".",J57=".")=TRUE,".",IF(OR(F57="*",J57="*")=TRUE,"*",IF(AND(F57="-",J57="-")=TRUE,"-",IF(AND(ISNUMBER(J57),ISNUMBER(F57))=TRUE,IF(F57-J57=0,0,F57-J57),IF(ISNUMBER(F57)=TRUE,F57,-J57)))))</f>
        <v>-13</v>
      </c>
      <c r="L57" s="392">
        <f t="shared" ref="L57" si="1">IF(K57 =".",".",IF(K57 ="*","*",IF(K57="-","-",IF(K57=0,0,IF(OR(J57="-",J57=".",F57="-",F57=".")=TRUE,"X",IF(J57=0,"0,0",IF(ABS(K57*100/J57)&gt;250,".X",(K57*100/J57))))))))</f>
        <v>-8.2802547770700645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2993</v>
      </c>
      <c r="E11" s="114">
        <v>2068</v>
      </c>
      <c r="F11" s="114">
        <v>4280</v>
      </c>
      <c r="G11" s="114">
        <v>2577</v>
      </c>
      <c r="H11" s="140">
        <v>2855</v>
      </c>
      <c r="I11" s="115">
        <v>138</v>
      </c>
      <c r="J11" s="116">
        <v>4.833625218914186</v>
      </c>
    </row>
    <row r="12" spans="1:15" s="110" customFormat="1" ht="24.95" customHeight="1" x14ac:dyDescent="0.2">
      <c r="A12" s="193" t="s">
        <v>132</v>
      </c>
      <c r="B12" s="194" t="s">
        <v>133</v>
      </c>
      <c r="C12" s="113">
        <v>1.9378549949883062</v>
      </c>
      <c r="D12" s="115">
        <v>58</v>
      </c>
      <c r="E12" s="114">
        <v>48</v>
      </c>
      <c r="F12" s="114">
        <v>122</v>
      </c>
      <c r="G12" s="114">
        <v>53</v>
      </c>
      <c r="H12" s="140">
        <v>66</v>
      </c>
      <c r="I12" s="115">
        <v>-8</v>
      </c>
      <c r="J12" s="116">
        <v>-12.121212121212121</v>
      </c>
    </row>
    <row r="13" spans="1:15" s="110" customFormat="1" ht="24.95" customHeight="1" x14ac:dyDescent="0.2">
      <c r="A13" s="193" t="s">
        <v>134</v>
      </c>
      <c r="B13" s="199" t="s">
        <v>214</v>
      </c>
      <c r="C13" s="113">
        <v>2.8399599064483794</v>
      </c>
      <c r="D13" s="115">
        <v>85</v>
      </c>
      <c r="E13" s="114">
        <v>23</v>
      </c>
      <c r="F13" s="114">
        <v>33</v>
      </c>
      <c r="G13" s="114">
        <v>13</v>
      </c>
      <c r="H13" s="140">
        <v>37</v>
      </c>
      <c r="I13" s="115">
        <v>48</v>
      </c>
      <c r="J13" s="116">
        <v>129.72972972972974</v>
      </c>
    </row>
    <row r="14" spans="1:15" s="287" customFormat="1" ht="24.95" customHeight="1" x14ac:dyDescent="0.2">
      <c r="A14" s="193" t="s">
        <v>215</v>
      </c>
      <c r="B14" s="199" t="s">
        <v>137</v>
      </c>
      <c r="C14" s="113">
        <v>17.240227196792517</v>
      </c>
      <c r="D14" s="115">
        <v>516</v>
      </c>
      <c r="E14" s="114">
        <v>326</v>
      </c>
      <c r="F14" s="114">
        <v>919</v>
      </c>
      <c r="G14" s="114">
        <v>448</v>
      </c>
      <c r="H14" s="140">
        <v>504</v>
      </c>
      <c r="I14" s="115">
        <v>12</v>
      </c>
      <c r="J14" s="116">
        <v>2.3809523809523809</v>
      </c>
      <c r="K14" s="110"/>
      <c r="L14" s="110"/>
      <c r="M14" s="110"/>
      <c r="N14" s="110"/>
      <c r="O14" s="110"/>
    </row>
    <row r="15" spans="1:15" s="110" customFormat="1" ht="24.95" customHeight="1" x14ac:dyDescent="0.2">
      <c r="A15" s="193" t="s">
        <v>216</v>
      </c>
      <c r="B15" s="199" t="s">
        <v>217</v>
      </c>
      <c r="C15" s="113">
        <v>5.0116939525559641</v>
      </c>
      <c r="D15" s="115">
        <v>150</v>
      </c>
      <c r="E15" s="114">
        <v>105</v>
      </c>
      <c r="F15" s="114">
        <v>312</v>
      </c>
      <c r="G15" s="114">
        <v>160</v>
      </c>
      <c r="H15" s="140">
        <v>116</v>
      </c>
      <c r="I15" s="115">
        <v>34</v>
      </c>
      <c r="J15" s="116">
        <v>29.310344827586206</v>
      </c>
    </row>
    <row r="16" spans="1:15" s="287" customFormat="1" ht="24.95" customHeight="1" x14ac:dyDescent="0.2">
      <c r="A16" s="193" t="s">
        <v>218</v>
      </c>
      <c r="B16" s="199" t="s">
        <v>141</v>
      </c>
      <c r="C16" s="113">
        <v>7.3504844637487468</v>
      </c>
      <c r="D16" s="115">
        <v>220</v>
      </c>
      <c r="E16" s="114">
        <v>120</v>
      </c>
      <c r="F16" s="114">
        <v>324</v>
      </c>
      <c r="G16" s="114">
        <v>152</v>
      </c>
      <c r="H16" s="140">
        <v>254</v>
      </c>
      <c r="I16" s="115">
        <v>-34</v>
      </c>
      <c r="J16" s="116">
        <v>-13.385826771653543</v>
      </c>
      <c r="K16" s="110"/>
      <c r="L16" s="110"/>
      <c r="M16" s="110"/>
      <c r="N16" s="110"/>
      <c r="O16" s="110"/>
    </row>
    <row r="17" spans="1:15" s="110" customFormat="1" ht="24.95" customHeight="1" x14ac:dyDescent="0.2">
      <c r="A17" s="193" t="s">
        <v>142</v>
      </c>
      <c r="B17" s="199" t="s">
        <v>220</v>
      </c>
      <c r="C17" s="113">
        <v>4.8780487804878048</v>
      </c>
      <c r="D17" s="115">
        <v>146</v>
      </c>
      <c r="E17" s="114">
        <v>101</v>
      </c>
      <c r="F17" s="114">
        <v>283</v>
      </c>
      <c r="G17" s="114">
        <v>136</v>
      </c>
      <c r="H17" s="140">
        <v>134</v>
      </c>
      <c r="I17" s="115">
        <v>12</v>
      </c>
      <c r="J17" s="116">
        <v>8.9552238805970141</v>
      </c>
    </row>
    <row r="18" spans="1:15" s="287" customFormat="1" ht="24.95" customHeight="1" x14ac:dyDescent="0.2">
      <c r="A18" s="201" t="s">
        <v>144</v>
      </c>
      <c r="B18" s="202" t="s">
        <v>145</v>
      </c>
      <c r="C18" s="113">
        <v>10.591379886401604</v>
      </c>
      <c r="D18" s="115">
        <v>317</v>
      </c>
      <c r="E18" s="114">
        <v>147</v>
      </c>
      <c r="F18" s="114">
        <v>430</v>
      </c>
      <c r="G18" s="114">
        <v>292</v>
      </c>
      <c r="H18" s="140">
        <v>335</v>
      </c>
      <c r="I18" s="115">
        <v>-18</v>
      </c>
      <c r="J18" s="116">
        <v>-5.3731343283582094</v>
      </c>
      <c r="K18" s="110"/>
      <c r="L18" s="110"/>
      <c r="M18" s="110"/>
      <c r="N18" s="110"/>
      <c r="O18" s="110"/>
    </row>
    <row r="19" spans="1:15" s="110" customFormat="1" ht="24.95" customHeight="1" x14ac:dyDescent="0.2">
      <c r="A19" s="193" t="s">
        <v>146</v>
      </c>
      <c r="B19" s="199" t="s">
        <v>147</v>
      </c>
      <c r="C19" s="113">
        <v>15.903775476110926</v>
      </c>
      <c r="D19" s="115">
        <v>476</v>
      </c>
      <c r="E19" s="114">
        <v>302</v>
      </c>
      <c r="F19" s="114">
        <v>746</v>
      </c>
      <c r="G19" s="114">
        <v>411</v>
      </c>
      <c r="H19" s="140">
        <v>521</v>
      </c>
      <c r="I19" s="115">
        <v>-45</v>
      </c>
      <c r="J19" s="116">
        <v>-8.6372360844529759</v>
      </c>
    </row>
    <row r="20" spans="1:15" s="287" customFormat="1" ht="24.95" customHeight="1" x14ac:dyDescent="0.2">
      <c r="A20" s="193" t="s">
        <v>148</v>
      </c>
      <c r="B20" s="199" t="s">
        <v>149</v>
      </c>
      <c r="C20" s="113">
        <v>5.8803875709989972</v>
      </c>
      <c r="D20" s="115">
        <v>176</v>
      </c>
      <c r="E20" s="114">
        <v>97</v>
      </c>
      <c r="F20" s="114">
        <v>136</v>
      </c>
      <c r="G20" s="114">
        <v>143</v>
      </c>
      <c r="H20" s="140">
        <v>157</v>
      </c>
      <c r="I20" s="115">
        <v>19</v>
      </c>
      <c r="J20" s="116">
        <v>12.101910828025478</v>
      </c>
      <c r="K20" s="110"/>
      <c r="L20" s="110"/>
      <c r="M20" s="110"/>
      <c r="N20" s="110"/>
      <c r="O20" s="110"/>
    </row>
    <row r="21" spans="1:15" s="110" customFormat="1" ht="24.95" customHeight="1" x14ac:dyDescent="0.2">
      <c r="A21" s="201" t="s">
        <v>150</v>
      </c>
      <c r="B21" s="202" t="s">
        <v>151</v>
      </c>
      <c r="C21" s="113">
        <v>7.1500167056465083</v>
      </c>
      <c r="D21" s="115">
        <v>214</v>
      </c>
      <c r="E21" s="114">
        <v>161</v>
      </c>
      <c r="F21" s="114">
        <v>218</v>
      </c>
      <c r="G21" s="114">
        <v>205</v>
      </c>
      <c r="H21" s="140">
        <v>176</v>
      </c>
      <c r="I21" s="115">
        <v>38</v>
      </c>
      <c r="J21" s="116">
        <v>21.59090909090909</v>
      </c>
    </row>
    <row r="22" spans="1:15" s="110" customFormat="1" ht="24.95" customHeight="1" x14ac:dyDescent="0.2">
      <c r="A22" s="201" t="s">
        <v>152</v>
      </c>
      <c r="B22" s="199" t="s">
        <v>153</v>
      </c>
      <c r="C22" s="113">
        <v>0.6014032743067157</v>
      </c>
      <c r="D22" s="115">
        <v>18</v>
      </c>
      <c r="E22" s="114">
        <v>20</v>
      </c>
      <c r="F22" s="114">
        <v>36</v>
      </c>
      <c r="G22" s="114">
        <v>14</v>
      </c>
      <c r="H22" s="140">
        <v>24</v>
      </c>
      <c r="I22" s="115">
        <v>-6</v>
      </c>
      <c r="J22" s="116">
        <v>-25</v>
      </c>
    </row>
    <row r="23" spans="1:15" s="110" customFormat="1" ht="24.95" customHeight="1" x14ac:dyDescent="0.2">
      <c r="A23" s="193" t="s">
        <v>154</v>
      </c>
      <c r="B23" s="199" t="s">
        <v>155</v>
      </c>
      <c r="C23" s="113">
        <v>1.1025726695623121</v>
      </c>
      <c r="D23" s="115">
        <v>33</v>
      </c>
      <c r="E23" s="114">
        <v>25</v>
      </c>
      <c r="F23" s="114">
        <v>62</v>
      </c>
      <c r="G23" s="114">
        <v>13</v>
      </c>
      <c r="H23" s="140">
        <v>42</v>
      </c>
      <c r="I23" s="115">
        <v>-9</v>
      </c>
      <c r="J23" s="116">
        <v>-21.428571428571427</v>
      </c>
    </row>
    <row r="24" spans="1:15" s="110" customFormat="1" ht="24.95" customHeight="1" x14ac:dyDescent="0.2">
      <c r="A24" s="193" t="s">
        <v>156</v>
      </c>
      <c r="B24" s="199" t="s">
        <v>221</v>
      </c>
      <c r="C24" s="113">
        <v>3.5415970598062145</v>
      </c>
      <c r="D24" s="115">
        <v>106</v>
      </c>
      <c r="E24" s="114">
        <v>54</v>
      </c>
      <c r="F24" s="114">
        <v>128</v>
      </c>
      <c r="G24" s="114">
        <v>80</v>
      </c>
      <c r="H24" s="140">
        <v>66</v>
      </c>
      <c r="I24" s="115">
        <v>40</v>
      </c>
      <c r="J24" s="116">
        <v>60.606060606060609</v>
      </c>
    </row>
    <row r="25" spans="1:15" s="110" customFormat="1" ht="24.95" customHeight="1" x14ac:dyDescent="0.2">
      <c r="A25" s="193" t="s">
        <v>222</v>
      </c>
      <c r="B25" s="204" t="s">
        <v>159</v>
      </c>
      <c r="C25" s="113">
        <v>5.379218175743401</v>
      </c>
      <c r="D25" s="115">
        <v>161</v>
      </c>
      <c r="E25" s="114">
        <v>94</v>
      </c>
      <c r="F25" s="114">
        <v>158</v>
      </c>
      <c r="G25" s="114">
        <v>152</v>
      </c>
      <c r="H25" s="140">
        <v>138</v>
      </c>
      <c r="I25" s="115">
        <v>23</v>
      </c>
      <c r="J25" s="116">
        <v>16.666666666666668</v>
      </c>
    </row>
    <row r="26" spans="1:15" s="110" customFormat="1" ht="24.95" customHeight="1" x14ac:dyDescent="0.2">
      <c r="A26" s="201">
        <v>782.78300000000002</v>
      </c>
      <c r="B26" s="203" t="s">
        <v>160</v>
      </c>
      <c r="C26" s="113">
        <v>3.341129301703976</v>
      </c>
      <c r="D26" s="115">
        <v>100</v>
      </c>
      <c r="E26" s="114">
        <v>55</v>
      </c>
      <c r="F26" s="114">
        <v>97</v>
      </c>
      <c r="G26" s="114">
        <v>124</v>
      </c>
      <c r="H26" s="140">
        <v>91</v>
      </c>
      <c r="I26" s="115">
        <v>9</v>
      </c>
      <c r="J26" s="116">
        <v>9.8901098901098905</v>
      </c>
    </row>
    <row r="27" spans="1:15" s="110" customFormat="1" ht="24.95" customHeight="1" x14ac:dyDescent="0.2">
      <c r="A27" s="193" t="s">
        <v>161</v>
      </c>
      <c r="B27" s="199" t="s">
        <v>162</v>
      </c>
      <c r="C27" s="113">
        <v>2.7731373204143002</v>
      </c>
      <c r="D27" s="115">
        <v>83</v>
      </c>
      <c r="E27" s="114">
        <v>53</v>
      </c>
      <c r="F27" s="114">
        <v>121</v>
      </c>
      <c r="G27" s="114">
        <v>63</v>
      </c>
      <c r="H27" s="140">
        <v>82</v>
      </c>
      <c r="I27" s="115">
        <v>1</v>
      </c>
      <c r="J27" s="116">
        <v>1.2195121951219512</v>
      </c>
    </row>
    <row r="28" spans="1:15" s="110" customFormat="1" ht="24.95" customHeight="1" x14ac:dyDescent="0.2">
      <c r="A28" s="193" t="s">
        <v>163</v>
      </c>
      <c r="B28" s="199" t="s">
        <v>164</v>
      </c>
      <c r="C28" s="113">
        <v>2.472435683260942</v>
      </c>
      <c r="D28" s="115">
        <v>74</v>
      </c>
      <c r="E28" s="114">
        <v>69</v>
      </c>
      <c r="F28" s="114">
        <v>138</v>
      </c>
      <c r="G28" s="114">
        <v>77</v>
      </c>
      <c r="H28" s="140">
        <v>76</v>
      </c>
      <c r="I28" s="115">
        <v>-2</v>
      </c>
      <c r="J28" s="116">
        <v>-2.6315789473684212</v>
      </c>
    </row>
    <row r="29" spans="1:15" s="110" customFormat="1" ht="24.95" customHeight="1" x14ac:dyDescent="0.2">
      <c r="A29" s="193">
        <v>86</v>
      </c>
      <c r="B29" s="199" t="s">
        <v>165</v>
      </c>
      <c r="C29" s="113">
        <v>9.6224523889074511</v>
      </c>
      <c r="D29" s="115">
        <v>288</v>
      </c>
      <c r="E29" s="114">
        <v>260</v>
      </c>
      <c r="F29" s="114">
        <v>340</v>
      </c>
      <c r="G29" s="114">
        <v>166</v>
      </c>
      <c r="H29" s="140">
        <v>213</v>
      </c>
      <c r="I29" s="115">
        <v>75</v>
      </c>
      <c r="J29" s="116">
        <v>35.2112676056338</v>
      </c>
    </row>
    <row r="30" spans="1:15" s="110" customFormat="1" ht="24.95" customHeight="1" x14ac:dyDescent="0.2">
      <c r="A30" s="193">
        <v>87.88</v>
      </c>
      <c r="B30" s="204" t="s">
        <v>166</v>
      </c>
      <c r="C30" s="113">
        <v>6.8827263615101906</v>
      </c>
      <c r="D30" s="115">
        <v>206</v>
      </c>
      <c r="E30" s="114">
        <v>255</v>
      </c>
      <c r="F30" s="114">
        <v>433</v>
      </c>
      <c r="G30" s="114">
        <v>233</v>
      </c>
      <c r="H30" s="140">
        <v>214</v>
      </c>
      <c r="I30" s="115">
        <v>-8</v>
      </c>
      <c r="J30" s="116">
        <v>-3.7383177570093458</v>
      </c>
    </row>
    <row r="31" spans="1:15" s="110" customFormat="1" ht="24.95" customHeight="1" x14ac:dyDescent="0.2">
      <c r="A31" s="193" t="s">
        <v>167</v>
      </c>
      <c r="B31" s="199" t="s">
        <v>168</v>
      </c>
      <c r="C31" s="113">
        <v>2.7397260273972601</v>
      </c>
      <c r="D31" s="115">
        <v>82</v>
      </c>
      <c r="E31" s="114">
        <v>79</v>
      </c>
      <c r="F31" s="114">
        <v>163</v>
      </c>
      <c r="G31" s="114">
        <v>90</v>
      </c>
      <c r="H31" s="140">
        <v>113</v>
      </c>
      <c r="I31" s="115">
        <v>-31</v>
      </c>
      <c r="J31" s="116">
        <v>-27.43362831858407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1.9378549949883062</v>
      </c>
      <c r="D34" s="115">
        <v>58</v>
      </c>
      <c r="E34" s="114">
        <v>48</v>
      </c>
      <c r="F34" s="114">
        <v>122</v>
      </c>
      <c r="G34" s="114">
        <v>53</v>
      </c>
      <c r="H34" s="140">
        <v>66</v>
      </c>
      <c r="I34" s="115">
        <v>-8</v>
      </c>
      <c r="J34" s="116">
        <v>-12.121212121212121</v>
      </c>
    </row>
    <row r="35" spans="1:10" s="110" customFormat="1" ht="24.95" customHeight="1" x14ac:dyDescent="0.2">
      <c r="A35" s="292" t="s">
        <v>171</v>
      </c>
      <c r="B35" s="293" t="s">
        <v>172</v>
      </c>
      <c r="C35" s="113">
        <v>30.6715669896425</v>
      </c>
      <c r="D35" s="115">
        <v>918</v>
      </c>
      <c r="E35" s="114">
        <v>496</v>
      </c>
      <c r="F35" s="114">
        <v>1382</v>
      </c>
      <c r="G35" s="114">
        <v>753</v>
      </c>
      <c r="H35" s="140">
        <v>876</v>
      </c>
      <c r="I35" s="115">
        <v>42</v>
      </c>
      <c r="J35" s="116">
        <v>4.7945205479452051</v>
      </c>
    </row>
    <row r="36" spans="1:10" s="110" customFormat="1" ht="24.95" customHeight="1" x14ac:dyDescent="0.2">
      <c r="A36" s="294" t="s">
        <v>173</v>
      </c>
      <c r="B36" s="295" t="s">
        <v>174</v>
      </c>
      <c r="C36" s="125">
        <v>67.390578015369201</v>
      </c>
      <c r="D36" s="143">
        <v>2017</v>
      </c>
      <c r="E36" s="144">
        <v>1524</v>
      </c>
      <c r="F36" s="144">
        <v>2776</v>
      </c>
      <c r="G36" s="144">
        <v>1771</v>
      </c>
      <c r="H36" s="145">
        <v>1913</v>
      </c>
      <c r="I36" s="143">
        <v>104</v>
      </c>
      <c r="J36" s="146">
        <v>5.4364871928907474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2993</v>
      </c>
      <c r="F11" s="264">
        <v>2068</v>
      </c>
      <c r="G11" s="264">
        <v>4280</v>
      </c>
      <c r="H11" s="264">
        <v>2577</v>
      </c>
      <c r="I11" s="265">
        <v>2855</v>
      </c>
      <c r="J11" s="263">
        <v>138</v>
      </c>
      <c r="K11" s="266">
        <v>4.833625218914186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27.464082860006684</v>
      </c>
      <c r="E13" s="115">
        <v>822</v>
      </c>
      <c r="F13" s="114">
        <v>540</v>
      </c>
      <c r="G13" s="114">
        <v>947</v>
      </c>
      <c r="H13" s="114">
        <v>861</v>
      </c>
      <c r="I13" s="140">
        <v>772</v>
      </c>
      <c r="J13" s="115">
        <v>50</v>
      </c>
      <c r="K13" s="116">
        <v>6.4766839378238341</v>
      </c>
    </row>
    <row r="14" spans="1:15" ht="15.95" customHeight="1" x14ac:dyDescent="0.2">
      <c r="A14" s="306" t="s">
        <v>230</v>
      </c>
      <c r="B14" s="307"/>
      <c r="C14" s="308"/>
      <c r="D14" s="113">
        <v>58.703641830938857</v>
      </c>
      <c r="E14" s="115">
        <v>1757</v>
      </c>
      <c r="F14" s="114">
        <v>1150</v>
      </c>
      <c r="G14" s="114">
        <v>2855</v>
      </c>
      <c r="H14" s="114">
        <v>1343</v>
      </c>
      <c r="I14" s="140">
        <v>1661</v>
      </c>
      <c r="J14" s="115">
        <v>96</v>
      </c>
      <c r="K14" s="116">
        <v>5.7796508127633954</v>
      </c>
    </row>
    <row r="15" spans="1:15" ht="15.95" customHeight="1" x14ac:dyDescent="0.2">
      <c r="A15" s="306" t="s">
        <v>231</v>
      </c>
      <c r="B15" s="307"/>
      <c r="C15" s="308"/>
      <c r="D15" s="113">
        <v>6.2813230872034751</v>
      </c>
      <c r="E15" s="115">
        <v>188</v>
      </c>
      <c r="F15" s="114">
        <v>156</v>
      </c>
      <c r="G15" s="114">
        <v>195</v>
      </c>
      <c r="H15" s="114">
        <v>164</v>
      </c>
      <c r="I15" s="140">
        <v>176</v>
      </c>
      <c r="J15" s="115">
        <v>12</v>
      </c>
      <c r="K15" s="116">
        <v>6.8181818181818183</v>
      </c>
    </row>
    <row r="16" spans="1:15" ht="15.95" customHeight="1" x14ac:dyDescent="0.2">
      <c r="A16" s="306" t="s">
        <v>232</v>
      </c>
      <c r="B16" s="307"/>
      <c r="C16" s="308"/>
      <c r="D16" s="113">
        <v>6.7490811894420313</v>
      </c>
      <c r="E16" s="115">
        <v>202</v>
      </c>
      <c r="F16" s="114">
        <v>190</v>
      </c>
      <c r="G16" s="114">
        <v>237</v>
      </c>
      <c r="H16" s="114">
        <v>174</v>
      </c>
      <c r="I16" s="140">
        <v>216</v>
      </c>
      <c r="J16" s="115">
        <v>-14</v>
      </c>
      <c r="K16" s="116">
        <v>-6.4814814814814818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2.0380888740394254</v>
      </c>
      <c r="E18" s="115">
        <v>61</v>
      </c>
      <c r="F18" s="114">
        <v>43</v>
      </c>
      <c r="G18" s="114">
        <v>129</v>
      </c>
      <c r="H18" s="114">
        <v>50</v>
      </c>
      <c r="I18" s="140">
        <v>71</v>
      </c>
      <c r="J18" s="115">
        <v>-10</v>
      </c>
      <c r="K18" s="116">
        <v>-14.084507042253522</v>
      </c>
    </row>
    <row r="19" spans="1:11" ht="14.1" customHeight="1" x14ac:dyDescent="0.2">
      <c r="A19" s="306" t="s">
        <v>235</v>
      </c>
      <c r="B19" s="307" t="s">
        <v>236</v>
      </c>
      <c r="C19" s="308"/>
      <c r="D19" s="113">
        <v>1.236217841630471</v>
      </c>
      <c r="E19" s="115">
        <v>37</v>
      </c>
      <c r="F19" s="114">
        <v>28</v>
      </c>
      <c r="G19" s="114">
        <v>96</v>
      </c>
      <c r="H19" s="114">
        <v>31</v>
      </c>
      <c r="I19" s="140">
        <v>46</v>
      </c>
      <c r="J19" s="115">
        <v>-9</v>
      </c>
      <c r="K19" s="116">
        <v>-19.565217391304348</v>
      </c>
    </row>
    <row r="20" spans="1:11" ht="14.1" customHeight="1" x14ac:dyDescent="0.2">
      <c r="A20" s="306">
        <v>12</v>
      </c>
      <c r="B20" s="307" t="s">
        <v>237</v>
      </c>
      <c r="C20" s="308"/>
      <c r="D20" s="113">
        <v>1.236217841630471</v>
      </c>
      <c r="E20" s="115">
        <v>37</v>
      </c>
      <c r="F20" s="114">
        <v>17</v>
      </c>
      <c r="G20" s="114">
        <v>48</v>
      </c>
      <c r="H20" s="114">
        <v>50</v>
      </c>
      <c r="I20" s="140">
        <v>44</v>
      </c>
      <c r="J20" s="115">
        <v>-7</v>
      </c>
      <c r="K20" s="116">
        <v>-15.909090909090908</v>
      </c>
    </row>
    <row r="21" spans="1:11" ht="14.1" customHeight="1" x14ac:dyDescent="0.2">
      <c r="A21" s="306">
        <v>21</v>
      </c>
      <c r="B21" s="307" t="s">
        <v>238</v>
      </c>
      <c r="C21" s="308"/>
      <c r="D21" s="113">
        <v>0.6014032743067157</v>
      </c>
      <c r="E21" s="115">
        <v>18</v>
      </c>
      <c r="F21" s="114">
        <v>10</v>
      </c>
      <c r="G21" s="114">
        <v>28</v>
      </c>
      <c r="H21" s="114">
        <v>21</v>
      </c>
      <c r="I21" s="140">
        <v>44</v>
      </c>
      <c r="J21" s="115">
        <v>-26</v>
      </c>
      <c r="K21" s="116">
        <v>-59.090909090909093</v>
      </c>
    </row>
    <row r="22" spans="1:11" ht="14.1" customHeight="1" x14ac:dyDescent="0.2">
      <c r="A22" s="306">
        <v>22</v>
      </c>
      <c r="B22" s="307" t="s">
        <v>239</v>
      </c>
      <c r="C22" s="308"/>
      <c r="D22" s="113">
        <v>3.5415970598062145</v>
      </c>
      <c r="E22" s="115">
        <v>106</v>
      </c>
      <c r="F22" s="114">
        <v>49</v>
      </c>
      <c r="G22" s="114">
        <v>168</v>
      </c>
      <c r="H22" s="114">
        <v>91</v>
      </c>
      <c r="I22" s="140">
        <v>93</v>
      </c>
      <c r="J22" s="115">
        <v>13</v>
      </c>
      <c r="K22" s="116">
        <v>13.978494623655914</v>
      </c>
    </row>
    <row r="23" spans="1:11" ht="14.1" customHeight="1" x14ac:dyDescent="0.2">
      <c r="A23" s="306">
        <v>23</v>
      </c>
      <c r="B23" s="307" t="s">
        <v>240</v>
      </c>
      <c r="C23" s="308"/>
      <c r="D23" s="113">
        <v>0.56799198128967587</v>
      </c>
      <c r="E23" s="115">
        <v>17</v>
      </c>
      <c r="F23" s="114">
        <v>11</v>
      </c>
      <c r="G23" s="114">
        <v>30</v>
      </c>
      <c r="H23" s="114">
        <v>20</v>
      </c>
      <c r="I23" s="140">
        <v>3</v>
      </c>
      <c r="J23" s="115">
        <v>14</v>
      </c>
      <c r="K23" s="116" t="s">
        <v>514</v>
      </c>
    </row>
    <row r="24" spans="1:11" ht="14.1" customHeight="1" x14ac:dyDescent="0.2">
      <c r="A24" s="306">
        <v>24</v>
      </c>
      <c r="B24" s="307" t="s">
        <v>241</v>
      </c>
      <c r="C24" s="308"/>
      <c r="D24" s="113">
        <v>3.8088874039425327</v>
      </c>
      <c r="E24" s="115">
        <v>114</v>
      </c>
      <c r="F24" s="114">
        <v>74</v>
      </c>
      <c r="G24" s="114">
        <v>159</v>
      </c>
      <c r="H24" s="114">
        <v>85</v>
      </c>
      <c r="I24" s="140">
        <v>132</v>
      </c>
      <c r="J24" s="115">
        <v>-18</v>
      </c>
      <c r="K24" s="116">
        <v>-13.636363636363637</v>
      </c>
    </row>
    <row r="25" spans="1:11" ht="14.1" customHeight="1" x14ac:dyDescent="0.2">
      <c r="A25" s="306">
        <v>25</v>
      </c>
      <c r="B25" s="307" t="s">
        <v>242</v>
      </c>
      <c r="C25" s="308"/>
      <c r="D25" s="113">
        <v>6.0140327430671565</v>
      </c>
      <c r="E25" s="115">
        <v>180</v>
      </c>
      <c r="F25" s="114">
        <v>70</v>
      </c>
      <c r="G25" s="114">
        <v>201</v>
      </c>
      <c r="H25" s="114">
        <v>108</v>
      </c>
      <c r="I25" s="140">
        <v>155</v>
      </c>
      <c r="J25" s="115">
        <v>25</v>
      </c>
      <c r="K25" s="116">
        <v>16.129032258064516</v>
      </c>
    </row>
    <row r="26" spans="1:11" ht="14.1" customHeight="1" x14ac:dyDescent="0.2">
      <c r="A26" s="306">
        <v>26</v>
      </c>
      <c r="B26" s="307" t="s">
        <v>243</v>
      </c>
      <c r="C26" s="308"/>
      <c r="D26" s="113">
        <v>2.2719679251587035</v>
      </c>
      <c r="E26" s="115">
        <v>68</v>
      </c>
      <c r="F26" s="114">
        <v>26</v>
      </c>
      <c r="G26" s="114">
        <v>122</v>
      </c>
      <c r="H26" s="114">
        <v>35</v>
      </c>
      <c r="I26" s="140">
        <v>92</v>
      </c>
      <c r="J26" s="115">
        <v>-24</v>
      </c>
      <c r="K26" s="116">
        <v>-26.086956521739129</v>
      </c>
    </row>
    <row r="27" spans="1:11" ht="14.1" customHeight="1" x14ac:dyDescent="0.2">
      <c r="A27" s="306">
        <v>27</v>
      </c>
      <c r="B27" s="307" t="s">
        <v>244</v>
      </c>
      <c r="C27" s="308"/>
      <c r="D27" s="113">
        <v>1.3364517206815905</v>
      </c>
      <c r="E27" s="115">
        <v>40</v>
      </c>
      <c r="F27" s="114">
        <v>25</v>
      </c>
      <c r="G27" s="114">
        <v>59</v>
      </c>
      <c r="H27" s="114">
        <v>24</v>
      </c>
      <c r="I27" s="140">
        <v>49</v>
      </c>
      <c r="J27" s="115">
        <v>-9</v>
      </c>
      <c r="K27" s="116">
        <v>-18.367346938775512</v>
      </c>
    </row>
    <row r="28" spans="1:11" ht="14.1" customHeight="1" x14ac:dyDescent="0.2">
      <c r="A28" s="306">
        <v>28</v>
      </c>
      <c r="B28" s="307" t="s">
        <v>245</v>
      </c>
      <c r="C28" s="308"/>
      <c r="D28" s="113">
        <v>0.30070163715335785</v>
      </c>
      <c r="E28" s="115">
        <v>9</v>
      </c>
      <c r="F28" s="114">
        <v>5</v>
      </c>
      <c r="G28" s="114">
        <v>7</v>
      </c>
      <c r="H28" s="114">
        <v>7</v>
      </c>
      <c r="I28" s="140">
        <v>5</v>
      </c>
      <c r="J28" s="115">
        <v>4</v>
      </c>
      <c r="K28" s="116">
        <v>80</v>
      </c>
    </row>
    <row r="29" spans="1:11" ht="14.1" customHeight="1" x14ac:dyDescent="0.2">
      <c r="A29" s="306">
        <v>29</v>
      </c>
      <c r="B29" s="307" t="s">
        <v>246</v>
      </c>
      <c r="C29" s="308"/>
      <c r="D29" s="113">
        <v>3.2074841296358167</v>
      </c>
      <c r="E29" s="115">
        <v>96</v>
      </c>
      <c r="F29" s="114">
        <v>69</v>
      </c>
      <c r="G29" s="114">
        <v>198</v>
      </c>
      <c r="H29" s="114">
        <v>80</v>
      </c>
      <c r="I29" s="140">
        <v>63</v>
      </c>
      <c r="J29" s="115">
        <v>33</v>
      </c>
      <c r="K29" s="116">
        <v>52.38095238095238</v>
      </c>
    </row>
    <row r="30" spans="1:11" ht="14.1" customHeight="1" x14ac:dyDescent="0.2">
      <c r="A30" s="306" t="s">
        <v>247</v>
      </c>
      <c r="B30" s="307" t="s">
        <v>248</v>
      </c>
      <c r="C30" s="308"/>
      <c r="D30" s="113">
        <v>1.2028065486134314</v>
      </c>
      <c r="E30" s="115">
        <v>36</v>
      </c>
      <c r="F30" s="114">
        <v>17</v>
      </c>
      <c r="G30" s="114">
        <v>122</v>
      </c>
      <c r="H30" s="114">
        <v>29</v>
      </c>
      <c r="I30" s="140" t="s">
        <v>513</v>
      </c>
      <c r="J30" s="115" t="s">
        <v>513</v>
      </c>
      <c r="K30" s="116" t="s">
        <v>513</v>
      </c>
    </row>
    <row r="31" spans="1:11" ht="14.1" customHeight="1" x14ac:dyDescent="0.2">
      <c r="A31" s="306" t="s">
        <v>249</v>
      </c>
      <c r="B31" s="307" t="s">
        <v>250</v>
      </c>
      <c r="C31" s="308"/>
      <c r="D31" s="113">
        <v>1.6371533578349482</v>
      </c>
      <c r="E31" s="115">
        <v>49</v>
      </c>
      <c r="F31" s="114">
        <v>49</v>
      </c>
      <c r="G31" s="114">
        <v>72</v>
      </c>
      <c r="H31" s="114">
        <v>48</v>
      </c>
      <c r="I31" s="140">
        <v>44</v>
      </c>
      <c r="J31" s="115">
        <v>5</v>
      </c>
      <c r="K31" s="116">
        <v>11.363636363636363</v>
      </c>
    </row>
    <row r="32" spans="1:11" ht="14.1" customHeight="1" x14ac:dyDescent="0.2">
      <c r="A32" s="306">
        <v>31</v>
      </c>
      <c r="B32" s="307" t="s">
        <v>251</v>
      </c>
      <c r="C32" s="308"/>
      <c r="D32" s="113">
        <v>0.33411293017039762</v>
      </c>
      <c r="E32" s="115">
        <v>10</v>
      </c>
      <c r="F32" s="114">
        <v>12</v>
      </c>
      <c r="G32" s="114">
        <v>13</v>
      </c>
      <c r="H32" s="114">
        <v>7</v>
      </c>
      <c r="I32" s="140">
        <v>11</v>
      </c>
      <c r="J32" s="115">
        <v>-1</v>
      </c>
      <c r="K32" s="116">
        <v>-9.0909090909090917</v>
      </c>
    </row>
    <row r="33" spans="1:11" ht="14.1" customHeight="1" x14ac:dyDescent="0.2">
      <c r="A33" s="306">
        <v>32</v>
      </c>
      <c r="B33" s="307" t="s">
        <v>252</v>
      </c>
      <c r="C33" s="308"/>
      <c r="D33" s="113">
        <v>4.7109923154026063</v>
      </c>
      <c r="E33" s="115">
        <v>141</v>
      </c>
      <c r="F33" s="114">
        <v>71</v>
      </c>
      <c r="G33" s="114">
        <v>200</v>
      </c>
      <c r="H33" s="114">
        <v>172</v>
      </c>
      <c r="I33" s="140">
        <v>145</v>
      </c>
      <c r="J33" s="115">
        <v>-4</v>
      </c>
      <c r="K33" s="116">
        <v>-2.7586206896551726</v>
      </c>
    </row>
    <row r="34" spans="1:11" ht="14.1" customHeight="1" x14ac:dyDescent="0.2">
      <c r="A34" s="306">
        <v>33</v>
      </c>
      <c r="B34" s="307" t="s">
        <v>253</v>
      </c>
      <c r="C34" s="308"/>
      <c r="D34" s="113">
        <v>2.5392582692950216</v>
      </c>
      <c r="E34" s="115">
        <v>76</v>
      </c>
      <c r="F34" s="114">
        <v>44</v>
      </c>
      <c r="G34" s="114">
        <v>120</v>
      </c>
      <c r="H34" s="114">
        <v>59</v>
      </c>
      <c r="I34" s="140">
        <v>92</v>
      </c>
      <c r="J34" s="115">
        <v>-16</v>
      </c>
      <c r="K34" s="116">
        <v>-17.391304347826086</v>
      </c>
    </row>
    <row r="35" spans="1:11" ht="14.1" customHeight="1" x14ac:dyDescent="0.2">
      <c r="A35" s="306">
        <v>34</v>
      </c>
      <c r="B35" s="307" t="s">
        <v>254</v>
      </c>
      <c r="C35" s="308"/>
      <c r="D35" s="113">
        <v>3.6084196458402942</v>
      </c>
      <c r="E35" s="115">
        <v>108</v>
      </c>
      <c r="F35" s="114">
        <v>45</v>
      </c>
      <c r="G35" s="114">
        <v>93</v>
      </c>
      <c r="H35" s="114">
        <v>47</v>
      </c>
      <c r="I35" s="140">
        <v>48</v>
      </c>
      <c r="J35" s="115">
        <v>60</v>
      </c>
      <c r="K35" s="116">
        <v>125</v>
      </c>
    </row>
    <row r="36" spans="1:11" ht="14.1" customHeight="1" x14ac:dyDescent="0.2">
      <c r="A36" s="306">
        <v>41</v>
      </c>
      <c r="B36" s="307" t="s">
        <v>255</v>
      </c>
      <c r="C36" s="308"/>
      <c r="D36" s="113" t="s">
        <v>513</v>
      </c>
      <c r="E36" s="115" t="s">
        <v>513</v>
      </c>
      <c r="F36" s="114" t="s">
        <v>513</v>
      </c>
      <c r="G36" s="114">
        <v>7</v>
      </c>
      <c r="H36" s="114">
        <v>7</v>
      </c>
      <c r="I36" s="140">
        <v>5</v>
      </c>
      <c r="J36" s="115" t="s">
        <v>513</v>
      </c>
      <c r="K36" s="116" t="s">
        <v>513</v>
      </c>
    </row>
    <row r="37" spans="1:11" ht="14.1" customHeight="1" x14ac:dyDescent="0.2">
      <c r="A37" s="306">
        <v>42</v>
      </c>
      <c r="B37" s="307" t="s">
        <v>256</v>
      </c>
      <c r="C37" s="308"/>
      <c r="D37" s="113">
        <v>0.10023387905111927</v>
      </c>
      <c r="E37" s="115">
        <v>3</v>
      </c>
      <c r="F37" s="114">
        <v>5</v>
      </c>
      <c r="G37" s="114">
        <v>9</v>
      </c>
      <c r="H37" s="114">
        <v>8</v>
      </c>
      <c r="I37" s="140">
        <v>4</v>
      </c>
      <c r="J37" s="115">
        <v>-1</v>
      </c>
      <c r="K37" s="116">
        <v>-25</v>
      </c>
    </row>
    <row r="38" spans="1:11" ht="14.1" customHeight="1" x14ac:dyDescent="0.2">
      <c r="A38" s="306">
        <v>43</v>
      </c>
      <c r="B38" s="307" t="s">
        <v>257</v>
      </c>
      <c r="C38" s="308"/>
      <c r="D38" s="113">
        <v>0.76845973939191448</v>
      </c>
      <c r="E38" s="115">
        <v>23</v>
      </c>
      <c r="F38" s="114">
        <v>21</v>
      </c>
      <c r="G38" s="114">
        <v>47</v>
      </c>
      <c r="H38" s="114">
        <v>21</v>
      </c>
      <c r="I38" s="140">
        <v>31</v>
      </c>
      <c r="J38" s="115">
        <v>-8</v>
      </c>
      <c r="K38" s="116">
        <v>-25.806451612903224</v>
      </c>
    </row>
    <row r="39" spans="1:11" ht="14.1" customHeight="1" x14ac:dyDescent="0.2">
      <c r="A39" s="306">
        <v>51</v>
      </c>
      <c r="B39" s="307" t="s">
        <v>258</v>
      </c>
      <c r="C39" s="308"/>
      <c r="D39" s="113">
        <v>6.615436017373872</v>
      </c>
      <c r="E39" s="115">
        <v>198</v>
      </c>
      <c r="F39" s="114">
        <v>171</v>
      </c>
      <c r="G39" s="114">
        <v>251</v>
      </c>
      <c r="H39" s="114">
        <v>237</v>
      </c>
      <c r="I39" s="140">
        <v>202</v>
      </c>
      <c r="J39" s="115">
        <v>-4</v>
      </c>
      <c r="K39" s="116">
        <v>-1.9801980198019802</v>
      </c>
    </row>
    <row r="40" spans="1:11" ht="14.1" customHeight="1" x14ac:dyDescent="0.2">
      <c r="A40" s="306" t="s">
        <v>259</v>
      </c>
      <c r="B40" s="307" t="s">
        <v>260</v>
      </c>
      <c r="C40" s="308"/>
      <c r="D40" s="113">
        <v>6.0808553291012366</v>
      </c>
      <c r="E40" s="115">
        <v>182</v>
      </c>
      <c r="F40" s="114">
        <v>155</v>
      </c>
      <c r="G40" s="114">
        <v>235</v>
      </c>
      <c r="H40" s="114">
        <v>226</v>
      </c>
      <c r="I40" s="140">
        <v>185</v>
      </c>
      <c r="J40" s="115">
        <v>-3</v>
      </c>
      <c r="K40" s="116">
        <v>-1.6216216216216217</v>
      </c>
    </row>
    <row r="41" spans="1:11" ht="14.1" customHeight="1" x14ac:dyDescent="0.2">
      <c r="A41" s="306"/>
      <c r="B41" s="307" t="s">
        <v>261</v>
      </c>
      <c r="C41" s="308"/>
      <c r="D41" s="113">
        <v>5.3458068827263618</v>
      </c>
      <c r="E41" s="115">
        <v>160</v>
      </c>
      <c r="F41" s="114">
        <v>129</v>
      </c>
      <c r="G41" s="114">
        <v>197</v>
      </c>
      <c r="H41" s="114">
        <v>179</v>
      </c>
      <c r="I41" s="140">
        <v>141</v>
      </c>
      <c r="J41" s="115">
        <v>19</v>
      </c>
      <c r="K41" s="116">
        <v>13.475177304964539</v>
      </c>
    </row>
    <row r="42" spans="1:11" ht="14.1" customHeight="1" x14ac:dyDescent="0.2">
      <c r="A42" s="306">
        <v>52</v>
      </c>
      <c r="B42" s="307" t="s">
        <v>262</v>
      </c>
      <c r="C42" s="308"/>
      <c r="D42" s="113">
        <v>5.6465085198797196</v>
      </c>
      <c r="E42" s="115">
        <v>169</v>
      </c>
      <c r="F42" s="114">
        <v>95</v>
      </c>
      <c r="G42" s="114">
        <v>138</v>
      </c>
      <c r="H42" s="114">
        <v>150</v>
      </c>
      <c r="I42" s="140">
        <v>160</v>
      </c>
      <c r="J42" s="115">
        <v>9</v>
      </c>
      <c r="K42" s="116">
        <v>5.625</v>
      </c>
    </row>
    <row r="43" spans="1:11" ht="14.1" customHeight="1" x14ac:dyDescent="0.2">
      <c r="A43" s="306" t="s">
        <v>263</v>
      </c>
      <c r="B43" s="307" t="s">
        <v>264</v>
      </c>
      <c r="C43" s="308"/>
      <c r="D43" s="113">
        <v>5.1453391246241234</v>
      </c>
      <c r="E43" s="115">
        <v>154</v>
      </c>
      <c r="F43" s="114">
        <v>84</v>
      </c>
      <c r="G43" s="114">
        <v>123</v>
      </c>
      <c r="H43" s="114">
        <v>122</v>
      </c>
      <c r="I43" s="140">
        <v>126</v>
      </c>
      <c r="J43" s="115">
        <v>28</v>
      </c>
      <c r="K43" s="116">
        <v>22.222222222222221</v>
      </c>
    </row>
    <row r="44" spans="1:11" ht="14.1" customHeight="1" x14ac:dyDescent="0.2">
      <c r="A44" s="306">
        <v>53</v>
      </c>
      <c r="B44" s="307" t="s">
        <v>265</v>
      </c>
      <c r="C44" s="308"/>
      <c r="D44" s="113">
        <v>0.53458068827263616</v>
      </c>
      <c r="E44" s="115">
        <v>16</v>
      </c>
      <c r="F44" s="114">
        <v>11</v>
      </c>
      <c r="G44" s="114">
        <v>14</v>
      </c>
      <c r="H44" s="114">
        <v>30</v>
      </c>
      <c r="I44" s="140">
        <v>14</v>
      </c>
      <c r="J44" s="115">
        <v>2</v>
      </c>
      <c r="K44" s="116">
        <v>14.285714285714286</v>
      </c>
    </row>
    <row r="45" spans="1:11" ht="14.1" customHeight="1" x14ac:dyDescent="0.2">
      <c r="A45" s="306" t="s">
        <v>266</v>
      </c>
      <c r="B45" s="307" t="s">
        <v>267</v>
      </c>
      <c r="C45" s="308"/>
      <c r="D45" s="113">
        <v>0.50116939525559634</v>
      </c>
      <c r="E45" s="115">
        <v>15</v>
      </c>
      <c r="F45" s="114">
        <v>10</v>
      </c>
      <c r="G45" s="114">
        <v>13</v>
      </c>
      <c r="H45" s="114">
        <v>30</v>
      </c>
      <c r="I45" s="140">
        <v>14</v>
      </c>
      <c r="J45" s="115">
        <v>1</v>
      </c>
      <c r="K45" s="116">
        <v>7.1428571428571432</v>
      </c>
    </row>
    <row r="46" spans="1:11" ht="14.1" customHeight="1" x14ac:dyDescent="0.2">
      <c r="A46" s="306">
        <v>54</v>
      </c>
      <c r="B46" s="307" t="s">
        <v>268</v>
      </c>
      <c r="C46" s="308"/>
      <c r="D46" s="113">
        <v>4.9114600735048448</v>
      </c>
      <c r="E46" s="115">
        <v>147</v>
      </c>
      <c r="F46" s="114">
        <v>105</v>
      </c>
      <c r="G46" s="114">
        <v>128</v>
      </c>
      <c r="H46" s="114">
        <v>137</v>
      </c>
      <c r="I46" s="140">
        <v>146</v>
      </c>
      <c r="J46" s="115">
        <v>1</v>
      </c>
      <c r="K46" s="116">
        <v>0.68493150684931503</v>
      </c>
    </row>
    <row r="47" spans="1:11" ht="14.1" customHeight="1" x14ac:dyDescent="0.2">
      <c r="A47" s="306">
        <v>61</v>
      </c>
      <c r="B47" s="307" t="s">
        <v>269</v>
      </c>
      <c r="C47" s="308"/>
      <c r="D47" s="113">
        <v>1.7039759438690276</v>
      </c>
      <c r="E47" s="115">
        <v>51</v>
      </c>
      <c r="F47" s="114">
        <v>41</v>
      </c>
      <c r="G47" s="114">
        <v>74</v>
      </c>
      <c r="H47" s="114">
        <v>46</v>
      </c>
      <c r="I47" s="140">
        <v>52</v>
      </c>
      <c r="J47" s="115">
        <v>-1</v>
      </c>
      <c r="K47" s="116">
        <v>-1.9230769230769231</v>
      </c>
    </row>
    <row r="48" spans="1:11" ht="14.1" customHeight="1" x14ac:dyDescent="0.2">
      <c r="A48" s="306">
        <v>62</v>
      </c>
      <c r="B48" s="307" t="s">
        <v>270</v>
      </c>
      <c r="C48" s="308"/>
      <c r="D48" s="113">
        <v>9.488807216839291</v>
      </c>
      <c r="E48" s="115">
        <v>284</v>
      </c>
      <c r="F48" s="114">
        <v>204</v>
      </c>
      <c r="G48" s="114">
        <v>460</v>
      </c>
      <c r="H48" s="114">
        <v>239</v>
      </c>
      <c r="I48" s="140">
        <v>263</v>
      </c>
      <c r="J48" s="115">
        <v>21</v>
      </c>
      <c r="K48" s="116">
        <v>7.9847908745247151</v>
      </c>
    </row>
    <row r="49" spans="1:11" ht="14.1" customHeight="1" x14ac:dyDescent="0.2">
      <c r="A49" s="306">
        <v>63</v>
      </c>
      <c r="B49" s="307" t="s">
        <v>271</v>
      </c>
      <c r="C49" s="308"/>
      <c r="D49" s="113">
        <v>3.6752422318743734</v>
      </c>
      <c r="E49" s="115">
        <v>110</v>
      </c>
      <c r="F49" s="114">
        <v>94</v>
      </c>
      <c r="G49" s="114">
        <v>140</v>
      </c>
      <c r="H49" s="114">
        <v>127</v>
      </c>
      <c r="I49" s="140">
        <v>101</v>
      </c>
      <c r="J49" s="115">
        <v>9</v>
      </c>
      <c r="K49" s="116">
        <v>8.9108910891089117</v>
      </c>
    </row>
    <row r="50" spans="1:11" ht="14.1" customHeight="1" x14ac:dyDescent="0.2">
      <c r="A50" s="306" t="s">
        <v>272</v>
      </c>
      <c r="B50" s="307" t="s">
        <v>273</v>
      </c>
      <c r="C50" s="308"/>
      <c r="D50" s="113">
        <v>0.66822586034079523</v>
      </c>
      <c r="E50" s="115">
        <v>20</v>
      </c>
      <c r="F50" s="114">
        <v>16</v>
      </c>
      <c r="G50" s="114">
        <v>33</v>
      </c>
      <c r="H50" s="114">
        <v>22</v>
      </c>
      <c r="I50" s="140">
        <v>6</v>
      </c>
      <c r="J50" s="115">
        <v>14</v>
      </c>
      <c r="K50" s="116">
        <v>233.33333333333334</v>
      </c>
    </row>
    <row r="51" spans="1:11" ht="14.1" customHeight="1" x14ac:dyDescent="0.2">
      <c r="A51" s="306" t="s">
        <v>274</v>
      </c>
      <c r="B51" s="307" t="s">
        <v>275</v>
      </c>
      <c r="C51" s="308"/>
      <c r="D51" s="113">
        <v>2.8399599064483794</v>
      </c>
      <c r="E51" s="115">
        <v>85</v>
      </c>
      <c r="F51" s="114">
        <v>74</v>
      </c>
      <c r="G51" s="114">
        <v>95</v>
      </c>
      <c r="H51" s="114">
        <v>100</v>
      </c>
      <c r="I51" s="140">
        <v>85</v>
      </c>
      <c r="J51" s="115">
        <v>0</v>
      </c>
      <c r="K51" s="116">
        <v>0</v>
      </c>
    </row>
    <row r="52" spans="1:11" ht="14.1" customHeight="1" x14ac:dyDescent="0.2">
      <c r="A52" s="306">
        <v>71</v>
      </c>
      <c r="B52" s="307" t="s">
        <v>276</v>
      </c>
      <c r="C52" s="308"/>
      <c r="D52" s="113">
        <v>7.0831941196124291</v>
      </c>
      <c r="E52" s="115">
        <v>212</v>
      </c>
      <c r="F52" s="114">
        <v>125</v>
      </c>
      <c r="G52" s="114">
        <v>303</v>
      </c>
      <c r="H52" s="114">
        <v>157</v>
      </c>
      <c r="I52" s="140">
        <v>197</v>
      </c>
      <c r="J52" s="115">
        <v>15</v>
      </c>
      <c r="K52" s="116">
        <v>7.6142131979695433</v>
      </c>
    </row>
    <row r="53" spans="1:11" ht="14.1" customHeight="1" x14ac:dyDescent="0.2">
      <c r="A53" s="306" t="s">
        <v>277</v>
      </c>
      <c r="B53" s="307" t="s">
        <v>278</v>
      </c>
      <c r="C53" s="308"/>
      <c r="D53" s="113">
        <v>2.4390243902439024</v>
      </c>
      <c r="E53" s="115">
        <v>73</v>
      </c>
      <c r="F53" s="114">
        <v>45</v>
      </c>
      <c r="G53" s="114">
        <v>152</v>
      </c>
      <c r="H53" s="114">
        <v>56</v>
      </c>
      <c r="I53" s="140">
        <v>80</v>
      </c>
      <c r="J53" s="115">
        <v>-7</v>
      </c>
      <c r="K53" s="116">
        <v>-8.75</v>
      </c>
    </row>
    <row r="54" spans="1:11" ht="14.1" customHeight="1" x14ac:dyDescent="0.2">
      <c r="A54" s="306" t="s">
        <v>279</v>
      </c>
      <c r="B54" s="307" t="s">
        <v>280</v>
      </c>
      <c r="C54" s="308"/>
      <c r="D54" s="113">
        <v>4.2098229201470101</v>
      </c>
      <c r="E54" s="115">
        <v>126</v>
      </c>
      <c r="F54" s="114">
        <v>69</v>
      </c>
      <c r="G54" s="114">
        <v>140</v>
      </c>
      <c r="H54" s="114">
        <v>84</v>
      </c>
      <c r="I54" s="140">
        <v>104</v>
      </c>
      <c r="J54" s="115">
        <v>22</v>
      </c>
      <c r="K54" s="116">
        <v>21.153846153846153</v>
      </c>
    </row>
    <row r="55" spans="1:11" ht="14.1" customHeight="1" x14ac:dyDescent="0.2">
      <c r="A55" s="306">
        <v>72</v>
      </c>
      <c r="B55" s="307" t="s">
        <v>281</v>
      </c>
      <c r="C55" s="308"/>
      <c r="D55" s="113">
        <v>1.9044437019712663</v>
      </c>
      <c r="E55" s="115">
        <v>57</v>
      </c>
      <c r="F55" s="114">
        <v>25</v>
      </c>
      <c r="G55" s="114">
        <v>69</v>
      </c>
      <c r="H55" s="114">
        <v>34</v>
      </c>
      <c r="I55" s="140">
        <v>43</v>
      </c>
      <c r="J55" s="115">
        <v>14</v>
      </c>
      <c r="K55" s="116">
        <v>32.558139534883722</v>
      </c>
    </row>
    <row r="56" spans="1:11" ht="14.1" customHeight="1" x14ac:dyDescent="0.2">
      <c r="A56" s="306" t="s">
        <v>282</v>
      </c>
      <c r="B56" s="307" t="s">
        <v>283</v>
      </c>
      <c r="C56" s="308"/>
      <c r="D56" s="113">
        <v>0.76845973939191448</v>
      </c>
      <c r="E56" s="115">
        <v>23</v>
      </c>
      <c r="F56" s="114">
        <v>5</v>
      </c>
      <c r="G56" s="114">
        <v>28</v>
      </c>
      <c r="H56" s="114">
        <v>7</v>
      </c>
      <c r="I56" s="140">
        <v>29</v>
      </c>
      <c r="J56" s="115">
        <v>-6</v>
      </c>
      <c r="K56" s="116">
        <v>-20.689655172413794</v>
      </c>
    </row>
    <row r="57" spans="1:11" ht="14.1" customHeight="1" x14ac:dyDescent="0.2">
      <c r="A57" s="306" t="s">
        <v>284</v>
      </c>
      <c r="B57" s="307" t="s">
        <v>285</v>
      </c>
      <c r="C57" s="308"/>
      <c r="D57" s="113">
        <v>0.50116939525559634</v>
      </c>
      <c r="E57" s="115">
        <v>15</v>
      </c>
      <c r="F57" s="114">
        <v>12</v>
      </c>
      <c r="G57" s="114">
        <v>16</v>
      </c>
      <c r="H57" s="114">
        <v>14</v>
      </c>
      <c r="I57" s="140">
        <v>10</v>
      </c>
      <c r="J57" s="115">
        <v>5</v>
      </c>
      <c r="K57" s="116">
        <v>50</v>
      </c>
    </row>
    <row r="58" spans="1:11" ht="14.1" customHeight="1" x14ac:dyDescent="0.2">
      <c r="A58" s="306">
        <v>73</v>
      </c>
      <c r="B58" s="307" t="s">
        <v>286</v>
      </c>
      <c r="C58" s="308"/>
      <c r="D58" s="113">
        <v>1.7039759438690276</v>
      </c>
      <c r="E58" s="115">
        <v>51</v>
      </c>
      <c r="F58" s="114">
        <v>28</v>
      </c>
      <c r="G58" s="114">
        <v>65</v>
      </c>
      <c r="H58" s="114">
        <v>31</v>
      </c>
      <c r="I58" s="140">
        <v>40</v>
      </c>
      <c r="J58" s="115">
        <v>11</v>
      </c>
      <c r="K58" s="116">
        <v>27.5</v>
      </c>
    </row>
    <row r="59" spans="1:11" ht="14.1" customHeight="1" x14ac:dyDescent="0.2">
      <c r="A59" s="306" t="s">
        <v>287</v>
      </c>
      <c r="B59" s="307" t="s">
        <v>288</v>
      </c>
      <c r="C59" s="308"/>
      <c r="D59" s="113">
        <v>1.4700968927497493</v>
      </c>
      <c r="E59" s="115">
        <v>44</v>
      </c>
      <c r="F59" s="114">
        <v>23</v>
      </c>
      <c r="G59" s="114">
        <v>54</v>
      </c>
      <c r="H59" s="114">
        <v>25</v>
      </c>
      <c r="I59" s="140">
        <v>32</v>
      </c>
      <c r="J59" s="115">
        <v>12</v>
      </c>
      <c r="K59" s="116">
        <v>37.5</v>
      </c>
    </row>
    <row r="60" spans="1:11" ht="14.1" customHeight="1" x14ac:dyDescent="0.2">
      <c r="A60" s="306">
        <v>81</v>
      </c>
      <c r="B60" s="307" t="s">
        <v>289</v>
      </c>
      <c r="C60" s="308"/>
      <c r="D60" s="113">
        <v>9.3551620447711326</v>
      </c>
      <c r="E60" s="115">
        <v>280</v>
      </c>
      <c r="F60" s="114">
        <v>248</v>
      </c>
      <c r="G60" s="114">
        <v>336</v>
      </c>
      <c r="H60" s="114">
        <v>174</v>
      </c>
      <c r="I60" s="140">
        <v>228</v>
      </c>
      <c r="J60" s="115">
        <v>52</v>
      </c>
      <c r="K60" s="116">
        <v>22.807017543859651</v>
      </c>
    </row>
    <row r="61" spans="1:11" ht="14.1" customHeight="1" x14ac:dyDescent="0.2">
      <c r="A61" s="306" t="s">
        <v>290</v>
      </c>
      <c r="B61" s="307" t="s">
        <v>291</v>
      </c>
      <c r="C61" s="308"/>
      <c r="D61" s="113">
        <v>3.2408954226528568</v>
      </c>
      <c r="E61" s="115">
        <v>97</v>
      </c>
      <c r="F61" s="114">
        <v>41</v>
      </c>
      <c r="G61" s="114">
        <v>98</v>
      </c>
      <c r="H61" s="114">
        <v>44</v>
      </c>
      <c r="I61" s="140">
        <v>71</v>
      </c>
      <c r="J61" s="115">
        <v>26</v>
      </c>
      <c r="K61" s="116">
        <v>36.619718309859152</v>
      </c>
    </row>
    <row r="62" spans="1:11" ht="14.1" customHeight="1" x14ac:dyDescent="0.2">
      <c r="A62" s="306" t="s">
        <v>292</v>
      </c>
      <c r="B62" s="307" t="s">
        <v>293</v>
      </c>
      <c r="C62" s="308"/>
      <c r="D62" s="113">
        <v>2.472435683260942</v>
      </c>
      <c r="E62" s="115">
        <v>74</v>
      </c>
      <c r="F62" s="114">
        <v>105</v>
      </c>
      <c r="G62" s="114">
        <v>150</v>
      </c>
      <c r="H62" s="114">
        <v>54</v>
      </c>
      <c r="I62" s="140">
        <v>75</v>
      </c>
      <c r="J62" s="115">
        <v>-1</v>
      </c>
      <c r="K62" s="116">
        <v>-1.3333333333333333</v>
      </c>
    </row>
    <row r="63" spans="1:11" ht="14.1" customHeight="1" x14ac:dyDescent="0.2">
      <c r="A63" s="306"/>
      <c r="B63" s="307" t="s">
        <v>294</v>
      </c>
      <c r="C63" s="308"/>
      <c r="D63" s="113">
        <v>2.2385566321416639</v>
      </c>
      <c r="E63" s="115">
        <v>67</v>
      </c>
      <c r="F63" s="114">
        <v>96</v>
      </c>
      <c r="G63" s="114">
        <v>135</v>
      </c>
      <c r="H63" s="114">
        <v>46</v>
      </c>
      <c r="I63" s="140">
        <v>56</v>
      </c>
      <c r="J63" s="115">
        <v>11</v>
      </c>
      <c r="K63" s="116">
        <v>19.642857142857142</v>
      </c>
    </row>
    <row r="64" spans="1:11" ht="14.1" customHeight="1" x14ac:dyDescent="0.2">
      <c r="A64" s="306" t="s">
        <v>295</v>
      </c>
      <c r="B64" s="307" t="s">
        <v>296</v>
      </c>
      <c r="C64" s="308"/>
      <c r="D64" s="113">
        <v>1.7039759438690276</v>
      </c>
      <c r="E64" s="115">
        <v>51</v>
      </c>
      <c r="F64" s="114">
        <v>39</v>
      </c>
      <c r="G64" s="114">
        <v>50</v>
      </c>
      <c r="H64" s="114">
        <v>36</v>
      </c>
      <c r="I64" s="140">
        <v>37</v>
      </c>
      <c r="J64" s="115">
        <v>14</v>
      </c>
      <c r="K64" s="116">
        <v>37.837837837837839</v>
      </c>
    </row>
    <row r="65" spans="1:11" ht="14.1" customHeight="1" x14ac:dyDescent="0.2">
      <c r="A65" s="306" t="s">
        <v>297</v>
      </c>
      <c r="B65" s="307" t="s">
        <v>298</v>
      </c>
      <c r="C65" s="308"/>
      <c r="D65" s="113">
        <v>0.80187103240895419</v>
      </c>
      <c r="E65" s="115">
        <v>24</v>
      </c>
      <c r="F65" s="114">
        <v>43</v>
      </c>
      <c r="G65" s="114">
        <v>22</v>
      </c>
      <c r="H65" s="114">
        <v>26</v>
      </c>
      <c r="I65" s="140">
        <v>26</v>
      </c>
      <c r="J65" s="115">
        <v>-2</v>
      </c>
      <c r="K65" s="116">
        <v>-7.6923076923076925</v>
      </c>
    </row>
    <row r="66" spans="1:11" ht="14.1" customHeight="1" x14ac:dyDescent="0.2">
      <c r="A66" s="306">
        <v>82</v>
      </c>
      <c r="B66" s="307" t="s">
        <v>299</v>
      </c>
      <c r="C66" s="308"/>
      <c r="D66" s="113">
        <v>3.5081857667891749</v>
      </c>
      <c r="E66" s="115">
        <v>105</v>
      </c>
      <c r="F66" s="114">
        <v>103</v>
      </c>
      <c r="G66" s="114">
        <v>187</v>
      </c>
      <c r="H66" s="114">
        <v>103</v>
      </c>
      <c r="I66" s="140">
        <v>88</v>
      </c>
      <c r="J66" s="115">
        <v>17</v>
      </c>
      <c r="K66" s="116">
        <v>19.318181818181817</v>
      </c>
    </row>
    <row r="67" spans="1:11" ht="14.1" customHeight="1" x14ac:dyDescent="0.2">
      <c r="A67" s="306" t="s">
        <v>300</v>
      </c>
      <c r="B67" s="307" t="s">
        <v>301</v>
      </c>
      <c r="C67" s="308"/>
      <c r="D67" s="113">
        <v>2.104911460073505</v>
      </c>
      <c r="E67" s="115">
        <v>63</v>
      </c>
      <c r="F67" s="114">
        <v>82</v>
      </c>
      <c r="G67" s="114">
        <v>125</v>
      </c>
      <c r="H67" s="114">
        <v>74</v>
      </c>
      <c r="I67" s="140">
        <v>54</v>
      </c>
      <c r="J67" s="115">
        <v>9</v>
      </c>
      <c r="K67" s="116">
        <v>16.666666666666668</v>
      </c>
    </row>
    <row r="68" spans="1:11" ht="14.1" customHeight="1" x14ac:dyDescent="0.2">
      <c r="A68" s="306" t="s">
        <v>302</v>
      </c>
      <c r="B68" s="307" t="s">
        <v>303</v>
      </c>
      <c r="C68" s="308"/>
      <c r="D68" s="113">
        <v>0.73504844637487465</v>
      </c>
      <c r="E68" s="115">
        <v>22</v>
      </c>
      <c r="F68" s="114">
        <v>15</v>
      </c>
      <c r="G68" s="114">
        <v>37</v>
      </c>
      <c r="H68" s="114">
        <v>15</v>
      </c>
      <c r="I68" s="140">
        <v>22</v>
      </c>
      <c r="J68" s="115">
        <v>0</v>
      </c>
      <c r="K68" s="116">
        <v>0</v>
      </c>
    </row>
    <row r="69" spans="1:11" ht="14.1" customHeight="1" x14ac:dyDescent="0.2">
      <c r="A69" s="306">
        <v>83</v>
      </c>
      <c r="B69" s="307" t="s">
        <v>304</v>
      </c>
      <c r="C69" s="308"/>
      <c r="D69" s="113">
        <v>3.9425325760106915</v>
      </c>
      <c r="E69" s="115">
        <v>118</v>
      </c>
      <c r="F69" s="114">
        <v>126</v>
      </c>
      <c r="G69" s="114">
        <v>340</v>
      </c>
      <c r="H69" s="114">
        <v>94</v>
      </c>
      <c r="I69" s="140">
        <v>126</v>
      </c>
      <c r="J69" s="115">
        <v>-8</v>
      </c>
      <c r="K69" s="116">
        <v>-6.3492063492063489</v>
      </c>
    </row>
    <row r="70" spans="1:11" ht="14.1" customHeight="1" x14ac:dyDescent="0.2">
      <c r="A70" s="306" t="s">
        <v>305</v>
      </c>
      <c r="B70" s="307" t="s">
        <v>306</v>
      </c>
      <c r="C70" s="308"/>
      <c r="D70" s="113">
        <v>2.9401937854994986</v>
      </c>
      <c r="E70" s="115">
        <v>88</v>
      </c>
      <c r="F70" s="114">
        <v>98</v>
      </c>
      <c r="G70" s="114">
        <v>297</v>
      </c>
      <c r="H70" s="114">
        <v>73</v>
      </c>
      <c r="I70" s="140">
        <v>95</v>
      </c>
      <c r="J70" s="115">
        <v>-7</v>
      </c>
      <c r="K70" s="116">
        <v>-7.3684210526315788</v>
      </c>
    </row>
    <row r="71" spans="1:11" ht="14.1" customHeight="1" x14ac:dyDescent="0.2">
      <c r="A71" s="306"/>
      <c r="B71" s="307" t="s">
        <v>307</v>
      </c>
      <c r="C71" s="308"/>
      <c r="D71" s="113">
        <v>1.9712662880053458</v>
      </c>
      <c r="E71" s="115">
        <v>59</v>
      </c>
      <c r="F71" s="114">
        <v>55</v>
      </c>
      <c r="G71" s="114">
        <v>222</v>
      </c>
      <c r="H71" s="114">
        <v>47</v>
      </c>
      <c r="I71" s="140">
        <v>64</v>
      </c>
      <c r="J71" s="115">
        <v>-5</v>
      </c>
      <c r="K71" s="116">
        <v>-7.8125</v>
      </c>
    </row>
    <row r="72" spans="1:11" ht="14.1" customHeight="1" x14ac:dyDescent="0.2">
      <c r="A72" s="306">
        <v>84</v>
      </c>
      <c r="B72" s="307" t="s">
        <v>308</v>
      </c>
      <c r="C72" s="308"/>
      <c r="D72" s="113">
        <v>1.5703307718008688</v>
      </c>
      <c r="E72" s="115">
        <v>47</v>
      </c>
      <c r="F72" s="114">
        <v>43</v>
      </c>
      <c r="G72" s="114">
        <v>56</v>
      </c>
      <c r="H72" s="114">
        <v>57</v>
      </c>
      <c r="I72" s="140">
        <v>40</v>
      </c>
      <c r="J72" s="115">
        <v>7</v>
      </c>
      <c r="K72" s="116">
        <v>17.5</v>
      </c>
    </row>
    <row r="73" spans="1:11" ht="14.1" customHeight="1" x14ac:dyDescent="0.2">
      <c r="A73" s="306" t="s">
        <v>309</v>
      </c>
      <c r="B73" s="307" t="s">
        <v>310</v>
      </c>
      <c r="C73" s="308"/>
      <c r="D73" s="113">
        <v>0.73504844637487465</v>
      </c>
      <c r="E73" s="115">
        <v>22</v>
      </c>
      <c r="F73" s="114">
        <v>23</v>
      </c>
      <c r="G73" s="114">
        <v>22</v>
      </c>
      <c r="H73" s="114">
        <v>31</v>
      </c>
      <c r="I73" s="140">
        <v>15</v>
      </c>
      <c r="J73" s="115">
        <v>7</v>
      </c>
      <c r="K73" s="116">
        <v>46.666666666666664</v>
      </c>
    </row>
    <row r="74" spans="1:11" ht="14.1" customHeight="1" x14ac:dyDescent="0.2">
      <c r="A74" s="306" t="s">
        <v>311</v>
      </c>
      <c r="B74" s="307" t="s">
        <v>312</v>
      </c>
      <c r="C74" s="308"/>
      <c r="D74" s="113">
        <v>0.20046775810223855</v>
      </c>
      <c r="E74" s="115">
        <v>6</v>
      </c>
      <c r="F74" s="114">
        <v>6</v>
      </c>
      <c r="G74" s="114">
        <v>12</v>
      </c>
      <c r="H74" s="114">
        <v>9</v>
      </c>
      <c r="I74" s="140">
        <v>11</v>
      </c>
      <c r="J74" s="115">
        <v>-5</v>
      </c>
      <c r="K74" s="116">
        <v>-45.454545454545453</v>
      </c>
    </row>
    <row r="75" spans="1:11" ht="14.1" customHeight="1" x14ac:dyDescent="0.2">
      <c r="A75" s="306" t="s">
        <v>313</v>
      </c>
      <c r="B75" s="307" t="s">
        <v>314</v>
      </c>
      <c r="C75" s="308"/>
      <c r="D75" s="113">
        <v>0.26729034413631808</v>
      </c>
      <c r="E75" s="115">
        <v>8</v>
      </c>
      <c r="F75" s="114">
        <v>5</v>
      </c>
      <c r="G75" s="114">
        <v>8</v>
      </c>
      <c r="H75" s="114">
        <v>9</v>
      </c>
      <c r="I75" s="140">
        <v>6</v>
      </c>
      <c r="J75" s="115">
        <v>2</v>
      </c>
      <c r="K75" s="116">
        <v>33.333333333333336</v>
      </c>
    </row>
    <row r="76" spans="1:11" ht="14.1" customHeight="1" x14ac:dyDescent="0.2">
      <c r="A76" s="306">
        <v>91</v>
      </c>
      <c r="B76" s="307" t="s">
        <v>315</v>
      </c>
      <c r="C76" s="308"/>
      <c r="D76" s="113" t="s">
        <v>513</v>
      </c>
      <c r="E76" s="115" t="s">
        <v>513</v>
      </c>
      <c r="F76" s="114">
        <v>3</v>
      </c>
      <c r="G76" s="114">
        <v>6</v>
      </c>
      <c r="H76" s="114">
        <v>4</v>
      </c>
      <c r="I76" s="140">
        <v>12</v>
      </c>
      <c r="J76" s="115" t="s">
        <v>513</v>
      </c>
      <c r="K76" s="116" t="s">
        <v>513</v>
      </c>
    </row>
    <row r="77" spans="1:11" ht="14.1" customHeight="1" x14ac:dyDescent="0.2">
      <c r="A77" s="306">
        <v>92</v>
      </c>
      <c r="B77" s="307" t="s">
        <v>316</v>
      </c>
      <c r="C77" s="308"/>
      <c r="D77" s="113">
        <v>0.16705646508519881</v>
      </c>
      <c r="E77" s="115">
        <v>5</v>
      </c>
      <c r="F77" s="114">
        <v>9</v>
      </c>
      <c r="G77" s="114">
        <v>14</v>
      </c>
      <c r="H77" s="114">
        <v>22</v>
      </c>
      <c r="I77" s="140">
        <v>14</v>
      </c>
      <c r="J77" s="115">
        <v>-9</v>
      </c>
      <c r="K77" s="116">
        <v>-64.285714285714292</v>
      </c>
    </row>
    <row r="78" spans="1:11" ht="14.1" customHeight="1" x14ac:dyDescent="0.2">
      <c r="A78" s="306">
        <v>93</v>
      </c>
      <c r="B78" s="307" t="s">
        <v>317</v>
      </c>
      <c r="C78" s="308"/>
      <c r="D78" s="113">
        <v>0.30070163715335785</v>
      </c>
      <c r="E78" s="115">
        <v>9</v>
      </c>
      <c r="F78" s="114" t="s">
        <v>513</v>
      </c>
      <c r="G78" s="114">
        <v>8</v>
      </c>
      <c r="H78" s="114">
        <v>4</v>
      </c>
      <c r="I78" s="140">
        <v>7</v>
      </c>
      <c r="J78" s="115">
        <v>2</v>
      </c>
      <c r="K78" s="116">
        <v>28.571428571428573</v>
      </c>
    </row>
    <row r="79" spans="1:11" ht="14.1" customHeight="1" x14ac:dyDescent="0.2">
      <c r="A79" s="306">
        <v>94</v>
      </c>
      <c r="B79" s="307" t="s">
        <v>318</v>
      </c>
      <c r="C79" s="308"/>
      <c r="D79" s="113">
        <v>0</v>
      </c>
      <c r="E79" s="115">
        <v>0</v>
      </c>
      <c r="F79" s="114">
        <v>3</v>
      </c>
      <c r="G79" s="114">
        <v>7</v>
      </c>
      <c r="H79" s="114">
        <v>4</v>
      </c>
      <c r="I79" s="140">
        <v>5</v>
      </c>
      <c r="J79" s="115">
        <v>-5</v>
      </c>
      <c r="K79" s="116">
        <v>-100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0.80187103240895419</v>
      </c>
      <c r="E81" s="143">
        <v>24</v>
      </c>
      <c r="F81" s="144">
        <v>32</v>
      </c>
      <c r="G81" s="144">
        <v>46</v>
      </c>
      <c r="H81" s="144">
        <v>35</v>
      </c>
      <c r="I81" s="145">
        <v>30</v>
      </c>
      <c r="J81" s="143">
        <v>-6</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3218</v>
      </c>
      <c r="E11" s="114">
        <v>2470</v>
      </c>
      <c r="F11" s="114">
        <v>3583</v>
      </c>
      <c r="G11" s="114">
        <v>2408</v>
      </c>
      <c r="H11" s="140">
        <v>3092</v>
      </c>
      <c r="I11" s="115">
        <v>126</v>
      </c>
      <c r="J11" s="116">
        <v>4.0750323415265202</v>
      </c>
    </row>
    <row r="12" spans="1:15" s="110" customFormat="1" ht="24.95" customHeight="1" x14ac:dyDescent="0.2">
      <c r="A12" s="193" t="s">
        <v>132</v>
      </c>
      <c r="B12" s="194" t="s">
        <v>133</v>
      </c>
      <c r="C12" s="113">
        <v>1.5537600994406464</v>
      </c>
      <c r="D12" s="115">
        <v>50</v>
      </c>
      <c r="E12" s="114">
        <v>71</v>
      </c>
      <c r="F12" s="114">
        <v>123</v>
      </c>
      <c r="G12" s="114">
        <v>47</v>
      </c>
      <c r="H12" s="140">
        <v>40</v>
      </c>
      <c r="I12" s="115">
        <v>10</v>
      </c>
      <c r="J12" s="116">
        <v>25</v>
      </c>
    </row>
    <row r="13" spans="1:15" s="110" customFormat="1" ht="24.95" customHeight="1" x14ac:dyDescent="0.2">
      <c r="A13" s="193" t="s">
        <v>134</v>
      </c>
      <c r="B13" s="199" t="s">
        <v>214</v>
      </c>
      <c r="C13" s="113">
        <v>2.113113735239279</v>
      </c>
      <c r="D13" s="115">
        <v>68</v>
      </c>
      <c r="E13" s="114">
        <v>26</v>
      </c>
      <c r="F13" s="114">
        <v>30</v>
      </c>
      <c r="G13" s="114">
        <v>16</v>
      </c>
      <c r="H13" s="140">
        <v>74</v>
      </c>
      <c r="I13" s="115">
        <v>-6</v>
      </c>
      <c r="J13" s="116">
        <v>-8.1081081081081088</v>
      </c>
    </row>
    <row r="14" spans="1:15" s="287" customFormat="1" ht="24.95" customHeight="1" x14ac:dyDescent="0.2">
      <c r="A14" s="193" t="s">
        <v>215</v>
      </c>
      <c r="B14" s="199" t="s">
        <v>137</v>
      </c>
      <c r="C14" s="113">
        <v>21.721566190180237</v>
      </c>
      <c r="D14" s="115">
        <v>699</v>
      </c>
      <c r="E14" s="114">
        <v>463</v>
      </c>
      <c r="F14" s="114">
        <v>860</v>
      </c>
      <c r="G14" s="114">
        <v>468</v>
      </c>
      <c r="H14" s="140">
        <v>680</v>
      </c>
      <c r="I14" s="115">
        <v>19</v>
      </c>
      <c r="J14" s="116">
        <v>2.7941176470588234</v>
      </c>
      <c r="K14" s="110"/>
      <c r="L14" s="110"/>
      <c r="M14" s="110"/>
      <c r="N14" s="110"/>
      <c r="O14" s="110"/>
    </row>
    <row r="15" spans="1:15" s="110" customFormat="1" ht="24.95" customHeight="1" x14ac:dyDescent="0.2">
      <c r="A15" s="193" t="s">
        <v>216</v>
      </c>
      <c r="B15" s="199" t="s">
        <v>217</v>
      </c>
      <c r="C15" s="113">
        <v>8.0174021131137359</v>
      </c>
      <c r="D15" s="115">
        <v>258</v>
      </c>
      <c r="E15" s="114">
        <v>100</v>
      </c>
      <c r="F15" s="114">
        <v>329</v>
      </c>
      <c r="G15" s="114">
        <v>128</v>
      </c>
      <c r="H15" s="140">
        <v>174</v>
      </c>
      <c r="I15" s="115">
        <v>84</v>
      </c>
      <c r="J15" s="116">
        <v>48.275862068965516</v>
      </c>
    </row>
    <row r="16" spans="1:15" s="287" customFormat="1" ht="24.95" customHeight="1" x14ac:dyDescent="0.2">
      <c r="A16" s="193" t="s">
        <v>218</v>
      </c>
      <c r="B16" s="199" t="s">
        <v>141</v>
      </c>
      <c r="C16" s="113">
        <v>8.3281541330018651</v>
      </c>
      <c r="D16" s="115">
        <v>268</v>
      </c>
      <c r="E16" s="114">
        <v>216</v>
      </c>
      <c r="F16" s="114">
        <v>253</v>
      </c>
      <c r="G16" s="114">
        <v>170</v>
      </c>
      <c r="H16" s="140">
        <v>247</v>
      </c>
      <c r="I16" s="115">
        <v>21</v>
      </c>
      <c r="J16" s="116">
        <v>8.5020242914979764</v>
      </c>
      <c r="K16" s="110"/>
      <c r="L16" s="110"/>
      <c r="M16" s="110"/>
      <c r="N16" s="110"/>
      <c r="O16" s="110"/>
    </row>
    <row r="17" spans="1:15" s="110" customFormat="1" ht="24.95" customHeight="1" x14ac:dyDescent="0.2">
      <c r="A17" s="193" t="s">
        <v>142</v>
      </c>
      <c r="B17" s="199" t="s">
        <v>220</v>
      </c>
      <c r="C17" s="113">
        <v>5.3760099440646361</v>
      </c>
      <c r="D17" s="115">
        <v>173</v>
      </c>
      <c r="E17" s="114">
        <v>147</v>
      </c>
      <c r="F17" s="114">
        <v>278</v>
      </c>
      <c r="G17" s="114">
        <v>170</v>
      </c>
      <c r="H17" s="140">
        <v>259</v>
      </c>
      <c r="I17" s="115">
        <v>-86</v>
      </c>
      <c r="J17" s="116">
        <v>-33.204633204633204</v>
      </c>
    </row>
    <row r="18" spans="1:15" s="287" customFormat="1" ht="24.95" customHeight="1" x14ac:dyDescent="0.2">
      <c r="A18" s="201" t="s">
        <v>144</v>
      </c>
      <c r="B18" s="202" t="s">
        <v>145</v>
      </c>
      <c r="C18" s="113">
        <v>8.8253573648228709</v>
      </c>
      <c r="D18" s="115">
        <v>284</v>
      </c>
      <c r="E18" s="114">
        <v>253</v>
      </c>
      <c r="F18" s="114">
        <v>323</v>
      </c>
      <c r="G18" s="114">
        <v>222</v>
      </c>
      <c r="H18" s="140">
        <v>259</v>
      </c>
      <c r="I18" s="115">
        <v>25</v>
      </c>
      <c r="J18" s="116">
        <v>9.6525096525096519</v>
      </c>
      <c r="K18" s="110"/>
      <c r="L18" s="110"/>
      <c r="M18" s="110"/>
      <c r="N18" s="110"/>
      <c r="O18" s="110"/>
    </row>
    <row r="19" spans="1:15" s="110" customFormat="1" ht="24.95" customHeight="1" x14ac:dyDescent="0.2">
      <c r="A19" s="193" t="s">
        <v>146</v>
      </c>
      <c r="B19" s="199" t="s">
        <v>147</v>
      </c>
      <c r="C19" s="113">
        <v>16.314481044126786</v>
      </c>
      <c r="D19" s="115">
        <v>525</v>
      </c>
      <c r="E19" s="114">
        <v>401</v>
      </c>
      <c r="F19" s="114">
        <v>454</v>
      </c>
      <c r="G19" s="114">
        <v>418</v>
      </c>
      <c r="H19" s="140">
        <v>564</v>
      </c>
      <c r="I19" s="115">
        <v>-39</v>
      </c>
      <c r="J19" s="116">
        <v>-6.9148936170212769</v>
      </c>
    </row>
    <row r="20" spans="1:15" s="287" customFormat="1" ht="24.95" customHeight="1" x14ac:dyDescent="0.2">
      <c r="A20" s="193" t="s">
        <v>148</v>
      </c>
      <c r="B20" s="199" t="s">
        <v>149</v>
      </c>
      <c r="C20" s="113">
        <v>3.7911746426351773</v>
      </c>
      <c r="D20" s="115">
        <v>122</v>
      </c>
      <c r="E20" s="114">
        <v>111</v>
      </c>
      <c r="F20" s="114">
        <v>142</v>
      </c>
      <c r="G20" s="114">
        <v>162</v>
      </c>
      <c r="H20" s="140">
        <v>159</v>
      </c>
      <c r="I20" s="115">
        <v>-37</v>
      </c>
      <c r="J20" s="116">
        <v>-23.270440251572328</v>
      </c>
      <c r="K20" s="110"/>
      <c r="L20" s="110"/>
      <c r="M20" s="110"/>
      <c r="N20" s="110"/>
      <c r="O20" s="110"/>
    </row>
    <row r="21" spans="1:15" s="110" customFormat="1" ht="24.95" customHeight="1" x14ac:dyDescent="0.2">
      <c r="A21" s="201" t="s">
        <v>150</v>
      </c>
      <c r="B21" s="202" t="s">
        <v>151</v>
      </c>
      <c r="C21" s="113">
        <v>7.7377252952144193</v>
      </c>
      <c r="D21" s="115">
        <v>249</v>
      </c>
      <c r="E21" s="114">
        <v>185</v>
      </c>
      <c r="F21" s="114">
        <v>203</v>
      </c>
      <c r="G21" s="114">
        <v>137</v>
      </c>
      <c r="H21" s="140">
        <v>165</v>
      </c>
      <c r="I21" s="115">
        <v>84</v>
      </c>
      <c r="J21" s="116">
        <v>50.909090909090907</v>
      </c>
    </row>
    <row r="22" spans="1:15" s="110" customFormat="1" ht="24.95" customHeight="1" x14ac:dyDescent="0.2">
      <c r="A22" s="201" t="s">
        <v>152</v>
      </c>
      <c r="B22" s="199" t="s">
        <v>153</v>
      </c>
      <c r="C22" s="113">
        <v>0.6836544437538844</v>
      </c>
      <c r="D22" s="115">
        <v>22</v>
      </c>
      <c r="E22" s="114">
        <v>12</v>
      </c>
      <c r="F22" s="114">
        <v>22</v>
      </c>
      <c r="G22" s="114">
        <v>21</v>
      </c>
      <c r="H22" s="140">
        <v>17</v>
      </c>
      <c r="I22" s="115">
        <v>5</v>
      </c>
      <c r="J22" s="116">
        <v>29.411764705882351</v>
      </c>
    </row>
    <row r="23" spans="1:15" s="110" customFormat="1" ht="24.95" customHeight="1" x14ac:dyDescent="0.2">
      <c r="A23" s="193" t="s">
        <v>154</v>
      </c>
      <c r="B23" s="199" t="s">
        <v>155</v>
      </c>
      <c r="C23" s="113">
        <v>1.3051584835301429</v>
      </c>
      <c r="D23" s="115">
        <v>42</v>
      </c>
      <c r="E23" s="114">
        <v>22</v>
      </c>
      <c r="F23" s="114">
        <v>38</v>
      </c>
      <c r="G23" s="114">
        <v>36</v>
      </c>
      <c r="H23" s="140">
        <v>69</v>
      </c>
      <c r="I23" s="115">
        <v>-27</v>
      </c>
      <c r="J23" s="116">
        <v>-39.130434782608695</v>
      </c>
    </row>
    <row r="24" spans="1:15" s="110" customFormat="1" ht="24.95" customHeight="1" x14ac:dyDescent="0.2">
      <c r="A24" s="193" t="s">
        <v>156</v>
      </c>
      <c r="B24" s="199" t="s">
        <v>221</v>
      </c>
      <c r="C24" s="113">
        <v>3.6357986326911127</v>
      </c>
      <c r="D24" s="115">
        <v>117</v>
      </c>
      <c r="E24" s="114">
        <v>65</v>
      </c>
      <c r="F24" s="114">
        <v>108</v>
      </c>
      <c r="G24" s="114">
        <v>80</v>
      </c>
      <c r="H24" s="140">
        <v>78</v>
      </c>
      <c r="I24" s="115">
        <v>39</v>
      </c>
      <c r="J24" s="116">
        <v>50</v>
      </c>
    </row>
    <row r="25" spans="1:15" s="110" customFormat="1" ht="24.95" customHeight="1" x14ac:dyDescent="0.2">
      <c r="A25" s="193" t="s">
        <v>222</v>
      </c>
      <c r="B25" s="204" t="s">
        <v>159</v>
      </c>
      <c r="C25" s="113">
        <v>4.692355500310752</v>
      </c>
      <c r="D25" s="115">
        <v>151</v>
      </c>
      <c r="E25" s="114">
        <v>130</v>
      </c>
      <c r="F25" s="114">
        <v>134</v>
      </c>
      <c r="G25" s="114">
        <v>127</v>
      </c>
      <c r="H25" s="140">
        <v>142</v>
      </c>
      <c r="I25" s="115">
        <v>9</v>
      </c>
      <c r="J25" s="116">
        <v>6.3380281690140849</v>
      </c>
    </row>
    <row r="26" spans="1:15" s="110" customFormat="1" ht="24.95" customHeight="1" x14ac:dyDescent="0.2">
      <c r="A26" s="201">
        <v>782.78300000000002</v>
      </c>
      <c r="B26" s="203" t="s">
        <v>160</v>
      </c>
      <c r="C26" s="113">
        <v>3.2939714108141702</v>
      </c>
      <c r="D26" s="115">
        <v>106</v>
      </c>
      <c r="E26" s="114">
        <v>107</v>
      </c>
      <c r="F26" s="114">
        <v>134</v>
      </c>
      <c r="G26" s="114">
        <v>103</v>
      </c>
      <c r="H26" s="140">
        <v>122</v>
      </c>
      <c r="I26" s="115">
        <v>-16</v>
      </c>
      <c r="J26" s="116">
        <v>-13.114754098360656</v>
      </c>
    </row>
    <row r="27" spans="1:15" s="110" customFormat="1" ht="24.95" customHeight="1" x14ac:dyDescent="0.2">
      <c r="A27" s="193" t="s">
        <v>161</v>
      </c>
      <c r="B27" s="199" t="s">
        <v>162</v>
      </c>
      <c r="C27" s="113">
        <v>2.2374145431945309</v>
      </c>
      <c r="D27" s="115">
        <v>72</v>
      </c>
      <c r="E27" s="114">
        <v>59</v>
      </c>
      <c r="F27" s="114">
        <v>93</v>
      </c>
      <c r="G27" s="114">
        <v>45</v>
      </c>
      <c r="H27" s="140">
        <v>76</v>
      </c>
      <c r="I27" s="115">
        <v>-4</v>
      </c>
      <c r="J27" s="116">
        <v>-5.2631578947368425</v>
      </c>
    </row>
    <row r="28" spans="1:15" s="110" customFormat="1" ht="24.95" customHeight="1" x14ac:dyDescent="0.2">
      <c r="A28" s="193" t="s">
        <v>163</v>
      </c>
      <c r="B28" s="199" t="s">
        <v>164</v>
      </c>
      <c r="C28" s="113">
        <v>2.3617153511497824</v>
      </c>
      <c r="D28" s="115">
        <v>76</v>
      </c>
      <c r="E28" s="114">
        <v>52</v>
      </c>
      <c r="F28" s="114">
        <v>144</v>
      </c>
      <c r="G28" s="114">
        <v>56</v>
      </c>
      <c r="H28" s="140">
        <v>73</v>
      </c>
      <c r="I28" s="115">
        <v>3</v>
      </c>
      <c r="J28" s="116">
        <v>4.1095890410958908</v>
      </c>
    </row>
    <row r="29" spans="1:15" s="110" customFormat="1" ht="24.95" customHeight="1" x14ac:dyDescent="0.2">
      <c r="A29" s="193">
        <v>86</v>
      </c>
      <c r="B29" s="199" t="s">
        <v>165</v>
      </c>
      <c r="C29" s="113">
        <v>8.8875077688004964</v>
      </c>
      <c r="D29" s="115">
        <v>286</v>
      </c>
      <c r="E29" s="114">
        <v>197</v>
      </c>
      <c r="F29" s="114">
        <v>256</v>
      </c>
      <c r="G29" s="114">
        <v>183</v>
      </c>
      <c r="H29" s="140">
        <v>221</v>
      </c>
      <c r="I29" s="115">
        <v>65</v>
      </c>
      <c r="J29" s="116">
        <v>29.411764705882351</v>
      </c>
    </row>
    <row r="30" spans="1:15" s="110" customFormat="1" ht="24.95" customHeight="1" x14ac:dyDescent="0.2">
      <c r="A30" s="193">
        <v>87.88</v>
      </c>
      <c r="B30" s="204" t="s">
        <v>166</v>
      </c>
      <c r="C30" s="113">
        <v>7.7377252952144193</v>
      </c>
      <c r="D30" s="115">
        <v>249</v>
      </c>
      <c r="E30" s="114">
        <v>221</v>
      </c>
      <c r="F30" s="114">
        <v>361</v>
      </c>
      <c r="G30" s="114">
        <v>193</v>
      </c>
      <c r="H30" s="140">
        <v>252</v>
      </c>
      <c r="I30" s="115">
        <v>-3</v>
      </c>
      <c r="J30" s="116">
        <v>-1.1904761904761905</v>
      </c>
    </row>
    <row r="31" spans="1:15" s="110" customFormat="1" ht="24.95" customHeight="1" x14ac:dyDescent="0.2">
      <c r="A31" s="193" t="s">
        <v>167</v>
      </c>
      <c r="B31" s="199" t="s">
        <v>168</v>
      </c>
      <c r="C31" s="113">
        <v>3.1075201988812928</v>
      </c>
      <c r="D31" s="115">
        <v>100</v>
      </c>
      <c r="E31" s="114">
        <v>95</v>
      </c>
      <c r="F31" s="114">
        <v>158</v>
      </c>
      <c r="G31" s="114">
        <v>94</v>
      </c>
      <c r="H31" s="140">
        <v>101</v>
      </c>
      <c r="I31" s="115">
        <v>-1</v>
      </c>
      <c r="J31" s="116">
        <v>-0.99009900990099009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1.5537600994406464</v>
      </c>
      <c r="D34" s="115">
        <v>50</v>
      </c>
      <c r="E34" s="114">
        <v>71</v>
      </c>
      <c r="F34" s="114">
        <v>123</v>
      </c>
      <c r="G34" s="114">
        <v>47</v>
      </c>
      <c r="H34" s="140">
        <v>40</v>
      </c>
      <c r="I34" s="115">
        <v>10</v>
      </c>
      <c r="J34" s="116">
        <v>25</v>
      </c>
    </row>
    <row r="35" spans="1:10" s="110" customFormat="1" ht="24.95" customHeight="1" x14ac:dyDescent="0.2">
      <c r="A35" s="292" t="s">
        <v>171</v>
      </c>
      <c r="B35" s="293" t="s">
        <v>172</v>
      </c>
      <c r="C35" s="113">
        <v>32.660037290242386</v>
      </c>
      <c r="D35" s="115">
        <v>1051</v>
      </c>
      <c r="E35" s="114">
        <v>742</v>
      </c>
      <c r="F35" s="114">
        <v>1213</v>
      </c>
      <c r="G35" s="114">
        <v>706</v>
      </c>
      <c r="H35" s="140">
        <v>1013</v>
      </c>
      <c r="I35" s="115">
        <v>38</v>
      </c>
      <c r="J35" s="116">
        <v>3.7512339585389931</v>
      </c>
    </row>
    <row r="36" spans="1:10" s="110" customFormat="1" ht="24.95" customHeight="1" x14ac:dyDescent="0.2">
      <c r="A36" s="294" t="s">
        <v>173</v>
      </c>
      <c r="B36" s="295" t="s">
        <v>174</v>
      </c>
      <c r="C36" s="125">
        <v>65.786202610316963</v>
      </c>
      <c r="D36" s="143">
        <v>2117</v>
      </c>
      <c r="E36" s="144">
        <v>1657</v>
      </c>
      <c r="F36" s="144">
        <v>2247</v>
      </c>
      <c r="G36" s="144">
        <v>1655</v>
      </c>
      <c r="H36" s="145">
        <v>2039</v>
      </c>
      <c r="I36" s="143">
        <v>78</v>
      </c>
      <c r="J36" s="146">
        <v>3.8254046101029915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3218</v>
      </c>
      <c r="F11" s="264">
        <v>2470</v>
      </c>
      <c r="G11" s="264">
        <v>3583</v>
      </c>
      <c r="H11" s="264">
        <v>2408</v>
      </c>
      <c r="I11" s="265">
        <v>3092</v>
      </c>
      <c r="J11" s="263">
        <v>126</v>
      </c>
      <c r="K11" s="266">
        <v>4.0750323415265202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24.021131137352391</v>
      </c>
      <c r="E13" s="115">
        <v>773</v>
      </c>
      <c r="F13" s="114">
        <v>712</v>
      </c>
      <c r="G13" s="114">
        <v>992</v>
      </c>
      <c r="H13" s="114">
        <v>656</v>
      </c>
      <c r="I13" s="140">
        <v>793</v>
      </c>
      <c r="J13" s="115">
        <v>-20</v>
      </c>
      <c r="K13" s="116">
        <v>-2.5220680958385877</v>
      </c>
    </row>
    <row r="14" spans="1:17" ht="15.95" customHeight="1" x14ac:dyDescent="0.2">
      <c r="A14" s="306" t="s">
        <v>230</v>
      </c>
      <c r="B14" s="307"/>
      <c r="C14" s="308"/>
      <c r="D14" s="113">
        <v>61.808576755748909</v>
      </c>
      <c r="E14" s="115">
        <v>1989</v>
      </c>
      <c r="F14" s="114">
        <v>1410</v>
      </c>
      <c r="G14" s="114">
        <v>2146</v>
      </c>
      <c r="H14" s="114">
        <v>1420</v>
      </c>
      <c r="I14" s="140">
        <v>1878</v>
      </c>
      <c r="J14" s="115">
        <v>111</v>
      </c>
      <c r="K14" s="116">
        <v>5.9105431309904155</v>
      </c>
    </row>
    <row r="15" spans="1:17" ht="15.95" customHeight="1" x14ac:dyDescent="0.2">
      <c r="A15" s="306" t="s">
        <v>231</v>
      </c>
      <c r="B15" s="307"/>
      <c r="C15" s="308"/>
      <c r="D15" s="113">
        <v>6.5568676196395277</v>
      </c>
      <c r="E15" s="115">
        <v>211</v>
      </c>
      <c r="F15" s="114">
        <v>148</v>
      </c>
      <c r="G15" s="114">
        <v>167</v>
      </c>
      <c r="H15" s="114">
        <v>143</v>
      </c>
      <c r="I15" s="140">
        <v>189</v>
      </c>
      <c r="J15" s="115">
        <v>22</v>
      </c>
      <c r="K15" s="116">
        <v>11.640211640211641</v>
      </c>
    </row>
    <row r="16" spans="1:17" ht="15.95" customHeight="1" x14ac:dyDescent="0.2">
      <c r="A16" s="306" t="s">
        <v>232</v>
      </c>
      <c r="B16" s="307"/>
      <c r="C16" s="308"/>
      <c r="D16" s="113">
        <v>6.4947172156619022</v>
      </c>
      <c r="E16" s="115">
        <v>209</v>
      </c>
      <c r="F16" s="114">
        <v>161</v>
      </c>
      <c r="G16" s="114">
        <v>230</v>
      </c>
      <c r="H16" s="114">
        <v>156</v>
      </c>
      <c r="I16" s="140">
        <v>206</v>
      </c>
      <c r="J16" s="115">
        <v>3</v>
      </c>
      <c r="K16" s="116">
        <v>1.4563106796116505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1.5848353014294594</v>
      </c>
      <c r="E18" s="115">
        <v>51</v>
      </c>
      <c r="F18" s="114">
        <v>73</v>
      </c>
      <c r="G18" s="114">
        <v>126</v>
      </c>
      <c r="H18" s="114">
        <v>50</v>
      </c>
      <c r="I18" s="140">
        <v>41</v>
      </c>
      <c r="J18" s="115">
        <v>10</v>
      </c>
      <c r="K18" s="116">
        <v>24.390243902439025</v>
      </c>
    </row>
    <row r="19" spans="1:11" ht="14.1" customHeight="1" x14ac:dyDescent="0.2">
      <c r="A19" s="306" t="s">
        <v>235</v>
      </c>
      <c r="B19" s="307" t="s">
        <v>236</v>
      </c>
      <c r="C19" s="308"/>
      <c r="D19" s="113">
        <v>0.93225605966438785</v>
      </c>
      <c r="E19" s="115">
        <v>30</v>
      </c>
      <c r="F19" s="114">
        <v>50</v>
      </c>
      <c r="G19" s="114">
        <v>105</v>
      </c>
      <c r="H19" s="114">
        <v>22</v>
      </c>
      <c r="I19" s="140">
        <v>23</v>
      </c>
      <c r="J19" s="115">
        <v>7</v>
      </c>
      <c r="K19" s="116">
        <v>30.434782608695652</v>
      </c>
    </row>
    <row r="20" spans="1:11" ht="14.1" customHeight="1" x14ac:dyDescent="0.2">
      <c r="A20" s="306">
        <v>12</v>
      </c>
      <c r="B20" s="307" t="s">
        <v>237</v>
      </c>
      <c r="C20" s="308"/>
      <c r="D20" s="113">
        <v>1.0565568676196395</v>
      </c>
      <c r="E20" s="115">
        <v>34</v>
      </c>
      <c r="F20" s="114">
        <v>42</v>
      </c>
      <c r="G20" s="114">
        <v>36</v>
      </c>
      <c r="H20" s="114">
        <v>33</v>
      </c>
      <c r="I20" s="140">
        <v>46</v>
      </c>
      <c r="J20" s="115">
        <v>-12</v>
      </c>
      <c r="K20" s="116">
        <v>-26.086956521739129</v>
      </c>
    </row>
    <row r="21" spans="1:11" ht="14.1" customHeight="1" x14ac:dyDescent="0.2">
      <c r="A21" s="306">
        <v>21</v>
      </c>
      <c r="B21" s="307" t="s">
        <v>238</v>
      </c>
      <c r="C21" s="308"/>
      <c r="D21" s="113">
        <v>0.49720323182100684</v>
      </c>
      <c r="E21" s="115">
        <v>16</v>
      </c>
      <c r="F21" s="114">
        <v>18</v>
      </c>
      <c r="G21" s="114">
        <v>24</v>
      </c>
      <c r="H21" s="114">
        <v>12</v>
      </c>
      <c r="I21" s="140">
        <v>43</v>
      </c>
      <c r="J21" s="115">
        <v>-27</v>
      </c>
      <c r="K21" s="116">
        <v>-62.790697674418603</v>
      </c>
    </row>
    <row r="22" spans="1:11" ht="14.1" customHeight="1" x14ac:dyDescent="0.2">
      <c r="A22" s="306">
        <v>22</v>
      </c>
      <c r="B22" s="307" t="s">
        <v>239</v>
      </c>
      <c r="C22" s="308"/>
      <c r="D22" s="113">
        <v>3.2628962088253575</v>
      </c>
      <c r="E22" s="115">
        <v>105</v>
      </c>
      <c r="F22" s="114">
        <v>75</v>
      </c>
      <c r="G22" s="114">
        <v>187</v>
      </c>
      <c r="H22" s="114">
        <v>124</v>
      </c>
      <c r="I22" s="140">
        <v>136</v>
      </c>
      <c r="J22" s="115">
        <v>-31</v>
      </c>
      <c r="K22" s="116">
        <v>-22.794117647058822</v>
      </c>
    </row>
    <row r="23" spans="1:11" ht="14.1" customHeight="1" x14ac:dyDescent="0.2">
      <c r="A23" s="306">
        <v>23</v>
      </c>
      <c r="B23" s="307" t="s">
        <v>240</v>
      </c>
      <c r="C23" s="308"/>
      <c r="D23" s="113">
        <v>0.65257924176507143</v>
      </c>
      <c r="E23" s="115">
        <v>21</v>
      </c>
      <c r="F23" s="114">
        <v>23</v>
      </c>
      <c r="G23" s="114">
        <v>27</v>
      </c>
      <c r="H23" s="114">
        <v>32</v>
      </c>
      <c r="I23" s="140">
        <v>19</v>
      </c>
      <c r="J23" s="115">
        <v>2</v>
      </c>
      <c r="K23" s="116">
        <v>10.526315789473685</v>
      </c>
    </row>
    <row r="24" spans="1:11" ht="14.1" customHeight="1" x14ac:dyDescent="0.2">
      <c r="A24" s="306">
        <v>24</v>
      </c>
      <c r="B24" s="307" t="s">
        <v>241</v>
      </c>
      <c r="C24" s="308"/>
      <c r="D24" s="113">
        <v>3.884400248601616</v>
      </c>
      <c r="E24" s="115">
        <v>125</v>
      </c>
      <c r="F24" s="114">
        <v>122</v>
      </c>
      <c r="G24" s="114">
        <v>148</v>
      </c>
      <c r="H24" s="114">
        <v>94</v>
      </c>
      <c r="I24" s="140">
        <v>129</v>
      </c>
      <c r="J24" s="115">
        <v>-4</v>
      </c>
      <c r="K24" s="116">
        <v>-3.1007751937984498</v>
      </c>
    </row>
    <row r="25" spans="1:11" ht="14.1" customHeight="1" x14ac:dyDescent="0.2">
      <c r="A25" s="306">
        <v>25</v>
      </c>
      <c r="B25" s="307" t="s">
        <v>242</v>
      </c>
      <c r="C25" s="308"/>
      <c r="D25" s="113">
        <v>6.9297700435052825</v>
      </c>
      <c r="E25" s="115">
        <v>223</v>
      </c>
      <c r="F25" s="114">
        <v>101</v>
      </c>
      <c r="G25" s="114">
        <v>140</v>
      </c>
      <c r="H25" s="114">
        <v>117</v>
      </c>
      <c r="I25" s="140">
        <v>191</v>
      </c>
      <c r="J25" s="115">
        <v>32</v>
      </c>
      <c r="K25" s="116">
        <v>16.753926701570681</v>
      </c>
    </row>
    <row r="26" spans="1:11" ht="14.1" customHeight="1" x14ac:dyDescent="0.2">
      <c r="A26" s="306">
        <v>26</v>
      </c>
      <c r="B26" s="307" t="s">
        <v>243</v>
      </c>
      <c r="C26" s="308"/>
      <c r="D26" s="113">
        <v>2.7656929770043504</v>
      </c>
      <c r="E26" s="115">
        <v>89</v>
      </c>
      <c r="F26" s="114">
        <v>57</v>
      </c>
      <c r="G26" s="114">
        <v>80</v>
      </c>
      <c r="H26" s="114">
        <v>51</v>
      </c>
      <c r="I26" s="140">
        <v>97</v>
      </c>
      <c r="J26" s="115">
        <v>-8</v>
      </c>
      <c r="K26" s="116">
        <v>-8.2474226804123703</v>
      </c>
    </row>
    <row r="27" spans="1:11" ht="14.1" customHeight="1" x14ac:dyDescent="0.2">
      <c r="A27" s="306">
        <v>27</v>
      </c>
      <c r="B27" s="307" t="s">
        <v>244</v>
      </c>
      <c r="C27" s="308"/>
      <c r="D27" s="113">
        <v>1.5848353014294594</v>
      </c>
      <c r="E27" s="115">
        <v>51</v>
      </c>
      <c r="F27" s="114">
        <v>30</v>
      </c>
      <c r="G27" s="114">
        <v>38</v>
      </c>
      <c r="H27" s="114">
        <v>21</v>
      </c>
      <c r="I27" s="140">
        <v>47</v>
      </c>
      <c r="J27" s="115">
        <v>4</v>
      </c>
      <c r="K27" s="116">
        <v>8.5106382978723403</v>
      </c>
    </row>
    <row r="28" spans="1:11" ht="14.1" customHeight="1" x14ac:dyDescent="0.2">
      <c r="A28" s="306">
        <v>28</v>
      </c>
      <c r="B28" s="307" t="s">
        <v>245</v>
      </c>
      <c r="C28" s="308"/>
      <c r="D28" s="113">
        <v>0.40397762585456803</v>
      </c>
      <c r="E28" s="115">
        <v>13</v>
      </c>
      <c r="F28" s="114">
        <v>7</v>
      </c>
      <c r="G28" s="114">
        <v>10</v>
      </c>
      <c r="H28" s="114">
        <v>6</v>
      </c>
      <c r="I28" s="140">
        <v>9</v>
      </c>
      <c r="J28" s="115">
        <v>4</v>
      </c>
      <c r="K28" s="116">
        <v>44.444444444444443</v>
      </c>
    </row>
    <row r="29" spans="1:11" ht="14.1" customHeight="1" x14ac:dyDescent="0.2">
      <c r="A29" s="306">
        <v>29</v>
      </c>
      <c r="B29" s="307" t="s">
        <v>246</v>
      </c>
      <c r="C29" s="308"/>
      <c r="D29" s="113">
        <v>5.2517091361093851</v>
      </c>
      <c r="E29" s="115">
        <v>169</v>
      </c>
      <c r="F29" s="114">
        <v>68</v>
      </c>
      <c r="G29" s="114">
        <v>129</v>
      </c>
      <c r="H29" s="114">
        <v>77</v>
      </c>
      <c r="I29" s="140">
        <v>127</v>
      </c>
      <c r="J29" s="115">
        <v>42</v>
      </c>
      <c r="K29" s="116">
        <v>33.070866141732282</v>
      </c>
    </row>
    <row r="30" spans="1:11" ht="14.1" customHeight="1" x14ac:dyDescent="0.2">
      <c r="A30" s="306" t="s">
        <v>247</v>
      </c>
      <c r="B30" s="307" t="s">
        <v>248</v>
      </c>
      <c r="C30" s="308"/>
      <c r="D30" s="113">
        <v>2.7656929770043504</v>
      </c>
      <c r="E30" s="115">
        <v>89</v>
      </c>
      <c r="F30" s="114" t="s">
        <v>513</v>
      </c>
      <c r="G30" s="114">
        <v>71</v>
      </c>
      <c r="H30" s="114">
        <v>25</v>
      </c>
      <c r="I30" s="140">
        <v>67</v>
      </c>
      <c r="J30" s="115">
        <v>22</v>
      </c>
      <c r="K30" s="116">
        <v>32.835820895522389</v>
      </c>
    </row>
    <row r="31" spans="1:11" ht="14.1" customHeight="1" x14ac:dyDescent="0.2">
      <c r="A31" s="306" t="s">
        <v>249</v>
      </c>
      <c r="B31" s="307" t="s">
        <v>250</v>
      </c>
      <c r="C31" s="308"/>
      <c r="D31" s="113">
        <v>2.3617153511497824</v>
      </c>
      <c r="E31" s="115">
        <v>76</v>
      </c>
      <c r="F31" s="114">
        <v>44</v>
      </c>
      <c r="G31" s="114" t="s">
        <v>513</v>
      </c>
      <c r="H31" s="114">
        <v>49</v>
      </c>
      <c r="I31" s="140" t="s">
        <v>513</v>
      </c>
      <c r="J31" s="115" t="s">
        <v>513</v>
      </c>
      <c r="K31" s="116" t="s">
        <v>513</v>
      </c>
    </row>
    <row r="32" spans="1:11" ht="14.1" customHeight="1" x14ac:dyDescent="0.2">
      <c r="A32" s="306">
        <v>31</v>
      </c>
      <c r="B32" s="307" t="s">
        <v>251</v>
      </c>
      <c r="C32" s="308"/>
      <c r="D32" s="113">
        <v>0.43505282784338101</v>
      </c>
      <c r="E32" s="115">
        <v>14</v>
      </c>
      <c r="F32" s="114">
        <v>5</v>
      </c>
      <c r="G32" s="114">
        <v>14</v>
      </c>
      <c r="H32" s="114">
        <v>5</v>
      </c>
      <c r="I32" s="140">
        <v>15</v>
      </c>
      <c r="J32" s="115">
        <v>-1</v>
      </c>
      <c r="K32" s="116">
        <v>-6.666666666666667</v>
      </c>
    </row>
    <row r="33" spans="1:11" ht="14.1" customHeight="1" x14ac:dyDescent="0.2">
      <c r="A33" s="306">
        <v>32</v>
      </c>
      <c r="B33" s="307" t="s">
        <v>252</v>
      </c>
      <c r="C33" s="308"/>
      <c r="D33" s="113">
        <v>2.8899937849596022</v>
      </c>
      <c r="E33" s="115">
        <v>93</v>
      </c>
      <c r="F33" s="114">
        <v>137</v>
      </c>
      <c r="G33" s="114">
        <v>155</v>
      </c>
      <c r="H33" s="114">
        <v>103</v>
      </c>
      <c r="I33" s="140">
        <v>93</v>
      </c>
      <c r="J33" s="115">
        <v>0</v>
      </c>
      <c r="K33" s="116">
        <v>0</v>
      </c>
    </row>
    <row r="34" spans="1:11" ht="14.1" customHeight="1" x14ac:dyDescent="0.2">
      <c r="A34" s="306">
        <v>33</v>
      </c>
      <c r="B34" s="307" t="s">
        <v>253</v>
      </c>
      <c r="C34" s="308"/>
      <c r="D34" s="113">
        <v>2.6724673710379117</v>
      </c>
      <c r="E34" s="115">
        <v>86</v>
      </c>
      <c r="F34" s="114">
        <v>63</v>
      </c>
      <c r="G34" s="114">
        <v>113</v>
      </c>
      <c r="H34" s="114">
        <v>55</v>
      </c>
      <c r="I34" s="140">
        <v>78</v>
      </c>
      <c r="J34" s="115">
        <v>8</v>
      </c>
      <c r="K34" s="116">
        <v>10.256410256410257</v>
      </c>
    </row>
    <row r="35" spans="1:11" ht="14.1" customHeight="1" x14ac:dyDescent="0.2">
      <c r="A35" s="306">
        <v>34</v>
      </c>
      <c r="B35" s="307" t="s">
        <v>254</v>
      </c>
      <c r="C35" s="308"/>
      <c r="D35" s="113">
        <v>3.3871970167806089</v>
      </c>
      <c r="E35" s="115">
        <v>109</v>
      </c>
      <c r="F35" s="114">
        <v>50</v>
      </c>
      <c r="G35" s="114">
        <v>73</v>
      </c>
      <c r="H35" s="114">
        <v>39</v>
      </c>
      <c r="I35" s="140">
        <v>62</v>
      </c>
      <c r="J35" s="115">
        <v>47</v>
      </c>
      <c r="K35" s="116">
        <v>75.806451612903231</v>
      </c>
    </row>
    <row r="36" spans="1:11" ht="14.1" customHeight="1" x14ac:dyDescent="0.2">
      <c r="A36" s="306">
        <v>41</v>
      </c>
      <c r="B36" s="307" t="s">
        <v>255</v>
      </c>
      <c r="C36" s="308"/>
      <c r="D36" s="113" t="s">
        <v>513</v>
      </c>
      <c r="E36" s="115" t="s">
        <v>513</v>
      </c>
      <c r="F36" s="114">
        <v>5</v>
      </c>
      <c r="G36" s="114">
        <v>9</v>
      </c>
      <c r="H36" s="114" t="s">
        <v>513</v>
      </c>
      <c r="I36" s="140">
        <v>5</v>
      </c>
      <c r="J36" s="115" t="s">
        <v>513</v>
      </c>
      <c r="K36" s="116" t="s">
        <v>513</v>
      </c>
    </row>
    <row r="37" spans="1:11" ht="14.1" customHeight="1" x14ac:dyDescent="0.2">
      <c r="A37" s="306">
        <v>42</v>
      </c>
      <c r="B37" s="307" t="s">
        <v>256</v>
      </c>
      <c r="C37" s="308"/>
      <c r="D37" s="113">
        <v>0.2175264139216905</v>
      </c>
      <c r="E37" s="115">
        <v>7</v>
      </c>
      <c r="F37" s="114">
        <v>5</v>
      </c>
      <c r="G37" s="114">
        <v>9</v>
      </c>
      <c r="H37" s="114" t="s">
        <v>513</v>
      </c>
      <c r="I37" s="140">
        <v>7</v>
      </c>
      <c r="J37" s="115">
        <v>0</v>
      </c>
      <c r="K37" s="116">
        <v>0</v>
      </c>
    </row>
    <row r="38" spans="1:11" ht="14.1" customHeight="1" x14ac:dyDescent="0.2">
      <c r="A38" s="306">
        <v>43</v>
      </c>
      <c r="B38" s="307" t="s">
        <v>257</v>
      </c>
      <c r="C38" s="308"/>
      <c r="D38" s="113">
        <v>0.65257924176507143</v>
      </c>
      <c r="E38" s="115">
        <v>21</v>
      </c>
      <c r="F38" s="114">
        <v>17</v>
      </c>
      <c r="G38" s="114">
        <v>28</v>
      </c>
      <c r="H38" s="114">
        <v>23</v>
      </c>
      <c r="I38" s="140">
        <v>17</v>
      </c>
      <c r="J38" s="115">
        <v>4</v>
      </c>
      <c r="K38" s="116">
        <v>23.529411764705884</v>
      </c>
    </row>
    <row r="39" spans="1:11" ht="14.1" customHeight="1" x14ac:dyDescent="0.2">
      <c r="A39" s="306">
        <v>51</v>
      </c>
      <c r="B39" s="307" t="s">
        <v>258</v>
      </c>
      <c r="C39" s="308"/>
      <c r="D39" s="113">
        <v>5.9975139838408946</v>
      </c>
      <c r="E39" s="115">
        <v>193</v>
      </c>
      <c r="F39" s="114">
        <v>182</v>
      </c>
      <c r="G39" s="114">
        <v>221</v>
      </c>
      <c r="H39" s="114">
        <v>220</v>
      </c>
      <c r="I39" s="140">
        <v>249</v>
      </c>
      <c r="J39" s="115">
        <v>-56</v>
      </c>
      <c r="K39" s="116">
        <v>-22.489959839357429</v>
      </c>
    </row>
    <row r="40" spans="1:11" ht="14.1" customHeight="1" x14ac:dyDescent="0.2">
      <c r="A40" s="306" t="s">
        <v>259</v>
      </c>
      <c r="B40" s="307" t="s">
        <v>260</v>
      </c>
      <c r="C40" s="308"/>
      <c r="D40" s="113">
        <v>5.6867619639527653</v>
      </c>
      <c r="E40" s="115">
        <v>183</v>
      </c>
      <c r="F40" s="114">
        <v>173</v>
      </c>
      <c r="G40" s="114">
        <v>209</v>
      </c>
      <c r="H40" s="114">
        <v>206</v>
      </c>
      <c r="I40" s="140">
        <v>236</v>
      </c>
      <c r="J40" s="115">
        <v>-53</v>
      </c>
      <c r="K40" s="116">
        <v>-22.457627118644069</v>
      </c>
    </row>
    <row r="41" spans="1:11" ht="14.1" customHeight="1" x14ac:dyDescent="0.2">
      <c r="A41" s="306"/>
      <c r="B41" s="307" t="s">
        <v>261</v>
      </c>
      <c r="C41" s="308"/>
      <c r="D41" s="113">
        <v>5.0963331261653204</v>
      </c>
      <c r="E41" s="115">
        <v>164</v>
      </c>
      <c r="F41" s="114">
        <v>151</v>
      </c>
      <c r="G41" s="114">
        <v>173</v>
      </c>
      <c r="H41" s="114">
        <v>159</v>
      </c>
      <c r="I41" s="140">
        <v>189</v>
      </c>
      <c r="J41" s="115">
        <v>-25</v>
      </c>
      <c r="K41" s="116">
        <v>-13.227513227513228</v>
      </c>
    </row>
    <row r="42" spans="1:11" ht="14.1" customHeight="1" x14ac:dyDescent="0.2">
      <c r="A42" s="306">
        <v>52</v>
      </c>
      <c r="B42" s="307" t="s">
        <v>262</v>
      </c>
      <c r="C42" s="308"/>
      <c r="D42" s="113">
        <v>4.692355500310752</v>
      </c>
      <c r="E42" s="115">
        <v>151</v>
      </c>
      <c r="F42" s="114">
        <v>112</v>
      </c>
      <c r="G42" s="114">
        <v>128</v>
      </c>
      <c r="H42" s="114">
        <v>129</v>
      </c>
      <c r="I42" s="140">
        <v>146</v>
      </c>
      <c r="J42" s="115">
        <v>5</v>
      </c>
      <c r="K42" s="116">
        <v>3.4246575342465753</v>
      </c>
    </row>
    <row r="43" spans="1:11" ht="14.1" customHeight="1" x14ac:dyDescent="0.2">
      <c r="A43" s="306" t="s">
        <v>263</v>
      </c>
      <c r="B43" s="307" t="s">
        <v>264</v>
      </c>
      <c r="C43" s="308"/>
      <c r="D43" s="113">
        <v>3.946550652579242</v>
      </c>
      <c r="E43" s="115">
        <v>127</v>
      </c>
      <c r="F43" s="114">
        <v>95</v>
      </c>
      <c r="G43" s="114">
        <v>107</v>
      </c>
      <c r="H43" s="114">
        <v>108</v>
      </c>
      <c r="I43" s="140">
        <v>134</v>
      </c>
      <c r="J43" s="115">
        <v>-7</v>
      </c>
      <c r="K43" s="116">
        <v>-5.2238805970149258</v>
      </c>
    </row>
    <row r="44" spans="1:11" ht="14.1" customHeight="1" x14ac:dyDescent="0.2">
      <c r="A44" s="306">
        <v>53</v>
      </c>
      <c r="B44" s="307" t="s">
        <v>265</v>
      </c>
      <c r="C44" s="308"/>
      <c r="D44" s="113">
        <v>0.55935363579863273</v>
      </c>
      <c r="E44" s="115">
        <v>18</v>
      </c>
      <c r="F44" s="114">
        <v>19</v>
      </c>
      <c r="G44" s="114">
        <v>19</v>
      </c>
      <c r="H44" s="114">
        <v>13</v>
      </c>
      <c r="I44" s="140">
        <v>20</v>
      </c>
      <c r="J44" s="115">
        <v>-2</v>
      </c>
      <c r="K44" s="116">
        <v>-10</v>
      </c>
    </row>
    <row r="45" spans="1:11" ht="14.1" customHeight="1" x14ac:dyDescent="0.2">
      <c r="A45" s="306" t="s">
        <v>266</v>
      </c>
      <c r="B45" s="307" t="s">
        <v>267</v>
      </c>
      <c r="C45" s="308"/>
      <c r="D45" s="113">
        <v>0.55935363579863273</v>
      </c>
      <c r="E45" s="115">
        <v>18</v>
      </c>
      <c r="F45" s="114">
        <v>18</v>
      </c>
      <c r="G45" s="114">
        <v>19</v>
      </c>
      <c r="H45" s="114">
        <v>13</v>
      </c>
      <c r="I45" s="140">
        <v>20</v>
      </c>
      <c r="J45" s="115">
        <v>-2</v>
      </c>
      <c r="K45" s="116">
        <v>-10</v>
      </c>
    </row>
    <row r="46" spans="1:11" ht="14.1" customHeight="1" x14ac:dyDescent="0.2">
      <c r="A46" s="306">
        <v>54</v>
      </c>
      <c r="B46" s="307" t="s">
        <v>268</v>
      </c>
      <c r="C46" s="308"/>
      <c r="D46" s="113">
        <v>4.4437538844002482</v>
      </c>
      <c r="E46" s="115">
        <v>143</v>
      </c>
      <c r="F46" s="114">
        <v>113</v>
      </c>
      <c r="G46" s="114">
        <v>115</v>
      </c>
      <c r="H46" s="114">
        <v>113</v>
      </c>
      <c r="I46" s="140">
        <v>121</v>
      </c>
      <c r="J46" s="115">
        <v>22</v>
      </c>
      <c r="K46" s="116">
        <v>18.181818181818183</v>
      </c>
    </row>
    <row r="47" spans="1:11" ht="14.1" customHeight="1" x14ac:dyDescent="0.2">
      <c r="A47" s="306">
        <v>61</v>
      </c>
      <c r="B47" s="307" t="s">
        <v>269</v>
      </c>
      <c r="C47" s="308"/>
      <c r="D47" s="113">
        <v>1.3673088875077688</v>
      </c>
      <c r="E47" s="115">
        <v>44</v>
      </c>
      <c r="F47" s="114">
        <v>51</v>
      </c>
      <c r="G47" s="114">
        <v>58</v>
      </c>
      <c r="H47" s="114">
        <v>47</v>
      </c>
      <c r="I47" s="140">
        <v>50</v>
      </c>
      <c r="J47" s="115">
        <v>-6</v>
      </c>
      <c r="K47" s="116">
        <v>-12</v>
      </c>
    </row>
    <row r="48" spans="1:11" ht="14.1" customHeight="1" x14ac:dyDescent="0.2">
      <c r="A48" s="306">
        <v>62</v>
      </c>
      <c r="B48" s="307" t="s">
        <v>270</v>
      </c>
      <c r="C48" s="308"/>
      <c r="D48" s="113">
        <v>9.5400870105655695</v>
      </c>
      <c r="E48" s="115">
        <v>307</v>
      </c>
      <c r="F48" s="114">
        <v>227</v>
      </c>
      <c r="G48" s="114">
        <v>390</v>
      </c>
      <c r="H48" s="114">
        <v>243</v>
      </c>
      <c r="I48" s="140">
        <v>314</v>
      </c>
      <c r="J48" s="115">
        <v>-7</v>
      </c>
      <c r="K48" s="116">
        <v>-2.2292993630573248</v>
      </c>
    </row>
    <row r="49" spans="1:11" ht="14.1" customHeight="1" x14ac:dyDescent="0.2">
      <c r="A49" s="306">
        <v>63</v>
      </c>
      <c r="B49" s="307" t="s">
        <v>271</v>
      </c>
      <c r="C49" s="308"/>
      <c r="D49" s="113">
        <v>4.4748290863890618</v>
      </c>
      <c r="E49" s="115">
        <v>144</v>
      </c>
      <c r="F49" s="114">
        <v>125</v>
      </c>
      <c r="G49" s="114">
        <v>133</v>
      </c>
      <c r="H49" s="114">
        <v>73</v>
      </c>
      <c r="I49" s="140">
        <v>97</v>
      </c>
      <c r="J49" s="115">
        <v>47</v>
      </c>
      <c r="K49" s="116">
        <v>48.453608247422679</v>
      </c>
    </row>
    <row r="50" spans="1:11" ht="14.1" customHeight="1" x14ac:dyDescent="0.2">
      <c r="A50" s="306" t="s">
        <v>272</v>
      </c>
      <c r="B50" s="307" t="s">
        <v>273</v>
      </c>
      <c r="C50" s="308"/>
      <c r="D50" s="113">
        <v>1.1187072715972655</v>
      </c>
      <c r="E50" s="115">
        <v>36</v>
      </c>
      <c r="F50" s="114">
        <v>16</v>
      </c>
      <c r="G50" s="114">
        <v>26</v>
      </c>
      <c r="H50" s="114">
        <v>12</v>
      </c>
      <c r="I50" s="140">
        <v>7</v>
      </c>
      <c r="J50" s="115">
        <v>29</v>
      </c>
      <c r="K50" s="116" t="s">
        <v>514</v>
      </c>
    </row>
    <row r="51" spans="1:11" ht="14.1" customHeight="1" x14ac:dyDescent="0.2">
      <c r="A51" s="306" t="s">
        <v>274</v>
      </c>
      <c r="B51" s="307" t="s">
        <v>275</v>
      </c>
      <c r="C51" s="308"/>
      <c r="D51" s="113">
        <v>3.1696706028589188</v>
      </c>
      <c r="E51" s="115">
        <v>102</v>
      </c>
      <c r="F51" s="114">
        <v>97</v>
      </c>
      <c r="G51" s="114">
        <v>99</v>
      </c>
      <c r="H51" s="114">
        <v>54</v>
      </c>
      <c r="I51" s="140">
        <v>80</v>
      </c>
      <c r="J51" s="115">
        <v>22</v>
      </c>
      <c r="K51" s="116">
        <v>27.5</v>
      </c>
    </row>
    <row r="52" spans="1:11" ht="14.1" customHeight="1" x14ac:dyDescent="0.2">
      <c r="A52" s="306">
        <v>71</v>
      </c>
      <c r="B52" s="307" t="s">
        <v>276</v>
      </c>
      <c r="C52" s="308"/>
      <c r="D52" s="113">
        <v>6.2150403977625857</v>
      </c>
      <c r="E52" s="115">
        <v>200</v>
      </c>
      <c r="F52" s="114">
        <v>149</v>
      </c>
      <c r="G52" s="114">
        <v>222</v>
      </c>
      <c r="H52" s="114">
        <v>171</v>
      </c>
      <c r="I52" s="140">
        <v>224</v>
      </c>
      <c r="J52" s="115">
        <v>-24</v>
      </c>
      <c r="K52" s="116">
        <v>-10.714285714285714</v>
      </c>
    </row>
    <row r="53" spans="1:11" ht="14.1" customHeight="1" x14ac:dyDescent="0.2">
      <c r="A53" s="306" t="s">
        <v>277</v>
      </c>
      <c r="B53" s="307" t="s">
        <v>278</v>
      </c>
      <c r="C53" s="308"/>
      <c r="D53" s="113">
        <v>2.3617153511497824</v>
      </c>
      <c r="E53" s="115">
        <v>76</v>
      </c>
      <c r="F53" s="114">
        <v>65</v>
      </c>
      <c r="G53" s="114">
        <v>110</v>
      </c>
      <c r="H53" s="114">
        <v>69</v>
      </c>
      <c r="I53" s="140">
        <v>103</v>
      </c>
      <c r="J53" s="115">
        <v>-27</v>
      </c>
      <c r="K53" s="116">
        <v>-26.21359223300971</v>
      </c>
    </row>
    <row r="54" spans="1:11" ht="14.1" customHeight="1" x14ac:dyDescent="0.2">
      <c r="A54" s="306" t="s">
        <v>279</v>
      </c>
      <c r="B54" s="307" t="s">
        <v>280</v>
      </c>
      <c r="C54" s="308"/>
      <c r="D54" s="113">
        <v>3.4182722187694221</v>
      </c>
      <c r="E54" s="115">
        <v>110</v>
      </c>
      <c r="F54" s="114">
        <v>75</v>
      </c>
      <c r="G54" s="114">
        <v>103</v>
      </c>
      <c r="H54" s="114">
        <v>90</v>
      </c>
      <c r="I54" s="140">
        <v>109</v>
      </c>
      <c r="J54" s="115">
        <v>1</v>
      </c>
      <c r="K54" s="116">
        <v>0.91743119266055051</v>
      </c>
    </row>
    <row r="55" spans="1:11" ht="14.1" customHeight="1" x14ac:dyDescent="0.2">
      <c r="A55" s="306">
        <v>72</v>
      </c>
      <c r="B55" s="307" t="s">
        <v>281</v>
      </c>
      <c r="C55" s="308"/>
      <c r="D55" s="113">
        <v>2.4238657551274083</v>
      </c>
      <c r="E55" s="115">
        <v>78</v>
      </c>
      <c r="F55" s="114">
        <v>32</v>
      </c>
      <c r="G55" s="114">
        <v>46</v>
      </c>
      <c r="H55" s="114">
        <v>47</v>
      </c>
      <c r="I55" s="140">
        <v>70</v>
      </c>
      <c r="J55" s="115">
        <v>8</v>
      </c>
      <c r="K55" s="116">
        <v>11.428571428571429</v>
      </c>
    </row>
    <row r="56" spans="1:11" ht="14.1" customHeight="1" x14ac:dyDescent="0.2">
      <c r="A56" s="306" t="s">
        <v>282</v>
      </c>
      <c r="B56" s="307" t="s">
        <v>283</v>
      </c>
      <c r="C56" s="308"/>
      <c r="D56" s="113">
        <v>0.90118085767557488</v>
      </c>
      <c r="E56" s="115">
        <v>29</v>
      </c>
      <c r="F56" s="114">
        <v>15</v>
      </c>
      <c r="G56" s="114">
        <v>18</v>
      </c>
      <c r="H56" s="114">
        <v>20</v>
      </c>
      <c r="I56" s="140">
        <v>47</v>
      </c>
      <c r="J56" s="115">
        <v>-18</v>
      </c>
      <c r="K56" s="116">
        <v>-38.297872340425535</v>
      </c>
    </row>
    <row r="57" spans="1:11" ht="14.1" customHeight="1" x14ac:dyDescent="0.2">
      <c r="A57" s="306" t="s">
        <v>284</v>
      </c>
      <c r="B57" s="307" t="s">
        <v>285</v>
      </c>
      <c r="C57" s="308"/>
      <c r="D57" s="113">
        <v>0.62150403977625857</v>
      </c>
      <c r="E57" s="115">
        <v>20</v>
      </c>
      <c r="F57" s="114">
        <v>8</v>
      </c>
      <c r="G57" s="114">
        <v>14</v>
      </c>
      <c r="H57" s="114">
        <v>11</v>
      </c>
      <c r="I57" s="140">
        <v>13</v>
      </c>
      <c r="J57" s="115">
        <v>7</v>
      </c>
      <c r="K57" s="116">
        <v>53.846153846153847</v>
      </c>
    </row>
    <row r="58" spans="1:11" ht="14.1" customHeight="1" x14ac:dyDescent="0.2">
      <c r="A58" s="306">
        <v>73</v>
      </c>
      <c r="B58" s="307" t="s">
        <v>286</v>
      </c>
      <c r="C58" s="308"/>
      <c r="D58" s="113">
        <v>1.3051584835301429</v>
      </c>
      <c r="E58" s="115">
        <v>42</v>
      </c>
      <c r="F58" s="114">
        <v>34</v>
      </c>
      <c r="G58" s="114">
        <v>53</v>
      </c>
      <c r="H58" s="114">
        <v>33</v>
      </c>
      <c r="I58" s="140">
        <v>48</v>
      </c>
      <c r="J58" s="115">
        <v>-6</v>
      </c>
      <c r="K58" s="116">
        <v>-12.5</v>
      </c>
    </row>
    <row r="59" spans="1:11" ht="14.1" customHeight="1" x14ac:dyDescent="0.2">
      <c r="A59" s="306" t="s">
        <v>287</v>
      </c>
      <c r="B59" s="307" t="s">
        <v>288</v>
      </c>
      <c r="C59" s="308"/>
      <c r="D59" s="113">
        <v>0.99440646364201368</v>
      </c>
      <c r="E59" s="115">
        <v>32</v>
      </c>
      <c r="F59" s="114">
        <v>27</v>
      </c>
      <c r="G59" s="114">
        <v>46</v>
      </c>
      <c r="H59" s="114">
        <v>23</v>
      </c>
      <c r="I59" s="140">
        <v>43</v>
      </c>
      <c r="J59" s="115">
        <v>-11</v>
      </c>
      <c r="K59" s="116">
        <v>-25.581395348837209</v>
      </c>
    </row>
    <row r="60" spans="1:11" ht="14.1" customHeight="1" x14ac:dyDescent="0.2">
      <c r="A60" s="306">
        <v>81</v>
      </c>
      <c r="B60" s="307" t="s">
        <v>289</v>
      </c>
      <c r="C60" s="308"/>
      <c r="D60" s="113">
        <v>10.192666252330641</v>
      </c>
      <c r="E60" s="115">
        <v>328</v>
      </c>
      <c r="F60" s="114">
        <v>205</v>
      </c>
      <c r="G60" s="114">
        <v>270</v>
      </c>
      <c r="H60" s="114">
        <v>182</v>
      </c>
      <c r="I60" s="140">
        <v>259</v>
      </c>
      <c r="J60" s="115">
        <v>69</v>
      </c>
      <c r="K60" s="116">
        <v>26.64092664092664</v>
      </c>
    </row>
    <row r="61" spans="1:11" ht="14.1" customHeight="1" x14ac:dyDescent="0.2">
      <c r="A61" s="306" t="s">
        <v>290</v>
      </c>
      <c r="B61" s="307" t="s">
        <v>291</v>
      </c>
      <c r="C61" s="308"/>
      <c r="D61" s="113">
        <v>3.0453697949036669</v>
      </c>
      <c r="E61" s="115">
        <v>98</v>
      </c>
      <c r="F61" s="114">
        <v>45</v>
      </c>
      <c r="G61" s="114">
        <v>66</v>
      </c>
      <c r="H61" s="114">
        <v>60</v>
      </c>
      <c r="I61" s="140">
        <v>73</v>
      </c>
      <c r="J61" s="115">
        <v>25</v>
      </c>
      <c r="K61" s="116">
        <v>34.246575342465754</v>
      </c>
    </row>
    <row r="62" spans="1:11" ht="14.1" customHeight="1" x14ac:dyDescent="0.2">
      <c r="A62" s="306" t="s">
        <v>292</v>
      </c>
      <c r="B62" s="307" t="s">
        <v>293</v>
      </c>
      <c r="C62" s="308"/>
      <c r="D62" s="113">
        <v>3.2318210068365443</v>
      </c>
      <c r="E62" s="115">
        <v>104</v>
      </c>
      <c r="F62" s="114">
        <v>86</v>
      </c>
      <c r="G62" s="114">
        <v>115</v>
      </c>
      <c r="H62" s="114">
        <v>55</v>
      </c>
      <c r="I62" s="140">
        <v>98</v>
      </c>
      <c r="J62" s="115">
        <v>6</v>
      </c>
      <c r="K62" s="116">
        <v>6.1224489795918364</v>
      </c>
    </row>
    <row r="63" spans="1:11" ht="14.1" customHeight="1" x14ac:dyDescent="0.2">
      <c r="A63" s="306"/>
      <c r="B63" s="307" t="s">
        <v>294</v>
      </c>
      <c r="C63" s="308"/>
      <c r="D63" s="113">
        <v>3.0453697949036669</v>
      </c>
      <c r="E63" s="115">
        <v>98</v>
      </c>
      <c r="F63" s="114">
        <v>73</v>
      </c>
      <c r="G63" s="114">
        <v>105</v>
      </c>
      <c r="H63" s="114">
        <v>52</v>
      </c>
      <c r="I63" s="140">
        <v>76</v>
      </c>
      <c r="J63" s="115">
        <v>22</v>
      </c>
      <c r="K63" s="116">
        <v>28.94736842105263</v>
      </c>
    </row>
    <row r="64" spans="1:11" ht="14.1" customHeight="1" x14ac:dyDescent="0.2">
      <c r="A64" s="306" t="s">
        <v>295</v>
      </c>
      <c r="B64" s="307" t="s">
        <v>296</v>
      </c>
      <c r="C64" s="308"/>
      <c r="D64" s="113">
        <v>1.6469857054070851</v>
      </c>
      <c r="E64" s="115">
        <v>53</v>
      </c>
      <c r="F64" s="114">
        <v>37</v>
      </c>
      <c r="G64" s="114">
        <v>47</v>
      </c>
      <c r="H64" s="114">
        <v>30</v>
      </c>
      <c r="I64" s="140">
        <v>35</v>
      </c>
      <c r="J64" s="115">
        <v>18</v>
      </c>
      <c r="K64" s="116">
        <v>51.428571428571431</v>
      </c>
    </row>
    <row r="65" spans="1:11" ht="14.1" customHeight="1" x14ac:dyDescent="0.2">
      <c r="A65" s="306" t="s">
        <v>297</v>
      </c>
      <c r="B65" s="307" t="s">
        <v>298</v>
      </c>
      <c r="C65" s="308"/>
      <c r="D65" s="113">
        <v>0.83903045369794904</v>
      </c>
      <c r="E65" s="115">
        <v>27</v>
      </c>
      <c r="F65" s="114">
        <v>20</v>
      </c>
      <c r="G65" s="114">
        <v>22</v>
      </c>
      <c r="H65" s="114">
        <v>28</v>
      </c>
      <c r="I65" s="140">
        <v>30</v>
      </c>
      <c r="J65" s="115">
        <v>-3</v>
      </c>
      <c r="K65" s="116">
        <v>-10</v>
      </c>
    </row>
    <row r="66" spans="1:11" ht="14.1" customHeight="1" x14ac:dyDescent="0.2">
      <c r="A66" s="306">
        <v>82</v>
      </c>
      <c r="B66" s="307" t="s">
        <v>299</v>
      </c>
      <c r="C66" s="308"/>
      <c r="D66" s="113">
        <v>3.9776258545680547</v>
      </c>
      <c r="E66" s="115">
        <v>128</v>
      </c>
      <c r="F66" s="114">
        <v>106</v>
      </c>
      <c r="G66" s="114">
        <v>161</v>
      </c>
      <c r="H66" s="114">
        <v>95</v>
      </c>
      <c r="I66" s="140">
        <v>117</v>
      </c>
      <c r="J66" s="115">
        <v>11</v>
      </c>
      <c r="K66" s="116">
        <v>9.4017094017094021</v>
      </c>
    </row>
    <row r="67" spans="1:11" ht="14.1" customHeight="1" x14ac:dyDescent="0.2">
      <c r="A67" s="306" t="s">
        <v>300</v>
      </c>
      <c r="B67" s="307" t="s">
        <v>301</v>
      </c>
      <c r="C67" s="308"/>
      <c r="D67" s="113">
        <v>2.2063393412057177</v>
      </c>
      <c r="E67" s="115">
        <v>71</v>
      </c>
      <c r="F67" s="114">
        <v>74</v>
      </c>
      <c r="G67" s="114">
        <v>114</v>
      </c>
      <c r="H67" s="114">
        <v>62</v>
      </c>
      <c r="I67" s="140">
        <v>85</v>
      </c>
      <c r="J67" s="115">
        <v>-14</v>
      </c>
      <c r="K67" s="116">
        <v>-16.470588235294116</v>
      </c>
    </row>
    <row r="68" spans="1:11" ht="14.1" customHeight="1" x14ac:dyDescent="0.2">
      <c r="A68" s="306" t="s">
        <v>302</v>
      </c>
      <c r="B68" s="307" t="s">
        <v>303</v>
      </c>
      <c r="C68" s="308"/>
      <c r="D68" s="113">
        <v>0.93225605966438785</v>
      </c>
      <c r="E68" s="115">
        <v>30</v>
      </c>
      <c r="F68" s="114">
        <v>23</v>
      </c>
      <c r="G68" s="114">
        <v>29</v>
      </c>
      <c r="H68" s="114">
        <v>16</v>
      </c>
      <c r="I68" s="140">
        <v>21</v>
      </c>
      <c r="J68" s="115">
        <v>9</v>
      </c>
      <c r="K68" s="116">
        <v>42.857142857142854</v>
      </c>
    </row>
    <row r="69" spans="1:11" ht="14.1" customHeight="1" x14ac:dyDescent="0.2">
      <c r="A69" s="306">
        <v>83</v>
      </c>
      <c r="B69" s="307" t="s">
        <v>304</v>
      </c>
      <c r="C69" s="308"/>
      <c r="D69" s="113">
        <v>3.0764449968924796</v>
      </c>
      <c r="E69" s="115">
        <v>99</v>
      </c>
      <c r="F69" s="114">
        <v>105</v>
      </c>
      <c r="G69" s="114">
        <v>255</v>
      </c>
      <c r="H69" s="114">
        <v>105</v>
      </c>
      <c r="I69" s="140">
        <v>113</v>
      </c>
      <c r="J69" s="115">
        <v>-14</v>
      </c>
      <c r="K69" s="116">
        <v>-12.389380530973451</v>
      </c>
    </row>
    <row r="70" spans="1:11" ht="14.1" customHeight="1" x14ac:dyDescent="0.2">
      <c r="A70" s="306" t="s">
        <v>305</v>
      </c>
      <c r="B70" s="307" t="s">
        <v>306</v>
      </c>
      <c r="C70" s="308"/>
      <c r="D70" s="113">
        <v>2.3927905531385956</v>
      </c>
      <c r="E70" s="115">
        <v>77</v>
      </c>
      <c r="F70" s="114">
        <v>73</v>
      </c>
      <c r="G70" s="114">
        <v>217</v>
      </c>
      <c r="H70" s="114">
        <v>78</v>
      </c>
      <c r="I70" s="140">
        <v>83</v>
      </c>
      <c r="J70" s="115">
        <v>-6</v>
      </c>
      <c r="K70" s="116">
        <v>-7.2289156626506026</v>
      </c>
    </row>
    <row r="71" spans="1:11" ht="14.1" customHeight="1" x14ac:dyDescent="0.2">
      <c r="A71" s="306"/>
      <c r="B71" s="307" t="s">
        <v>307</v>
      </c>
      <c r="C71" s="308"/>
      <c r="D71" s="113">
        <v>1.6159105034182721</v>
      </c>
      <c r="E71" s="115">
        <v>52</v>
      </c>
      <c r="F71" s="114">
        <v>44</v>
      </c>
      <c r="G71" s="114">
        <v>168</v>
      </c>
      <c r="H71" s="114">
        <v>42</v>
      </c>
      <c r="I71" s="140">
        <v>45</v>
      </c>
      <c r="J71" s="115">
        <v>7</v>
      </c>
      <c r="K71" s="116">
        <v>15.555555555555555</v>
      </c>
    </row>
    <row r="72" spans="1:11" ht="14.1" customHeight="1" x14ac:dyDescent="0.2">
      <c r="A72" s="306">
        <v>84</v>
      </c>
      <c r="B72" s="307" t="s">
        <v>308</v>
      </c>
      <c r="C72" s="308"/>
      <c r="D72" s="113">
        <v>1.6159105034182721</v>
      </c>
      <c r="E72" s="115">
        <v>52</v>
      </c>
      <c r="F72" s="114">
        <v>29</v>
      </c>
      <c r="G72" s="114">
        <v>91</v>
      </c>
      <c r="H72" s="114">
        <v>32</v>
      </c>
      <c r="I72" s="140">
        <v>45</v>
      </c>
      <c r="J72" s="115">
        <v>7</v>
      </c>
      <c r="K72" s="116">
        <v>15.555555555555555</v>
      </c>
    </row>
    <row r="73" spans="1:11" ht="14.1" customHeight="1" x14ac:dyDescent="0.2">
      <c r="A73" s="306" t="s">
        <v>309</v>
      </c>
      <c r="B73" s="307" t="s">
        <v>310</v>
      </c>
      <c r="C73" s="308"/>
      <c r="D73" s="113">
        <v>0.62150403977625857</v>
      </c>
      <c r="E73" s="115">
        <v>20</v>
      </c>
      <c r="F73" s="114">
        <v>9</v>
      </c>
      <c r="G73" s="114">
        <v>54</v>
      </c>
      <c r="H73" s="114">
        <v>19</v>
      </c>
      <c r="I73" s="140">
        <v>20</v>
      </c>
      <c r="J73" s="115">
        <v>0</v>
      </c>
      <c r="K73" s="116">
        <v>0</v>
      </c>
    </row>
    <row r="74" spans="1:11" ht="14.1" customHeight="1" x14ac:dyDescent="0.2">
      <c r="A74" s="306" t="s">
        <v>311</v>
      </c>
      <c r="B74" s="307" t="s">
        <v>312</v>
      </c>
      <c r="C74" s="308"/>
      <c r="D74" s="113">
        <v>0.24860161591050342</v>
      </c>
      <c r="E74" s="115">
        <v>8</v>
      </c>
      <c r="F74" s="114">
        <v>5</v>
      </c>
      <c r="G74" s="114">
        <v>10</v>
      </c>
      <c r="H74" s="114">
        <v>0</v>
      </c>
      <c r="I74" s="140">
        <v>4</v>
      </c>
      <c r="J74" s="115">
        <v>4</v>
      </c>
      <c r="K74" s="116">
        <v>100</v>
      </c>
    </row>
    <row r="75" spans="1:11" ht="14.1" customHeight="1" x14ac:dyDescent="0.2">
      <c r="A75" s="306" t="s">
        <v>313</v>
      </c>
      <c r="B75" s="307" t="s">
        <v>314</v>
      </c>
      <c r="C75" s="308"/>
      <c r="D75" s="113">
        <v>0.2175264139216905</v>
      </c>
      <c r="E75" s="115">
        <v>7</v>
      </c>
      <c r="F75" s="114">
        <v>8</v>
      </c>
      <c r="G75" s="114">
        <v>11</v>
      </c>
      <c r="H75" s="114">
        <v>8</v>
      </c>
      <c r="I75" s="140">
        <v>11</v>
      </c>
      <c r="J75" s="115">
        <v>-4</v>
      </c>
      <c r="K75" s="116">
        <v>-36.363636363636367</v>
      </c>
    </row>
    <row r="76" spans="1:11" ht="14.1" customHeight="1" x14ac:dyDescent="0.2">
      <c r="A76" s="306">
        <v>91</v>
      </c>
      <c r="B76" s="307" t="s">
        <v>315</v>
      </c>
      <c r="C76" s="308"/>
      <c r="D76" s="113">
        <v>9.3225605966438779E-2</v>
      </c>
      <c r="E76" s="115">
        <v>3</v>
      </c>
      <c r="F76" s="114">
        <v>7</v>
      </c>
      <c r="G76" s="114" t="s">
        <v>513</v>
      </c>
      <c r="H76" s="114">
        <v>3</v>
      </c>
      <c r="I76" s="140">
        <v>7</v>
      </c>
      <c r="J76" s="115">
        <v>-4</v>
      </c>
      <c r="K76" s="116">
        <v>-57.142857142857146</v>
      </c>
    </row>
    <row r="77" spans="1:11" ht="14.1" customHeight="1" x14ac:dyDescent="0.2">
      <c r="A77" s="306">
        <v>92</v>
      </c>
      <c r="B77" s="307" t="s">
        <v>316</v>
      </c>
      <c r="C77" s="308"/>
      <c r="D77" s="113">
        <v>0.37290242386575512</v>
      </c>
      <c r="E77" s="115">
        <v>12</v>
      </c>
      <c r="F77" s="114">
        <v>21</v>
      </c>
      <c r="G77" s="114">
        <v>16</v>
      </c>
      <c r="H77" s="114">
        <v>16</v>
      </c>
      <c r="I77" s="140">
        <v>7</v>
      </c>
      <c r="J77" s="115">
        <v>5</v>
      </c>
      <c r="K77" s="116">
        <v>71.428571428571431</v>
      </c>
    </row>
    <row r="78" spans="1:11" ht="14.1" customHeight="1" x14ac:dyDescent="0.2">
      <c r="A78" s="306">
        <v>93</v>
      </c>
      <c r="B78" s="307" t="s">
        <v>317</v>
      </c>
      <c r="C78" s="308"/>
      <c r="D78" s="113">
        <v>0.31075201988812928</v>
      </c>
      <c r="E78" s="115">
        <v>10</v>
      </c>
      <c r="F78" s="114">
        <v>10</v>
      </c>
      <c r="G78" s="114">
        <v>7</v>
      </c>
      <c r="H78" s="114" t="s">
        <v>513</v>
      </c>
      <c r="I78" s="140">
        <v>9</v>
      </c>
      <c r="J78" s="115">
        <v>1</v>
      </c>
      <c r="K78" s="116">
        <v>11.111111111111111</v>
      </c>
    </row>
    <row r="79" spans="1:11" ht="14.1" customHeight="1" x14ac:dyDescent="0.2">
      <c r="A79" s="306">
        <v>94</v>
      </c>
      <c r="B79" s="307" t="s">
        <v>318</v>
      </c>
      <c r="C79" s="308"/>
      <c r="D79" s="113" t="s">
        <v>513</v>
      </c>
      <c r="E79" s="115" t="s">
        <v>513</v>
      </c>
      <c r="F79" s="114">
        <v>6</v>
      </c>
      <c r="G79" s="114" t="s">
        <v>513</v>
      </c>
      <c r="H79" s="114">
        <v>5</v>
      </c>
      <c r="I79" s="140">
        <v>8</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1.1187072715972655</v>
      </c>
      <c r="E81" s="143">
        <v>36</v>
      </c>
      <c r="F81" s="144">
        <v>39</v>
      </c>
      <c r="G81" s="144">
        <v>48</v>
      </c>
      <c r="H81" s="144">
        <v>33</v>
      </c>
      <c r="I81" s="145">
        <v>26</v>
      </c>
      <c r="J81" s="143">
        <v>10</v>
      </c>
      <c r="K81" s="146">
        <v>38.46153846153846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39639</v>
      </c>
      <c r="C10" s="114">
        <v>21727</v>
      </c>
      <c r="D10" s="114">
        <v>17912</v>
      </c>
      <c r="E10" s="114">
        <v>29823</v>
      </c>
      <c r="F10" s="114">
        <v>8312</v>
      </c>
      <c r="G10" s="114">
        <v>4987</v>
      </c>
      <c r="H10" s="114">
        <v>10960</v>
      </c>
      <c r="I10" s="115">
        <v>12520</v>
      </c>
      <c r="J10" s="114">
        <v>9935</v>
      </c>
      <c r="K10" s="114">
        <v>2585</v>
      </c>
      <c r="L10" s="423">
        <v>2456</v>
      </c>
      <c r="M10" s="424">
        <v>2846</v>
      </c>
    </row>
    <row r="11" spans="1:13" ht="11.1" customHeight="1" x14ac:dyDescent="0.2">
      <c r="A11" s="422" t="s">
        <v>387</v>
      </c>
      <c r="B11" s="115">
        <v>40040</v>
      </c>
      <c r="C11" s="114">
        <v>22092</v>
      </c>
      <c r="D11" s="114">
        <v>17948</v>
      </c>
      <c r="E11" s="114">
        <v>30088</v>
      </c>
      <c r="F11" s="114">
        <v>8440</v>
      </c>
      <c r="G11" s="114">
        <v>4867</v>
      </c>
      <c r="H11" s="114">
        <v>11286</v>
      </c>
      <c r="I11" s="115">
        <v>12751</v>
      </c>
      <c r="J11" s="114">
        <v>10077</v>
      </c>
      <c r="K11" s="114">
        <v>2674</v>
      </c>
      <c r="L11" s="423">
        <v>2429</v>
      </c>
      <c r="M11" s="424">
        <v>2053</v>
      </c>
    </row>
    <row r="12" spans="1:13" ht="11.1" customHeight="1" x14ac:dyDescent="0.2">
      <c r="A12" s="422" t="s">
        <v>388</v>
      </c>
      <c r="B12" s="115">
        <v>41009</v>
      </c>
      <c r="C12" s="114">
        <v>22738</v>
      </c>
      <c r="D12" s="114">
        <v>18271</v>
      </c>
      <c r="E12" s="114">
        <v>31033</v>
      </c>
      <c r="F12" s="114">
        <v>8488</v>
      </c>
      <c r="G12" s="114">
        <v>5436</v>
      </c>
      <c r="H12" s="114">
        <v>11544</v>
      </c>
      <c r="I12" s="115">
        <v>12618</v>
      </c>
      <c r="J12" s="114">
        <v>9791</v>
      </c>
      <c r="K12" s="114">
        <v>2827</v>
      </c>
      <c r="L12" s="423">
        <v>3696</v>
      </c>
      <c r="M12" s="424">
        <v>2858</v>
      </c>
    </row>
    <row r="13" spans="1:13" s="110" customFormat="1" ht="11.1" customHeight="1" x14ac:dyDescent="0.2">
      <c r="A13" s="422" t="s">
        <v>389</v>
      </c>
      <c r="B13" s="115">
        <v>40561</v>
      </c>
      <c r="C13" s="114">
        <v>22246</v>
      </c>
      <c r="D13" s="114">
        <v>18315</v>
      </c>
      <c r="E13" s="114">
        <v>30493</v>
      </c>
      <c r="F13" s="114">
        <v>8588</v>
      </c>
      <c r="G13" s="114">
        <v>5249</v>
      </c>
      <c r="H13" s="114">
        <v>11622</v>
      </c>
      <c r="I13" s="115">
        <v>12533</v>
      </c>
      <c r="J13" s="114">
        <v>9769</v>
      </c>
      <c r="K13" s="114">
        <v>2764</v>
      </c>
      <c r="L13" s="423">
        <v>1682</v>
      </c>
      <c r="M13" s="424">
        <v>2254</v>
      </c>
    </row>
    <row r="14" spans="1:13" ht="15" customHeight="1" x14ac:dyDescent="0.2">
      <c r="A14" s="422" t="s">
        <v>390</v>
      </c>
      <c r="B14" s="115">
        <v>40382</v>
      </c>
      <c r="C14" s="114">
        <v>22238</v>
      </c>
      <c r="D14" s="114">
        <v>18144</v>
      </c>
      <c r="E14" s="114">
        <v>29316</v>
      </c>
      <c r="F14" s="114">
        <v>10093</v>
      </c>
      <c r="G14" s="114">
        <v>5052</v>
      </c>
      <c r="H14" s="114">
        <v>11745</v>
      </c>
      <c r="I14" s="115">
        <v>12427</v>
      </c>
      <c r="J14" s="114">
        <v>9668</v>
      </c>
      <c r="K14" s="114">
        <v>2759</v>
      </c>
      <c r="L14" s="423">
        <v>2735</v>
      </c>
      <c r="M14" s="424">
        <v>2656</v>
      </c>
    </row>
    <row r="15" spans="1:13" ht="11.1" customHeight="1" x14ac:dyDescent="0.2">
      <c r="A15" s="422" t="s">
        <v>387</v>
      </c>
      <c r="B15" s="115">
        <v>40928</v>
      </c>
      <c r="C15" s="114">
        <v>22611</v>
      </c>
      <c r="D15" s="114">
        <v>18317</v>
      </c>
      <c r="E15" s="114">
        <v>29503</v>
      </c>
      <c r="F15" s="114">
        <v>10458</v>
      </c>
      <c r="G15" s="114">
        <v>4913</v>
      </c>
      <c r="H15" s="114">
        <v>12070</v>
      </c>
      <c r="I15" s="115">
        <v>12798</v>
      </c>
      <c r="J15" s="114">
        <v>9859</v>
      </c>
      <c r="K15" s="114">
        <v>2939</v>
      </c>
      <c r="L15" s="423">
        <v>2540</v>
      </c>
      <c r="M15" s="424">
        <v>2062</v>
      </c>
    </row>
    <row r="16" spans="1:13" ht="11.1" customHeight="1" x14ac:dyDescent="0.2">
      <c r="A16" s="422" t="s">
        <v>388</v>
      </c>
      <c r="B16" s="115">
        <v>41651</v>
      </c>
      <c r="C16" s="114">
        <v>22986</v>
      </c>
      <c r="D16" s="114">
        <v>18665</v>
      </c>
      <c r="E16" s="114">
        <v>30218</v>
      </c>
      <c r="F16" s="114">
        <v>10629</v>
      </c>
      <c r="G16" s="114">
        <v>5417</v>
      </c>
      <c r="H16" s="114">
        <v>12217</v>
      </c>
      <c r="I16" s="115">
        <v>12695</v>
      </c>
      <c r="J16" s="114">
        <v>9688</v>
      </c>
      <c r="K16" s="114">
        <v>3007</v>
      </c>
      <c r="L16" s="423">
        <v>4486</v>
      </c>
      <c r="M16" s="424">
        <v>3823</v>
      </c>
    </row>
    <row r="17" spans="1:13" s="110" customFormat="1" ht="11.1" customHeight="1" x14ac:dyDescent="0.2">
      <c r="A17" s="422" t="s">
        <v>389</v>
      </c>
      <c r="B17" s="115">
        <v>41396</v>
      </c>
      <c r="C17" s="114">
        <v>22668</v>
      </c>
      <c r="D17" s="114">
        <v>18728</v>
      </c>
      <c r="E17" s="114">
        <v>30678</v>
      </c>
      <c r="F17" s="114">
        <v>10692</v>
      </c>
      <c r="G17" s="114">
        <v>5219</v>
      </c>
      <c r="H17" s="114">
        <v>12357</v>
      </c>
      <c r="I17" s="115">
        <v>12659</v>
      </c>
      <c r="J17" s="114">
        <v>9697</v>
      </c>
      <c r="K17" s="114">
        <v>2962</v>
      </c>
      <c r="L17" s="423">
        <v>1797</v>
      </c>
      <c r="M17" s="424">
        <v>2171</v>
      </c>
    </row>
    <row r="18" spans="1:13" ht="15" customHeight="1" x14ac:dyDescent="0.2">
      <c r="A18" s="422" t="s">
        <v>391</v>
      </c>
      <c r="B18" s="115">
        <v>41198</v>
      </c>
      <c r="C18" s="114">
        <v>22561</v>
      </c>
      <c r="D18" s="114">
        <v>18637</v>
      </c>
      <c r="E18" s="114">
        <v>30196</v>
      </c>
      <c r="F18" s="114">
        <v>10907</v>
      </c>
      <c r="G18" s="114">
        <v>5020</v>
      </c>
      <c r="H18" s="114">
        <v>12450</v>
      </c>
      <c r="I18" s="115">
        <v>12554</v>
      </c>
      <c r="J18" s="114">
        <v>9597</v>
      </c>
      <c r="K18" s="114">
        <v>2957</v>
      </c>
      <c r="L18" s="423">
        <v>2844</v>
      </c>
      <c r="M18" s="424">
        <v>3136</v>
      </c>
    </row>
    <row r="19" spans="1:13" ht="11.1" customHeight="1" x14ac:dyDescent="0.2">
      <c r="A19" s="422" t="s">
        <v>387</v>
      </c>
      <c r="B19" s="115">
        <v>41335</v>
      </c>
      <c r="C19" s="114">
        <v>22709</v>
      </c>
      <c r="D19" s="114">
        <v>18626</v>
      </c>
      <c r="E19" s="114">
        <v>30203</v>
      </c>
      <c r="F19" s="114">
        <v>11022</v>
      </c>
      <c r="G19" s="114">
        <v>4796</v>
      </c>
      <c r="H19" s="114">
        <v>12711</v>
      </c>
      <c r="I19" s="115">
        <v>12918</v>
      </c>
      <c r="J19" s="114">
        <v>9822</v>
      </c>
      <c r="K19" s="114">
        <v>3096</v>
      </c>
      <c r="L19" s="423">
        <v>2286</v>
      </c>
      <c r="M19" s="424">
        <v>2174</v>
      </c>
    </row>
    <row r="20" spans="1:13" ht="11.1" customHeight="1" x14ac:dyDescent="0.2">
      <c r="A20" s="422" t="s">
        <v>388</v>
      </c>
      <c r="B20" s="115">
        <v>42284</v>
      </c>
      <c r="C20" s="114">
        <v>23192</v>
      </c>
      <c r="D20" s="114">
        <v>19092</v>
      </c>
      <c r="E20" s="114">
        <v>30946</v>
      </c>
      <c r="F20" s="114">
        <v>11197</v>
      </c>
      <c r="G20" s="114">
        <v>5393</v>
      </c>
      <c r="H20" s="114">
        <v>12923</v>
      </c>
      <c r="I20" s="115">
        <v>12957</v>
      </c>
      <c r="J20" s="114">
        <v>9688</v>
      </c>
      <c r="K20" s="114">
        <v>3269</v>
      </c>
      <c r="L20" s="423">
        <v>3927</v>
      </c>
      <c r="M20" s="424">
        <v>3155</v>
      </c>
    </row>
    <row r="21" spans="1:13" s="110" customFormat="1" ht="11.1" customHeight="1" x14ac:dyDescent="0.2">
      <c r="A21" s="422" t="s">
        <v>389</v>
      </c>
      <c r="B21" s="115">
        <v>41967</v>
      </c>
      <c r="C21" s="114">
        <v>22731</v>
      </c>
      <c r="D21" s="114">
        <v>19236</v>
      </c>
      <c r="E21" s="114">
        <v>30676</v>
      </c>
      <c r="F21" s="114">
        <v>11253</v>
      </c>
      <c r="G21" s="114">
        <v>5234</v>
      </c>
      <c r="H21" s="114">
        <v>13045</v>
      </c>
      <c r="I21" s="115">
        <v>12873</v>
      </c>
      <c r="J21" s="114">
        <v>9612</v>
      </c>
      <c r="K21" s="114">
        <v>3261</v>
      </c>
      <c r="L21" s="423">
        <v>1918</v>
      </c>
      <c r="M21" s="424">
        <v>2247</v>
      </c>
    </row>
    <row r="22" spans="1:13" ht="15" customHeight="1" x14ac:dyDescent="0.2">
      <c r="A22" s="422" t="s">
        <v>392</v>
      </c>
      <c r="B22" s="115">
        <v>41796</v>
      </c>
      <c r="C22" s="114">
        <v>22665</v>
      </c>
      <c r="D22" s="114">
        <v>19131</v>
      </c>
      <c r="E22" s="114">
        <v>30338</v>
      </c>
      <c r="F22" s="114">
        <v>11276</v>
      </c>
      <c r="G22" s="114">
        <v>4978</v>
      </c>
      <c r="H22" s="114">
        <v>13189</v>
      </c>
      <c r="I22" s="115">
        <v>12778</v>
      </c>
      <c r="J22" s="114">
        <v>9581</v>
      </c>
      <c r="K22" s="114">
        <v>3197</v>
      </c>
      <c r="L22" s="423">
        <v>2547</v>
      </c>
      <c r="M22" s="424">
        <v>2861</v>
      </c>
    </row>
    <row r="23" spans="1:13" ht="11.1" customHeight="1" x14ac:dyDescent="0.2">
      <c r="A23" s="422" t="s">
        <v>387</v>
      </c>
      <c r="B23" s="115">
        <v>42026</v>
      </c>
      <c r="C23" s="114">
        <v>23005</v>
      </c>
      <c r="D23" s="114">
        <v>19021</v>
      </c>
      <c r="E23" s="114">
        <v>30551</v>
      </c>
      <c r="F23" s="114">
        <v>11277</v>
      </c>
      <c r="G23" s="114">
        <v>4872</v>
      </c>
      <c r="H23" s="114">
        <v>13429</v>
      </c>
      <c r="I23" s="115">
        <v>13097</v>
      </c>
      <c r="J23" s="114">
        <v>9791</v>
      </c>
      <c r="K23" s="114">
        <v>3306</v>
      </c>
      <c r="L23" s="423">
        <v>2378</v>
      </c>
      <c r="M23" s="424">
        <v>2095</v>
      </c>
    </row>
    <row r="24" spans="1:13" ht="11.1" customHeight="1" x14ac:dyDescent="0.2">
      <c r="A24" s="422" t="s">
        <v>388</v>
      </c>
      <c r="B24" s="115">
        <v>43003</v>
      </c>
      <c r="C24" s="114">
        <v>23440</v>
      </c>
      <c r="D24" s="114">
        <v>19563</v>
      </c>
      <c r="E24" s="114">
        <v>30521</v>
      </c>
      <c r="F24" s="114">
        <v>11392</v>
      </c>
      <c r="G24" s="114">
        <v>5469</v>
      </c>
      <c r="H24" s="114">
        <v>13742</v>
      </c>
      <c r="I24" s="115">
        <v>13123</v>
      </c>
      <c r="J24" s="114">
        <v>9648</v>
      </c>
      <c r="K24" s="114">
        <v>3475</v>
      </c>
      <c r="L24" s="423">
        <v>4141</v>
      </c>
      <c r="M24" s="424">
        <v>3520</v>
      </c>
    </row>
    <row r="25" spans="1:13" s="110" customFormat="1" ht="11.1" customHeight="1" x14ac:dyDescent="0.2">
      <c r="A25" s="422" t="s">
        <v>389</v>
      </c>
      <c r="B25" s="115">
        <v>42190</v>
      </c>
      <c r="C25" s="114">
        <v>22671</v>
      </c>
      <c r="D25" s="114">
        <v>19519</v>
      </c>
      <c r="E25" s="114">
        <v>29711</v>
      </c>
      <c r="F25" s="114">
        <v>11387</v>
      </c>
      <c r="G25" s="114">
        <v>5194</v>
      </c>
      <c r="H25" s="114">
        <v>13700</v>
      </c>
      <c r="I25" s="115">
        <v>12912</v>
      </c>
      <c r="J25" s="114">
        <v>9602</v>
      </c>
      <c r="K25" s="114">
        <v>3310</v>
      </c>
      <c r="L25" s="423">
        <v>1637</v>
      </c>
      <c r="M25" s="424">
        <v>2462</v>
      </c>
    </row>
    <row r="26" spans="1:13" ht="15" customHeight="1" x14ac:dyDescent="0.2">
      <c r="A26" s="422" t="s">
        <v>393</v>
      </c>
      <c r="B26" s="115">
        <v>42139</v>
      </c>
      <c r="C26" s="114">
        <v>22683</v>
      </c>
      <c r="D26" s="114">
        <v>19456</v>
      </c>
      <c r="E26" s="114">
        <v>29579</v>
      </c>
      <c r="F26" s="114">
        <v>11475</v>
      </c>
      <c r="G26" s="114">
        <v>5001</v>
      </c>
      <c r="H26" s="114">
        <v>13862</v>
      </c>
      <c r="I26" s="115">
        <v>12888</v>
      </c>
      <c r="J26" s="114">
        <v>9558</v>
      </c>
      <c r="K26" s="114">
        <v>3330</v>
      </c>
      <c r="L26" s="423">
        <v>3148</v>
      </c>
      <c r="M26" s="424">
        <v>3268</v>
      </c>
    </row>
    <row r="27" spans="1:13" ht="11.1" customHeight="1" x14ac:dyDescent="0.2">
      <c r="A27" s="422" t="s">
        <v>387</v>
      </c>
      <c r="B27" s="115">
        <v>42169</v>
      </c>
      <c r="C27" s="114">
        <v>22781</v>
      </c>
      <c r="D27" s="114">
        <v>19388</v>
      </c>
      <c r="E27" s="114">
        <v>29588</v>
      </c>
      <c r="F27" s="114">
        <v>11523</v>
      </c>
      <c r="G27" s="114">
        <v>4777</v>
      </c>
      <c r="H27" s="114">
        <v>14088</v>
      </c>
      <c r="I27" s="115">
        <v>13226</v>
      </c>
      <c r="J27" s="114">
        <v>9799</v>
      </c>
      <c r="K27" s="114">
        <v>3427</v>
      </c>
      <c r="L27" s="423">
        <v>2208</v>
      </c>
      <c r="M27" s="424">
        <v>2247</v>
      </c>
    </row>
    <row r="28" spans="1:13" ht="11.1" customHeight="1" x14ac:dyDescent="0.2">
      <c r="A28" s="422" t="s">
        <v>388</v>
      </c>
      <c r="B28" s="115">
        <v>42824</v>
      </c>
      <c r="C28" s="114">
        <v>23047</v>
      </c>
      <c r="D28" s="114">
        <v>19777</v>
      </c>
      <c r="E28" s="114">
        <v>30942</v>
      </c>
      <c r="F28" s="114">
        <v>11790</v>
      </c>
      <c r="G28" s="114">
        <v>5298</v>
      </c>
      <c r="H28" s="114">
        <v>14199</v>
      </c>
      <c r="I28" s="115">
        <v>13134</v>
      </c>
      <c r="J28" s="114">
        <v>9638</v>
      </c>
      <c r="K28" s="114">
        <v>3496</v>
      </c>
      <c r="L28" s="423">
        <v>3850</v>
      </c>
      <c r="M28" s="424">
        <v>3381</v>
      </c>
    </row>
    <row r="29" spans="1:13" s="110" customFormat="1" ht="11.1" customHeight="1" x14ac:dyDescent="0.2">
      <c r="A29" s="422" t="s">
        <v>389</v>
      </c>
      <c r="B29" s="115">
        <v>42311</v>
      </c>
      <c r="C29" s="114">
        <v>22498</v>
      </c>
      <c r="D29" s="114">
        <v>19813</v>
      </c>
      <c r="E29" s="114">
        <v>30406</v>
      </c>
      <c r="F29" s="114">
        <v>11883</v>
      </c>
      <c r="G29" s="114">
        <v>5084</v>
      </c>
      <c r="H29" s="114">
        <v>14194</v>
      </c>
      <c r="I29" s="115">
        <v>12878</v>
      </c>
      <c r="J29" s="114">
        <v>9474</v>
      </c>
      <c r="K29" s="114">
        <v>3404</v>
      </c>
      <c r="L29" s="423">
        <v>1820</v>
      </c>
      <c r="M29" s="424">
        <v>2368</v>
      </c>
    </row>
    <row r="30" spans="1:13" ht="15" customHeight="1" x14ac:dyDescent="0.2">
      <c r="A30" s="422" t="s">
        <v>394</v>
      </c>
      <c r="B30" s="115">
        <v>42447</v>
      </c>
      <c r="C30" s="114">
        <v>22473</v>
      </c>
      <c r="D30" s="114">
        <v>19974</v>
      </c>
      <c r="E30" s="114">
        <v>30242</v>
      </c>
      <c r="F30" s="114">
        <v>12189</v>
      </c>
      <c r="G30" s="114">
        <v>4948</v>
      </c>
      <c r="H30" s="114">
        <v>14419</v>
      </c>
      <c r="I30" s="115">
        <v>12542</v>
      </c>
      <c r="J30" s="114">
        <v>9136</v>
      </c>
      <c r="K30" s="114">
        <v>3406</v>
      </c>
      <c r="L30" s="423">
        <v>3053</v>
      </c>
      <c r="M30" s="424">
        <v>2922</v>
      </c>
    </row>
    <row r="31" spans="1:13" ht="11.1" customHeight="1" x14ac:dyDescent="0.2">
      <c r="A31" s="422" t="s">
        <v>387</v>
      </c>
      <c r="B31" s="115">
        <v>42600</v>
      </c>
      <c r="C31" s="114">
        <v>22704</v>
      </c>
      <c r="D31" s="114">
        <v>19896</v>
      </c>
      <c r="E31" s="114">
        <v>30304</v>
      </c>
      <c r="F31" s="114">
        <v>12296</v>
      </c>
      <c r="G31" s="114">
        <v>4757</v>
      </c>
      <c r="H31" s="114">
        <v>14673</v>
      </c>
      <c r="I31" s="115">
        <v>12850</v>
      </c>
      <c r="J31" s="114">
        <v>9303</v>
      </c>
      <c r="K31" s="114">
        <v>3547</v>
      </c>
      <c r="L31" s="423">
        <v>2552</v>
      </c>
      <c r="M31" s="424">
        <v>2420</v>
      </c>
    </row>
    <row r="32" spans="1:13" ht="11.1" customHeight="1" x14ac:dyDescent="0.2">
      <c r="A32" s="422" t="s">
        <v>388</v>
      </c>
      <c r="B32" s="115">
        <v>43618</v>
      </c>
      <c r="C32" s="114">
        <v>23301</v>
      </c>
      <c r="D32" s="114">
        <v>20317</v>
      </c>
      <c r="E32" s="114">
        <v>31168</v>
      </c>
      <c r="F32" s="114">
        <v>12450</v>
      </c>
      <c r="G32" s="114">
        <v>5382</v>
      </c>
      <c r="H32" s="114">
        <v>14875</v>
      </c>
      <c r="I32" s="115">
        <v>12714</v>
      </c>
      <c r="J32" s="114">
        <v>9068</v>
      </c>
      <c r="K32" s="114">
        <v>3646</v>
      </c>
      <c r="L32" s="423">
        <v>3962</v>
      </c>
      <c r="M32" s="424">
        <v>2890</v>
      </c>
    </row>
    <row r="33" spans="1:13" s="110" customFormat="1" ht="11.1" customHeight="1" x14ac:dyDescent="0.2">
      <c r="A33" s="422" t="s">
        <v>389</v>
      </c>
      <c r="B33" s="115">
        <v>43312</v>
      </c>
      <c r="C33" s="114">
        <v>22908</v>
      </c>
      <c r="D33" s="114">
        <v>20404</v>
      </c>
      <c r="E33" s="114">
        <v>30766</v>
      </c>
      <c r="F33" s="114">
        <v>12546</v>
      </c>
      <c r="G33" s="114">
        <v>5226</v>
      </c>
      <c r="H33" s="114">
        <v>14946</v>
      </c>
      <c r="I33" s="115">
        <v>12698</v>
      </c>
      <c r="J33" s="114">
        <v>9043</v>
      </c>
      <c r="K33" s="114">
        <v>3655</v>
      </c>
      <c r="L33" s="423">
        <v>1901</v>
      </c>
      <c r="M33" s="424">
        <v>2291</v>
      </c>
    </row>
    <row r="34" spans="1:13" ht="15" customHeight="1" x14ac:dyDescent="0.2">
      <c r="A34" s="422" t="s">
        <v>395</v>
      </c>
      <c r="B34" s="115">
        <v>43342</v>
      </c>
      <c r="C34" s="114">
        <v>22999</v>
      </c>
      <c r="D34" s="114">
        <v>20343</v>
      </c>
      <c r="E34" s="114">
        <v>30665</v>
      </c>
      <c r="F34" s="114">
        <v>12677</v>
      </c>
      <c r="G34" s="114">
        <v>4975</v>
      </c>
      <c r="H34" s="114">
        <v>15176</v>
      </c>
      <c r="I34" s="115">
        <v>12657</v>
      </c>
      <c r="J34" s="114">
        <v>9011</v>
      </c>
      <c r="K34" s="114">
        <v>3646</v>
      </c>
      <c r="L34" s="423">
        <v>2650</v>
      </c>
      <c r="M34" s="424">
        <v>2614</v>
      </c>
    </row>
    <row r="35" spans="1:13" ht="11.1" customHeight="1" x14ac:dyDescent="0.2">
      <c r="A35" s="422" t="s">
        <v>387</v>
      </c>
      <c r="B35" s="115">
        <v>43429</v>
      </c>
      <c r="C35" s="114">
        <v>23140</v>
      </c>
      <c r="D35" s="114">
        <v>20289</v>
      </c>
      <c r="E35" s="114">
        <v>30744</v>
      </c>
      <c r="F35" s="114">
        <v>12685</v>
      </c>
      <c r="G35" s="114">
        <v>4789</v>
      </c>
      <c r="H35" s="114">
        <v>15428</v>
      </c>
      <c r="I35" s="115">
        <v>12910</v>
      </c>
      <c r="J35" s="114">
        <v>9172</v>
      </c>
      <c r="K35" s="114">
        <v>3738</v>
      </c>
      <c r="L35" s="423">
        <v>2489</v>
      </c>
      <c r="M35" s="424">
        <v>2436</v>
      </c>
    </row>
    <row r="36" spans="1:13" ht="11.1" customHeight="1" x14ac:dyDescent="0.2">
      <c r="A36" s="422" t="s">
        <v>388</v>
      </c>
      <c r="B36" s="115">
        <v>44531</v>
      </c>
      <c r="C36" s="114">
        <v>23689</v>
      </c>
      <c r="D36" s="114">
        <v>20842</v>
      </c>
      <c r="E36" s="114">
        <v>31715</v>
      </c>
      <c r="F36" s="114">
        <v>12816</v>
      </c>
      <c r="G36" s="114">
        <v>5402</v>
      </c>
      <c r="H36" s="114">
        <v>15698</v>
      </c>
      <c r="I36" s="115">
        <v>12919</v>
      </c>
      <c r="J36" s="114">
        <v>9086</v>
      </c>
      <c r="K36" s="114">
        <v>3833</v>
      </c>
      <c r="L36" s="423">
        <v>4120</v>
      </c>
      <c r="M36" s="424">
        <v>3168</v>
      </c>
    </row>
    <row r="37" spans="1:13" s="110" customFormat="1" ht="11.1" customHeight="1" x14ac:dyDescent="0.2">
      <c r="A37" s="422" t="s">
        <v>389</v>
      </c>
      <c r="B37" s="115">
        <v>44238</v>
      </c>
      <c r="C37" s="114">
        <v>23424</v>
      </c>
      <c r="D37" s="114">
        <v>20814</v>
      </c>
      <c r="E37" s="114">
        <v>31399</v>
      </c>
      <c r="F37" s="114">
        <v>12839</v>
      </c>
      <c r="G37" s="114">
        <v>5280</v>
      </c>
      <c r="H37" s="114">
        <v>15757</v>
      </c>
      <c r="I37" s="115">
        <v>12737</v>
      </c>
      <c r="J37" s="114">
        <v>9005</v>
      </c>
      <c r="K37" s="114">
        <v>3732</v>
      </c>
      <c r="L37" s="423">
        <v>2165</v>
      </c>
      <c r="M37" s="424">
        <v>2456</v>
      </c>
    </row>
    <row r="38" spans="1:13" ht="15" customHeight="1" x14ac:dyDescent="0.2">
      <c r="A38" s="425" t="s">
        <v>396</v>
      </c>
      <c r="B38" s="115">
        <v>44022</v>
      </c>
      <c r="C38" s="114">
        <v>23388</v>
      </c>
      <c r="D38" s="114">
        <v>20634</v>
      </c>
      <c r="E38" s="114">
        <v>31101</v>
      </c>
      <c r="F38" s="114">
        <v>12921</v>
      </c>
      <c r="G38" s="114">
        <v>5077</v>
      </c>
      <c r="H38" s="114">
        <v>15831</v>
      </c>
      <c r="I38" s="115">
        <v>12575</v>
      </c>
      <c r="J38" s="114">
        <v>8900</v>
      </c>
      <c r="K38" s="114">
        <v>3675</v>
      </c>
      <c r="L38" s="423">
        <v>2841</v>
      </c>
      <c r="M38" s="424">
        <v>2977</v>
      </c>
    </row>
    <row r="39" spans="1:13" ht="11.1" customHeight="1" x14ac:dyDescent="0.2">
      <c r="A39" s="422" t="s">
        <v>387</v>
      </c>
      <c r="B39" s="115">
        <v>44175</v>
      </c>
      <c r="C39" s="114">
        <v>23581</v>
      </c>
      <c r="D39" s="114">
        <v>20594</v>
      </c>
      <c r="E39" s="114">
        <v>31180</v>
      </c>
      <c r="F39" s="114">
        <v>12995</v>
      </c>
      <c r="G39" s="114">
        <v>4887</v>
      </c>
      <c r="H39" s="114">
        <v>16141</v>
      </c>
      <c r="I39" s="115">
        <v>12749</v>
      </c>
      <c r="J39" s="114">
        <v>8924</v>
      </c>
      <c r="K39" s="114">
        <v>3825</v>
      </c>
      <c r="L39" s="423">
        <v>2540</v>
      </c>
      <c r="M39" s="424">
        <v>2248</v>
      </c>
    </row>
    <row r="40" spans="1:13" ht="11.1" customHeight="1" x14ac:dyDescent="0.2">
      <c r="A40" s="425" t="s">
        <v>388</v>
      </c>
      <c r="B40" s="115">
        <v>45012</v>
      </c>
      <c r="C40" s="114">
        <v>23993</v>
      </c>
      <c r="D40" s="114">
        <v>21019</v>
      </c>
      <c r="E40" s="114">
        <v>31860</v>
      </c>
      <c r="F40" s="114">
        <v>13152</v>
      </c>
      <c r="G40" s="114">
        <v>5555</v>
      </c>
      <c r="H40" s="114">
        <v>16326</v>
      </c>
      <c r="I40" s="115">
        <v>12617</v>
      </c>
      <c r="J40" s="114">
        <v>8639</v>
      </c>
      <c r="K40" s="114">
        <v>3978</v>
      </c>
      <c r="L40" s="423">
        <v>4372</v>
      </c>
      <c r="M40" s="424">
        <v>3451</v>
      </c>
    </row>
    <row r="41" spans="1:13" s="110" customFormat="1" ht="11.1" customHeight="1" x14ac:dyDescent="0.2">
      <c r="A41" s="422" t="s">
        <v>389</v>
      </c>
      <c r="B41" s="115">
        <v>44663</v>
      </c>
      <c r="C41" s="114">
        <v>23590</v>
      </c>
      <c r="D41" s="114">
        <v>21073</v>
      </c>
      <c r="E41" s="114">
        <v>31351</v>
      </c>
      <c r="F41" s="114">
        <v>13312</v>
      </c>
      <c r="G41" s="114">
        <v>5374</v>
      </c>
      <c r="H41" s="114">
        <v>16404</v>
      </c>
      <c r="I41" s="115">
        <v>12461</v>
      </c>
      <c r="J41" s="114">
        <v>8558</v>
      </c>
      <c r="K41" s="114">
        <v>3903</v>
      </c>
      <c r="L41" s="423">
        <v>2183</v>
      </c>
      <c r="M41" s="424">
        <v>2376</v>
      </c>
    </row>
    <row r="42" spans="1:13" ht="15" customHeight="1" x14ac:dyDescent="0.2">
      <c r="A42" s="422" t="s">
        <v>397</v>
      </c>
      <c r="B42" s="115">
        <v>44569</v>
      </c>
      <c r="C42" s="114">
        <v>23574</v>
      </c>
      <c r="D42" s="114">
        <v>20995</v>
      </c>
      <c r="E42" s="114">
        <v>31222</v>
      </c>
      <c r="F42" s="114">
        <v>13347</v>
      </c>
      <c r="G42" s="114">
        <v>5165</v>
      </c>
      <c r="H42" s="114">
        <v>16492</v>
      </c>
      <c r="I42" s="115">
        <v>12263</v>
      </c>
      <c r="J42" s="114">
        <v>8424</v>
      </c>
      <c r="K42" s="114">
        <v>3839</v>
      </c>
      <c r="L42" s="423">
        <v>2920</v>
      </c>
      <c r="M42" s="424">
        <v>3058</v>
      </c>
    </row>
    <row r="43" spans="1:13" ht="11.1" customHeight="1" x14ac:dyDescent="0.2">
      <c r="A43" s="422" t="s">
        <v>387</v>
      </c>
      <c r="B43" s="115">
        <v>44671</v>
      </c>
      <c r="C43" s="114">
        <v>23776</v>
      </c>
      <c r="D43" s="114">
        <v>20895</v>
      </c>
      <c r="E43" s="114">
        <v>31202</v>
      </c>
      <c r="F43" s="114">
        <v>13469</v>
      </c>
      <c r="G43" s="114">
        <v>4987</v>
      </c>
      <c r="H43" s="114">
        <v>16807</v>
      </c>
      <c r="I43" s="115">
        <v>12620</v>
      </c>
      <c r="J43" s="114">
        <v>8610</v>
      </c>
      <c r="K43" s="114">
        <v>4010</v>
      </c>
      <c r="L43" s="423">
        <v>2497</v>
      </c>
      <c r="M43" s="424">
        <v>2395</v>
      </c>
    </row>
    <row r="44" spans="1:13" ht="11.1" customHeight="1" x14ac:dyDescent="0.2">
      <c r="A44" s="422" t="s">
        <v>388</v>
      </c>
      <c r="B44" s="115">
        <v>45624</v>
      </c>
      <c r="C44" s="114">
        <v>24359</v>
      </c>
      <c r="D44" s="114">
        <v>21265</v>
      </c>
      <c r="E44" s="114">
        <v>31945</v>
      </c>
      <c r="F44" s="114">
        <v>13679</v>
      </c>
      <c r="G44" s="114">
        <v>5622</v>
      </c>
      <c r="H44" s="114">
        <v>16978</v>
      </c>
      <c r="I44" s="115">
        <v>12613</v>
      </c>
      <c r="J44" s="114">
        <v>8477</v>
      </c>
      <c r="K44" s="114">
        <v>4136</v>
      </c>
      <c r="L44" s="423">
        <v>4283</v>
      </c>
      <c r="M44" s="424">
        <v>3510</v>
      </c>
    </row>
    <row r="45" spans="1:13" s="110" customFormat="1" ht="11.1" customHeight="1" x14ac:dyDescent="0.2">
      <c r="A45" s="422" t="s">
        <v>389</v>
      </c>
      <c r="B45" s="115">
        <v>45413</v>
      </c>
      <c r="C45" s="114">
        <v>24049</v>
      </c>
      <c r="D45" s="114">
        <v>21364</v>
      </c>
      <c r="E45" s="114">
        <v>31587</v>
      </c>
      <c r="F45" s="114">
        <v>13826</v>
      </c>
      <c r="G45" s="114">
        <v>5475</v>
      </c>
      <c r="H45" s="114">
        <v>17056</v>
      </c>
      <c r="I45" s="115">
        <v>12457</v>
      </c>
      <c r="J45" s="114">
        <v>8372</v>
      </c>
      <c r="K45" s="114">
        <v>4085</v>
      </c>
      <c r="L45" s="423">
        <v>2202</v>
      </c>
      <c r="M45" s="424">
        <v>2476</v>
      </c>
    </row>
    <row r="46" spans="1:13" ht="15" customHeight="1" x14ac:dyDescent="0.2">
      <c r="A46" s="422" t="s">
        <v>398</v>
      </c>
      <c r="B46" s="115">
        <v>45140</v>
      </c>
      <c r="C46" s="114">
        <v>23949</v>
      </c>
      <c r="D46" s="114">
        <v>21191</v>
      </c>
      <c r="E46" s="114">
        <v>31395</v>
      </c>
      <c r="F46" s="114">
        <v>13745</v>
      </c>
      <c r="G46" s="114">
        <v>5253</v>
      </c>
      <c r="H46" s="114">
        <v>17113</v>
      </c>
      <c r="I46" s="115">
        <v>12503</v>
      </c>
      <c r="J46" s="114">
        <v>8356</v>
      </c>
      <c r="K46" s="114">
        <v>4147</v>
      </c>
      <c r="L46" s="423">
        <v>2855</v>
      </c>
      <c r="M46" s="424">
        <v>3092</v>
      </c>
    </row>
    <row r="47" spans="1:13" ht="11.1" customHeight="1" x14ac:dyDescent="0.2">
      <c r="A47" s="422" t="s">
        <v>387</v>
      </c>
      <c r="B47" s="115">
        <v>45324</v>
      </c>
      <c r="C47" s="114">
        <v>24067</v>
      </c>
      <c r="D47" s="114">
        <v>21257</v>
      </c>
      <c r="E47" s="114">
        <v>31408</v>
      </c>
      <c r="F47" s="114">
        <v>13916</v>
      </c>
      <c r="G47" s="114">
        <v>5074</v>
      </c>
      <c r="H47" s="114">
        <v>17313</v>
      </c>
      <c r="I47" s="115">
        <v>12826</v>
      </c>
      <c r="J47" s="114">
        <v>8559</v>
      </c>
      <c r="K47" s="114">
        <v>4267</v>
      </c>
      <c r="L47" s="423">
        <v>2577</v>
      </c>
      <c r="M47" s="424">
        <v>2408</v>
      </c>
    </row>
    <row r="48" spans="1:13" ht="11.1" customHeight="1" x14ac:dyDescent="0.2">
      <c r="A48" s="422" t="s">
        <v>388</v>
      </c>
      <c r="B48" s="115">
        <v>45647</v>
      </c>
      <c r="C48" s="114">
        <v>24288</v>
      </c>
      <c r="D48" s="114">
        <v>21359</v>
      </c>
      <c r="E48" s="114">
        <v>31810</v>
      </c>
      <c r="F48" s="114">
        <v>13837</v>
      </c>
      <c r="G48" s="114">
        <v>5554</v>
      </c>
      <c r="H48" s="114">
        <v>17206</v>
      </c>
      <c r="I48" s="115">
        <v>12796</v>
      </c>
      <c r="J48" s="114">
        <v>8403</v>
      </c>
      <c r="K48" s="114">
        <v>4393</v>
      </c>
      <c r="L48" s="423">
        <v>4280</v>
      </c>
      <c r="M48" s="424">
        <v>3583</v>
      </c>
    </row>
    <row r="49" spans="1:17" s="110" customFormat="1" ht="11.1" customHeight="1" x14ac:dyDescent="0.2">
      <c r="A49" s="422" t="s">
        <v>389</v>
      </c>
      <c r="B49" s="115">
        <v>45291</v>
      </c>
      <c r="C49" s="114">
        <v>23999</v>
      </c>
      <c r="D49" s="114">
        <v>21292</v>
      </c>
      <c r="E49" s="114">
        <v>31379</v>
      </c>
      <c r="F49" s="114">
        <v>13912</v>
      </c>
      <c r="G49" s="114">
        <v>5356</v>
      </c>
      <c r="H49" s="114">
        <v>17223</v>
      </c>
      <c r="I49" s="115">
        <v>12581</v>
      </c>
      <c r="J49" s="114">
        <v>8295</v>
      </c>
      <c r="K49" s="114">
        <v>4286</v>
      </c>
      <c r="L49" s="423">
        <v>2068</v>
      </c>
      <c r="M49" s="424">
        <v>2470</v>
      </c>
    </row>
    <row r="50" spans="1:17" ht="15" customHeight="1" x14ac:dyDescent="0.2">
      <c r="A50" s="422" t="s">
        <v>399</v>
      </c>
      <c r="B50" s="143">
        <v>45022</v>
      </c>
      <c r="C50" s="144">
        <v>23876</v>
      </c>
      <c r="D50" s="144">
        <v>21146</v>
      </c>
      <c r="E50" s="144">
        <v>31089</v>
      </c>
      <c r="F50" s="144">
        <v>13933</v>
      </c>
      <c r="G50" s="144">
        <v>5183</v>
      </c>
      <c r="H50" s="144">
        <v>17253</v>
      </c>
      <c r="I50" s="143">
        <v>12203</v>
      </c>
      <c r="J50" s="144">
        <v>8027</v>
      </c>
      <c r="K50" s="144">
        <v>4176</v>
      </c>
      <c r="L50" s="426">
        <v>2993</v>
      </c>
      <c r="M50" s="427">
        <v>3218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-0.26140894993354008</v>
      </c>
      <c r="C6" s="480">
        <f>'Tabelle 3.3'!J11</f>
        <v>-2.3994241382068302</v>
      </c>
      <c r="D6" s="481">
        <f t="shared" ref="D6:E9" si="0">IF(OR(AND(B6&gt;=-50,B6&lt;=50),ISNUMBER(B6)=FALSE),B6,"")</f>
        <v>-0.26140894993354008</v>
      </c>
      <c r="E6" s="481">
        <f t="shared" si="0"/>
        <v>-2.3994241382068302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-0.26140894993354008</v>
      </c>
      <c r="C14" s="480">
        <f>'Tabelle 3.3'!J11</f>
        <v>-2.3994241382068302</v>
      </c>
      <c r="D14" s="481">
        <f>IF(OR(AND(B14&gt;=-50,B14&lt;=50),ISNUMBER(B14)=FALSE),B14,"")</f>
        <v>-0.26140894993354008</v>
      </c>
      <c r="E14" s="481">
        <f>IF(OR(AND(C14&gt;=-50,C14&lt;=50),ISNUMBER(C14)=FALSE),C14,"")</f>
        <v>-2.3994241382068302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-0.64794816414686829</v>
      </c>
      <c r="C15" s="480">
        <f>'Tabelle 3.3'!J12</f>
        <v>3.7128712871287131</v>
      </c>
      <c r="D15" s="481">
        <f t="shared" ref="D15:E45" si="3">IF(OR(AND(B15&gt;=-50,B15&lt;=50),ISNUMBER(B15)=FALSE),B15,"")</f>
        <v>-0.64794816414686829</v>
      </c>
      <c r="E15" s="481">
        <f t="shared" si="3"/>
        <v>3.7128712871287131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3.0927835051546393</v>
      </c>
      <c r="C16" s="480">
        <f>'Tabelle 3.3'!J13</f>
        <v>12.903225806451612</v>
      </c>
      <c r="D16" s="481">
        <f t="shared" si="3"/>
        <v>3.0927835051546393</v>
      </c>
      <c r="E16" s="481">
        <f t="shared" si="3"/>
        <v>12.903225806451612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-2.1076496767150896</v>
      </c>
      <c r="C17" s="480">
        <f>'Tabelle 3.3'!J14</f>
        <v>-7.4276778733385456</v>
      </c>
      <c r="D17" s="481">
        <f t="shared" si="3"/>
        <v>-2.1076496767150896</v>
      </c>
      <c r="E17" s="481">
        <f t="shared" si="3"/>
        <v>-7.4276778733385456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-3.28</v>
      </c>
      <c r="C18" s="480">
        <f>'Tabelle 3.3'!J15</f>
        <v>-11.141304347826088</v>
      </c>
      <c r="D18" s="481">
        <f t="shared" si="3"/>
        <v>-3.28</v>
      </c>
      <c r="E18" s="481">
        <f t="shared" si="3"/>
        <v>-11.141304347826088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-1.1400651465798046</v>
      </c>
      <c r="C19" s="480">
        <f>'Tabelle 3.3'!J16</f>
        <v>-4.2553191489361701</v>
      </c>
      <c r="D19" s="481">
        <f t="shared" si="3"/>
        <v>-1.1400651465798046</v>
      </c>
      <c r="E19" s="481">
        <f t="shared" si="3"/>
        <v>-4.2553191489361701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-2.7298480556270923</v>
      </c>
      <c r="C20" s="480">
        <f>'Tabelle 3.3'!J17</f>
        <v>0.46728971962616822</v>
      </c>
      <c r="D20" s="481">
        <f t="shared" si="3"/>
        <v>-2.7298480556270923</v>
      </c>
      <c r="E20" s="481">
        <f t="shared" si="3"/>
        <v>0.46728971962616822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1.7088607594936709</v>
      </c>
      <c r="C21" s="480">
        <f>'Tabelle 3.3'!J18</f>
        <v>3.3955857385398982</v>
      </c>
      <c r="D21" s="481">
        <f t="shared" si="3"/>
        <v>1.7088607594936709</v>
      </c>
      <c r="E21" s="481">
        <f t="shared" si="3"/>
        <v>3.3955857385398982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2.6548672566371683</v>
      </c>
      <c r="C22" s="480">
        <f>'Tabelle 3.3'!J19</f>
        <v>-2.4379991593106349</v>
      </c>
      <c r="D22" s="481">
        <f t="shared" si="3"/>
        <v>2.6548672566371683</v>
      </c>
      <c r="E22" s="481">
        <f t="shared" si="3"/>
        <v>-2.4379991593106349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0.25094102885821834</v>
      </c>
      <c r="C23" s="480">
        <f>'Tabelle 3.3'!J20</f>
        <v>-2.5295109612141653</v>
      </c>
      <c r="D23" s="481">
        <f t="shared" si="3"/>
        <v>0.25094102885821834</v>
      </c>
      <c r="E23" s="481">
        <f t="shared" si="3"/>
        <v>-2.5295109612141653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0.93023255813953487</v>
      </c>
      <c r="C24" s="480">
        <f>'Tabelle 3.3'!J21</f>
        <v>-4.3081601621895587</v>
      </c>
      <c r="D24" s="481">
        <f t="shared" si="3"/>
        <v>0.93023255813953487</v>
      </c>
      <c r="E24" s="481">
        <f t="shared" si="3"/>
        <v>-4.3081601621895587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3.3591731266149871</v>
      </c>
      <c r="C25" s="480">
        <f>'Tabelle 3.3'!J22</f>
        <v>-22.352941176470587</v>
      </c>
      <c r="D25" s="481">
        <f t="shared" si="3"/>
        <v>3.3591731266149871</v>
      </c>
      <c r="E25" s="481">
        <f t="shared" si="3"/>
        <v>-22.352941176470587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1.1336032388663968</v>
      </c>
      <c r="C26" s="480">
        <f>'Tabelle 3.3'!J23</f>
        <v>4.4247787610619467</v>
      </c>
      <c r="D26" s="481">
        <f t="shared" si="3"/>
        <v>1.1336032388663968</v>
      </c>
      <c r="E26" s="481">
        <f t="shared" si="3"/>
        <v>4.4247787610619467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-2.6792179580014484</v>
      </c>
      <c r="C27" s="480">
        <f>'Tabelle 3.3'!J24</f>
        <v>-2.5710419485791611</v>
      </c>
      <c r="D27" s="481">
        <f t="shared" si="3"/>
        <v>-2.6792179580014484</v>
      </c>
      <c r="E27" s="481">
        <f t="shared" si="3"/>
        <v>-2.5710419485791611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1.9195612431444242</v>
      </c>
      <c r="C28" s="480">
        <f>'Tabelle 3.3'!J25</f>
        <v>-0.970873786407767</v>
      </c>
      <c r="D28" s="481">
        <f t="shared" si="3"/>
        <v>1.9195612431444242</v>
      </c>
      <c r="E28" s="481">
        <f t="shared" si="3"/>
        <v>-0.970873786407767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-14.767932489451477</v>
      </c>
      <c r="C29" s="480">
        <f>'Tabelle 3.3'!J26</f>
        <v>-33.333333333333336</v>
      </c>
      <c r="D29" s="481">
        <f t="shared" si="3"/>
        <v>-14.767932489451477</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1.6460905349794239</v>
      </c>
      <c r="C30" s="480">
        <f>'Tabelle 3.3'!J27</f>
        <v>-2.8985507246376812</v>
      </c>
      <c r="D30" s="481">
        <f t="shared" si="3"/>
        <v>1.6460905349794239</v>
      </c>
      <c r="E30" s="481">
        <f t="shared" si="3"/>
        <v>-2.8985507246376812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3.3117350611951042</v>
      </c>
      <c r="C31" s="480">
        <f>'Tabelle 3.3'!J28</f>
        <v>8</v>
      </c>
      <c r="D31" s="481">
        <f t="shared" si="3"/>
        <v>3.3117350611951042</v>
      </c>
      <c r="E31" s="481">
        <f t="shared" si="3"/>
        <v>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3.6860068259385668</v>
      </c>
      <c r="C32" s="480">
        <f>'Tabelle 3.3'!J29</f>
        <v>-0.82304526748971196</v>
      </c>
      <c r="D32" s="481">
        <f t="shared" si="3"/>
        <v>3.6860068259385668</v>
      </c>
      <c r="E32" s="481">
        <f t="shared" si="3"/>
        <v>-0.82304526748971196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-5.7114818449460252</v>
      </c>
      <c r="C33" s="480">
        <f>'Tabelle 3.3'!J30</f>
        <v>-4.2397660818713447</v>
      </c>
      <c r="D33" s="481">
        <f t="shared" si="3"/>
        <v>-5.7114818449460252</v>
      </c>
      <c r="E33" s="481">
        <f t="shared" si="3"/>
        <v>-4.2397660818713447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-2.2447501810282402</v>
      </c>
      <c r="C34" s="480">
        <f>'Tabelle 3.3'!J31</f>
        <v>-1.4348097317529631</v>
      </c>
      <c r="D34" s="481">
        <f t="shared" si="3"/>
        <v>-2.2447501810282402</v>
      </c>
      <c r="E34" s="481">
        <f t="shared" si="3"/>
        <v>-1.4348097317529631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-0.64794816414686829</v>
      </c>
      <c r="C37" s="480">
        <f>'Tabelle 3.3'!J34</f>
        <v>3.7128712871287131</v>
      </c>
      <c r="D37" s="481">
        <f t="shared" si="3"/>
        <v>-0.64794816414686829</v>
      </c>
      <c r="E37" s="481">
        <f t="shared" si="3"/>
        <v>3.7128712871287131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-1.1701170117011701</v>
      </c>
      <c r="C38" s="480">
        <f>'Tabelle 3.3'!J35</f>
        <v>-3.471502590673575</v>
      </c>
      <c r="D38" s="481">
        <f t="shared" si="3"/>
        <v>-1.1701170117011701</v>
      </c>
      <c r="E38" s="481">
        <f t="shared" si="3"/>
        <v>-3.471502590673575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0.23005871647838477</v>
      </c>
      <c r="C39" s="480">
        <f>'Tabelle 3.3'!J36</f>
        <v>-2.4387845412528271</v>
      </c>
      <c r="D39" s="481">
        <f t="shared" si="3"/>
        <v>0.23005871647838477</v>
      </c>
      <c r="E39" s="481">
        <f t="shared" si="3"/>
        <v>-2.4387845412528271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0.23005871647838477</v>
      </c>
      <c r="C45" s="480">
        <f>'Tabelle 3.3'!J36</f>
        <v>-2.4387845412528271</v>
      </c>
      <c r="D45" s="481">
        <f t="shared" si="3"/>
        <v>0.23005871647838477</v>
      </c>
      <c r="E45" s="481">
        <f t="shared" si="3"/>
        <v>-2.4387845412528271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42139</v>
      </c>
      <c r="C51" s="487">
        <v>9558</v>
      </c>
      <c r="D51" s="487">
        <v>3330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42169</v>
      </c>
      <c r="C52" s="487">
        <v>9799</v>
      </c>
      <c r="D52" s="487">
        <v>3427</v>
      </c>
      <c r="E52" s="488">
        <f t="shared" ref="E52:G70" si="11">IF($A$51=37802,IF(COUNTBLANK(B$51:B$70)&gt;0,#N/A,B52/B$51*100),IF(COUNTBLANK(B$51:B$75)&gt;0,#N/A,B52/B$51*100))</f>
        <v>100.07119295664349</v>
      </c>
      <c r="F52" s="488">
        <f t="shared" si="11"/>
        <v>102.521448001674</v>
      </c>
      <c r="G52" s="488">
        <f t="shared" si="11"/>
        <v>102.91291291291292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42824</v>
      </c>
      <c r="C53" s="487">
        <v>9638</v>
      </c>
      <c r="D53" s="487">
        <v>3496</v>
      </c>
      <c r="E53" s="488">
        <f t="shared" si="11"/>
        <v>101.62557251002636</v>
      </c>
      <c r="F53" s="488">
        <f t="shared" si="11"/>
        <v>100.83699518727767</v>
      </c>
      <c r="G53" s="488">
        <f t="shared" si="11"/>
        <v>104.98498498498499</v>
      </c>
      <c r="H53" s="489">
        <f>IF(ISERROR(L53)=TRUE,IF(MONTH(A53)=MONTH(MAX(A$51:A$75)),A53,""),"")</f>
        <v>41883</v>
      </c>
      <c r="I53" s="488">
        <f t="shared" si="12"/>
        <v>101.62557251002636</v>
      </c>
      <c r="J53" s="488">
        <f t="shared" si="10"/>
        <v>100.83699518727767</v>
      </c>
      <c r="K53" s="488">
        <f t="shared" si="10"/>
        <v>104.98498498498499</v>
      </c>
      <c r="L53" s="488" t="e">
        <f t="shared" si="13"/>
        <v>#N/A</v>
      </c>
    </row>
    <row r="54" spans="1:14" ht="15" customHeight="1" x14ac:dyDescent="0.2">
      <c r="A54" s="490" t="s">
        <v>462</v>
      </c>
      <c r="B54" s="487">
        <v>42311</v>
      </c>
      <c r="C54" s="487">
        <v>9474</v>
      </c>
      <c r="D54" s="487">
        <v>3404</v>
      </c>
      <c r="E54" s="488">
        <f t="shared" si="11"/>
        <v>100.40817295142269</v>
      </c>
      <c r="F54" s="488">
        <f t="shared" si="11"/>
        <v>99.12115505335845</v>
      </c>
      <c r="G54" s="488">
        <f t="shared" si="11"/>
        <v>102.22222222222221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42447</v>
      </c>
      <c r="C55" s="487">
        <v>9136</v>
      </c>
      <c r="D55" s="487">
        <v>3406</v>
      </c>
      <c r="E55" s="488">
        <f t="shared" si="11"/>
        <v>100.73091435487316</v>
      </c>
      <c r="F55" s="488">
        <f t="shared" si="11"/>
        <v>95.584850387110279</v>
      </c>
      <c r="G55" s="488">
        <f t="shared" si="11"/>
        <v>102.2822822822823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42600</v>
      </c>
      <c r="C56" s="487">
        <v>9303</v>
      </c>
      <c r="D56" s="487">
        <v>3547</v>
      </c>
      <c r="E56" s="488">
        <f t="shared" si="11"/>
        <v>101.09399843375495</v>
      </c>
      <c r="F56" s="488">
        <f t="shared" si="11"/>
        <v>97.332077840552415</v>
      </c>
      <c r="G56" s="488">
        <f t="shared" si="11"/>
        <v>106.51651651651652</v>
      </c>
      <c r="H56" s="489" t="str">
        <f t="shared" si="14"/>
        <v/>
      </c>
      <c r="I56" s="488" t="str">
        <f t="shared" si="12"/>
        <v/>
      </c>
      <c r="J56" s="488" t="str">
        <f t="shared" si="10"/>
        <v/>
      </c>
      <c r="K56" s="488" t="str">
        <f t="shared" si="10"/>
        <v/>
      </c>
      <c r="L56" s="488" t="e">
        <f t="shared" si="13"/>
        <v>#N/A</v>
      </c>
    </row>
    <row r="57" spans="1:14" ht="15" customHeight="1" x14ac:dyDescent="0.2">
      <c r="A57" s="490">
        <v>42248</v>
      </c>
      <c r="B57" s="487">
        <v>43618</v>
      </c>
      <c r="C57" s="487">
        <v>9068</v>
      </c>
      <c r="D57" s="487">
        <v>3646</v>
      </c>
      <c r="E57" s="488">
        <f t="shared" si="11"/>
        <v>103.50981276252402</v>
      </c>
      <c r="F57" s="488">
        <f t="shared" si="11"/>
        <v>94.873404477924254</v>
      </c>
      <c r="G57" s="488">
        <f t="shared" si="11"/>
        <v>109.48948948948949</v>
      </c>
      <c r="H57" s="489">
        <f t="shared" si="14"/>
        <v>42248</v>
      </c>
      <c r="I57" s="488">
        <f t="shared" si="12"/>
        <v>103.50981276252402</v>
      </c>
      <c r="J57" s="488">
        <f t="shared" si="10"/>
        <v>94.873404477924254</v>
      </c>
      <c r="K57" s="488">
        <f t="shared" si="10"/>
        <v>109.48948948948949</v>
      </c>
      <c r="L57" s="488" t="e">
        <f t="shared" si="13"/>
        <v>#N/A</v>
      </c>
    </row>
    <row r="58" spans="1:14" ht="15" customHeight="1" x14ac:dyDescent="0.2">
      <c r="A58" s="490" t="s">
        <v>465</v>
      </c>
      <c r="B58" s="487">
        <v>43312</v>
      </c>
      <c r="C58" s="487">
        <v>9043</v>
      </c>
      <c r="D58" s="487">
        <v>3655</v>
      </c>
      <c r="E58" s="488">
        <f t="shared" si="11"/>
        <v>102.78364460476044</v>
      </c>
      <c r="F58" s="488">
        <f t="shared" si="11"/>
        <v>94.611843481899982</v>
      </c>
      <c r="G58" s="488">
        <f t="shared" si="11"/>
        <v>109.75975975975976</v>
      </c>
      <c r="H58" s="489" t="str">
        <f t="shared" si="14"/>
        <v/>
      </c>
      <c r="I58" s="488" t="str">
        <f t="shared" si="12"/>
        <v/>
      </c>
      <c r="J58" s="488" t="str">
        <f t="shared" si="10"/>
        <v/>
      </c>
      <c r="K58" s="488" t="str">
        <f t="shared" si="10"/>
        <v/>
      </c>
      <c r="L58" s="488" t="e">
        <f t="shared" si="13"/>
        <v>#N/A</v>
      </c>
    </row>
    <row r="59" spans="1:14" ht="15" customHeight="1" x14ac:dyDescent="0.2">
      <c r="A59" s="490" t="s">
        <v>466</v>
      </c>
      <c r="B59" s="487">
        <v>43342</v>
      </c>
      <c r="C59" s="487">
        <v>9011</v>
      </c>
      <c r="D59" s="487">
        <v>3646</v>
      </c>
      <c r="E59" s="488">
        <f t="shared" si="11"/>
        <v>102.85483756140393</v>
      </c>
      <c r="F59" s="488">
        <f t="shared" si="11"/>
        <v>94.277045406988918</v>
      </c>
      <c r="G59" s="488">
        <f t="shared" si="11"/>
        <v>109.48948948948949</v>
      </c>
      <c r="H59" s="489" t="str">
        <f t="shared" si="14"/>
        <v/>
      </c>
      <c r="I59" s="488" t="str">
        <f t="shared" si="12"/>
        <v/>
      </c>
      <c r="J59" s="488" t="str">
        <f t="shared" si="10"/>
        <v/>
      </c>
      <c r="K59" s="488" t="str">
        <f t="shared" si="10"/>
        <v/>
      </c>
      <c r="L59" s="488" t="e">
        <f t="shared" si="13"/>
        <v>#N/A</v>
      </c>
    </row>
    <row r="60" spans="1:14" ht="15" customHeight="1" x14ac:dyDescent="0.2">
      <c r="A60" s="490" t="s">
        <v>467</v>
      </c>
      <c r="B60" s="487">
        <v>43429</v>
      </c>
      <c r="C60" s="487">
        <v>9172</v>
      </c>
      <c r="D60" s="487">
        <v>3738</v>
      </c>
      <c r="E60" s="488">
        <f t="shared" si="11"/>
        <v>103.06129713567005</v>
      </c>
      <c r="F60" s="488">
        <f t="shared" si="11"/>
        <v>95.961498221385227</v>
      </c>
      <c r="G60" s="488">
        <f t="shared" si="11"/>
        <v>112.25225225225226</v>
      </c>
      <c r="H60" s="489" t="str">
        <f t="shared" si="14"/>
        <v/>
      </c>
      <c r="I60" s="488" t="str">
        <f t="shared" si="12"/>
        <v/>
      </c>
      <c r="J60" s="488" t="str">
        <f t="shared" si="10"/>
        <v/>
      </c>
      <c r="K60" s="488" t="str">
        <f t="shared" si="10"/>
        <v/>
      </c>
      <c r="L60" s="488" t="e">
        <f t="shared" si="13"/>
        <v>#N/A</v>
      </c>
    </row>
    <row r="61" spans="1:14" ht="15" customHeight="1" x14ac:dyDescent="0.2">
      <c r="A61" s="490">
        <v>42614</v>
      </c>
      <c r="B61" s="487">
        <v>44531</v>
      </c>
      <c r="C61" s="487">
        <v>9086</v>
      </c>
      <c r="D61" s="487">
        <v>3833</v>
      </c>
      <c r="E61" s="488">
        <f t="shared" si="11"/>
        <v>105.67645174304087</v>
      </c>
      <c r="F61" s="488">
        <f t="shared" si="11"/>
        <v>95.061728395061735</v>
      </c>
      <c r="G61" s="488">
        <f t="shared" si="11"/>
        <v>115.1051051051051</v>
      </c>
      <c r="H61" s="489">
        <f t="shared" si="14"/>
        <v>42614</v>
      </c>
      <c r="I61" s="488">
        <f t="shared" si="12"/>
        <v>105.67645174304087</v>
      </c>
      <c r="J61" s="488">
        <f t="shared" si="10"/>
        <v>95.061728395061735</v>
      </c>
      <c r="K61" s="488">
        <f t="shared" si="10"/>
        <v>115.1051051051051</v>
      </c>
      <c r="L61" s="488" t="e">
        <f t="shared" si="13"/>
        <v>#N/A</v>
      </c>
    </row>
    <row r="62" spans="1:14" ht="15" customHeight="1" x14ac:dyDescent="0.2">
      <c r="A62" s="490" t="s">
        <v>468</v>
      </c>
      <c r="B62" s="487">
        <v>44238</v>
      </c>
      <c r="C62" s="487">
        <v>9005</v>
      </c>
      <c r="D62" s="487">
        <v>3732</v>
      </c>
      <c r="E62" s="488">
        <f t="shared" si="11"/>
        <v>104.98113386648949</v>
      </c>
      <c r="F62" s="488">
        <f t="shared" si="11"/>
        <v>94.214270767943091</v>
      </c>
      <c r="G62" s="488">
        <f t="shared" si="11"/>
        <v>112.07207207207207</v>
      </c>
      <c r="H62" s="489" t="str">
        <f t="shared" si="14"/>
        <v/>
      </c>
      <c r="I62" s="488" t="str">
        <f t="shared" si="12"/>
        <v/>
      </c>
      <c r="J62" s="488" t="str">
        <f t="shared" si="10"/>
        <v/>
      </c>
      <c r="K62" s="488" t="str">
        <f t="shared" si="10"/>
        <v/>
      </c>
      <c r="L62" s="488" t="e">
        <f t="shared" si="13"/>
        <v>#N/A</v>
      </c>
    </row>
    <row r="63" spans="1:14" ht="15" customHeight="1" x14ac:dyDescent="0.2">
      <c r="A63" s="490" t="s">
        <v>469</v>
      </c>
      <c r="B63" s="487">
        <v>44022</v>
      </c>
      <c r="C63" s="487">
        <v>8900</v>
      </c>
      <c r="D63" s="487">
        <v>3675</v>
      </c>
      <c r="E63" s="488">
        <f t="shared" si="11"/>
        <v>104.46854457865635</v>
      </c>
      <c r="F63" s="488">
        <f t="shared" si="11"/>
        <v>93.11571458464114</v>
      </c>
      <c r="G63" s="488">
        <f t="shared" si="11"/>
        <v>110.36036036036036</v>
      </c>
      <c r="H63" s="489" t="str">
        <f t="shared" si="14"/>
        <v/>
      </c>
      <c r="I63" s="488" t="str">
        <f t="shared" si="12"/>
        <v/>
      </c>
      <c r="J63" s="488" t="str">
        <f t="shared" si="10"/>
        <v/>
      </c>
      <c r="K63" s="488" t="str">
        <f t="shared" si="10"/>
        <v/>
      </c>
      <c r="L63" s="488" t="e">
        <f t="shared" si="13"/>
        <v>#N/A</v>
      </c>
    </row>
    <row r="64" spans="1:14" ht="15" customHeight="1" x14ac:dyDescent="0.2">
      <c r="A64" s="490" t="s">
        <v>470</v>
      </c>
      <c r="B64" s="487">
        <v>44175</v>
      </c>
      <c r="C64" s="487">
        <v>8924</v>
      </c>
      <c r="D64" s="487">
        <v>3825</v>
      </c>
      <c r="E64" s="488">
        <f t="shared" si="11"/>
        <v>104.83162865753815</v>
      </c>
      <c r="F64" s="488">
        <f t="shared" si="11"/>
        <v>93.366813140824448</v>
      </c>
      <c r="G64" s="488">
        <f t="shared" si="11"/>
        <v>114.86486486486487</v>
      </c>
      <c r="H64" s="489" t="str">
        <f t="shared" si="14"/>
        <v/>
      </c>
      <c r="I64" s="488" t="str">
        <f t="shared" si="12"/>
        <v/>
      </c>
      <c r="J64" s="488" t="str">
        <f t="shared" si="10"/>
        <v/>
      </c>
      <c r="K64" s="488" t="str">
        <f t="shared" si="10"/>
        <v/>
      </c>
      <c r="L64" s="488" t="e">
        <f t="shared" si="13"/>
        <v>#N/A</v>
      </c>
    </row>
    <row r="65" spans="1:12" ht="15" customHeight="1" x14ac:dyDescent="0.2">
      <c r="A65" s="490">
        <v>42979</v>
      </c>
      <c r="B65" s="487">
        <v>45012</v>
      </c>
      <c r="C65" s="487">
        <v>8639</v>
      </c>
      <c r="D65" s="487">
        <v>3978</v>
      </c>
      <c r="E65" s="488">
        <f t="shared" si="11"/>
        <v>106.81791214789149</v>
      </c>
      <c r="F65" s="488">
        <f t="shared" si="11"/>
        <v>90.385017786147728</v>
      </c>
      <c r="G65" s="488">
        <f t="shared" si="11"/>
        <v>119.45945945945947</v>
      </c>
      <c r="H65" s="489">
        <f t="shared" si="14"/>
        <v>42979</v>
      </c>
      <c r="I65" s="488">
        <f t="shared" si="12"/>
        <v>106.81791214789149</v>
      </c>
      <c r="J65" s="488">
        <f t="shared" si="10"/>
        <v>90.385017786147728</v>
      </c>
      <c r="K65" s="488">
        <f t="shared" si="10"/>
        <v>119.45945945945947</v>
      </c>
      <c r="L65" s="488" t="e">
        <f t="shared" si="13"/>
        <v>#N/A</v>
      </c>
    </row>
    <row r="66" spans="1:12" ht="15" customHeight="1" x14ac:dyDescent="0.2">
      <c r="A66" s="490" t="s">
        <v>471</v>
      </c>
      <c r="B66" s="487">
        <v>44663</v>
      </c>
      <c r="C66" s="487">
        <v>8558</v>
      </c>
      <c r="D66" s="487">
        <v>3903</v>
      </c>
      <c r="E66" s="488">
        <f t="shared" si="11"/>
        <v>105.98970075227223</v>
      </c>
      <c r="F66" s="488">
        <f t="shared" si="11"/>
        <v>89.537560159029084</v>
      </c>
      <c r="G66" s="488">
        <f t="shared" si="11"/>
        <v>117.2072072072072</v>
      </c>
      <c r="H66" s="489" t="str">
        <f t="shared" si="14"/>
        <v/>
      </c>
      <c r="I66" s="488" t="str">
        <f t="shared" si="12"/>
        <v/>
      </c>
      <c r="J66" s="488" t="str">
        <f t="shared" si="10"/>
        <v/>
      </c>
      <c r="K66" s="488" t="str">
        <f t="shared" si="10"/>
        <v/>
      </c>
      <c r="L66" s="488" t="e">
        <f t="shared" si="13"/>
        <v>#N/A</v>
      </c>
    </row>
    <row r="67" spans="1:12" ht="15" customHeight="1" x14ac:dyDescent="0.2">
      <c r="A67" s="490" t="s">
        <v>472</v>
      </c>
      <c r="B67" s="487">
        <v>44569</v>
      </c>
      <c r="C67" s="487">
        <v>8424</v>
      </c>
      <c r="D67" s="487">
        <v>3839</v>
      </c>
      <c r="E67" s="488">
        <f t="shared" si="11"/>
        <v>105.76662948812263</v>
      </c>
      <c r="F67" s="488">
        <f t="shared" si="11"/>
        <v>88.135593220338976</v>
      </c>
      <c r="G67" s="488">
        <f t="shared" si="11"/>
        <v>115.28528528528528</v>
      </c>
      <c r="H67" s="489" t="str">
        <f t="shared" si="14"/>
        <v/>
      </c>
      <c r="I67" s="488" t="str">
        <f t="shared" si="12"/>
        <v/>
      </c>
      <c r="J67" s="488" t="str">
        <f t="shared" si="12"/>
        <v/>
      </c>
      <c r="K67" s="488" t="str">
        <f t="shared" si="12"/>
        <v/>
      </c>
      <c r="L67" s="488" t="e">
        <f t="shared" si="13"/>
        <v>#N/A</v>
      </c>
    </row>
    <row r="68" spans="1:12" ht="15" customHeight="1" x14ac:dyDescent="0.2">
      <c r="A68" s="490" t="s">
        <v>473</v>
      </c>
      <c r="B68" s="487">
        <v>44671</v>
      </c>
      <c r="C68" s="487">
        <v>8610</v>
      </c>
      <c r="D68" s="487">
        <v>4010</v>
      </c>
      <c r="E68" s="488">
        <f t="shared" si="11"/>
        <v>106.0086855407105</v>
      </c>
      <c r="F68" s="488">
        <f t="shared" si="11"/>
        <v>90.081607030759571</v>
      </c>
      <c r="G68" s="488">
        <f t="shared" si="11"/>
        <v>120.42042042042043</v>
      </c>
      <c r="H68" s="489" t="str">
        <f t="shared" si="14"/>
        <v/>
      </c>
      <c r="I68" s="488" t="str">
        <f t="shared" si="12"/>
        <v/>
      </c>
      <c r="J68" s="488" t="str">
        <f t="shared" si="12"/>
        <v/>
      </c>
      <c r="K68" s="488" t="str">
        <f t="shared" si="12"/>
        <v/>
      </c>
      <c r="L68" s="488" t="e">
        <f t="shared" si="13"/>
        <v>#N/A</v>
      </c>
    </row>
    <row r="69" spans="1:12" ht="15" customHeight="1" x14ac:dyDescent="0.2">
      <c r="A69" s="490">
        <v>43344</v>
      </c>
      <c r="B69" s="487">
        <v>45624</v>
      </c>
      <c r="C69" s="487">
        <v>8477</v>
      </c>
      <c r="D69" s="487">
        <v>4136</v>
      </c>
      <c r="E69" s="488">
        <f t="shared" si="11"/>
        <v>108.27024846341868</v>
      </c>
      <c r="F69" s="488">
        <f t="shared" si="11"/>
        <v>88.690102531910441</v>
      </c>
      <c r="G69" s="488">
        <f t="shared" si="11"/>
        <v>124.20420420420419</v>
      </c>
      <c r="H69" s="489">
        <f t="shared" si="14"/>
        <v>43344</v>
      </c>
      <c r="I69" s="488">
        <f t="shared" si="12"/>
        <v>108.27024846341868</v>
      </c>
      <c r="J69" s="488">
        <f t="shared" si="12"/>
        <v>88.690102531910441</v>
      </c>
      <c r="K69" s="488">
        <f t="shared" si="12"/>
        <v>124.20420420420419</v>
      </c>
      <c r="L69" s="488" t="e">
        <f t="shared" si="13"/>
        <v>#N/A</v>
      </c>
    </row>
    <row r="70" spans="1:12" ht="15" customHeight="1" x14ac:dyDescent="0.2">
      <c r="A70" s="490" t="s">
        <v>474</v>
      </c>
      <c r="B70" s="487">
        <v>45413</v>
      </c>
      <c r="C70" s="487">
        <v>8372</v>
      </c>
      <c r="D70" s="487">
        <v>4085</v>
      </c>
      <c r="E70" s="488">
        <f t="shared" si="11"/>
        <v>107.76952466835948</v>
      </c>
      <c r="F70" s="488">
        <f t="shared" si="11"/>
        <v>87.591546348608489</v>
      </c>
      <c r="G70" s="488">
        <f t="shared" si="11"/>
        <v>122.67267267267268</v>
      </c>
      <c r="H70" s="489" t="str">
        <f t="shared" si="14"/>
        <v/>
      </c>
      <c r="I70" s="488" t="str">
        <f t="shared" si="12"/>
        <v/>
      </c>
      <c r="J70" s="488" t="str">
        <f t="shared" si="12"/>
        <v/>
      </c>
      <c r="K70" s="488" t="str">
        <f t="shared" si="12"/>
        <v/>
      </c>
      <c r="L70" s="488" t="e">
        <f t="shared" si="13"/>
        <v>#N/A</v>
      </c>
    </row>
    <row r="71" spans="1:12" ht="15" customHeight="1" x14ac:dyDescent="0.2">
      <c r="A71" s="490" t="s">
        <v>475</v>
      </c>
      <c r="B71" s="487">
        <v>45140</v>
      </c>
      <c r="C71" s="487">
        <v>8356</v>
      </c>
      <c r="D71" s="487">
        <v>4147</v>
      </c>
      <c r="E71" s="491">
        <f t="shared" ref="E71:G75" si="15">IF($A$51=37802,IF(COUNTBLANK(B$51:B$70)&gt;0,#N/A,IF(ISBLANK(B71)=FALSE,B71/B$51*100,#N/A)),IF(COUNTBLANK(B$51:B$75)&gt;0,#N/A,B71/B$51*100))</f>
        <v>107.12166876290372</v>
      </c>
      <c r="F71" s="491">
        <f t="shared" si="15"/>
        <v>87.42414731115295</v>
      </c>
      <c r="G71" s="491">
        <f t="shared" si="15"/>
        <v>124.53453453453453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45324</v>
      </c>
      <c r="C72" s="487">
        <v>8559</v>
      </c>
      <c r="D72" s="487">
        <v>4267</v>
      </c>
      <c r="E72" s="491">
        <f t="shared" si="15"/>
        <v>107.55831889698379</v>
      </c>
      <c r="F72" s="491">
        <f t="shared" si="15"/>
        <v>89.548022598870062</v>
      </c>
      <c r="G72" s="491">
        <f t="shared" si="15"/>
        <v>128.13813813813815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45647</v>
      </c>
      <c r="C73" s="487">
        <v>8403</v>
      </c>
      <c r="D73" s="487">
        <v>4393</v>
      </c>
      <c r="E73" s="491">
        <f t="shared" si="15"/>
        <v>108.32482973017869</v>
      </c>
      <c r="F73" s="491">
        <f t="shared" si="15"/>
        <v>87.915881983678588</v>
      </c>
      <c r="G73" s="491">
        <f t="shared" si="15"/>
        <v>131.92192192192192</v>
      </c>
      <c r="H73" s="492">
        <f>IF(A$51=37802,IF(ISERROR(L73)=TRUE,IF(ISBLANK(A73)=FALSE,IF(MONTH(A73)=MONTH(MAX(A$51:A$75)),A73,""),""),""),IF(ISERROR(L73)=TRUE,IF(MONTH(A73)=MONTH(MAX(A$51:A$75)),A73,""),""))</f>
        <v>43709</v>
      </c>
      <c r="I73" s="488">
        <f t="shared" si="12"/>
        <v>108.32482973017869</v>
      </c>
      <c r="J73" s="488">
        <f t="shared" si="12"/>
        <v>87.915881983678588</v>
      </c>
      <c r="K73" s="488">
        <f t="shared" si="12"/>
        <v>131.92192192192192</v>
      </c>
      <c r="L73" s="488" t="e">
        <f t="shared" si="13"/>
        <v>#N/A</v>
      </c>
    </row>
    <row r="74" spans="1:12" ht="15" customHeight="1" x14ac:dyDescent="0.2">
      <c r="A74" s="490" t="s">
        <v>477</v>
      </c>
      <c r="B74" s="487">
        <v>45291</v>
      </c>
      <c r="C74" s="487">
        <v>8295</v>
      </c>
      <c r="D74" s="487">
        <v>4286</v>
      </c>
      <c r="E74" s="491">
        <f t="shared" si="15"/>
        <v>107.48000664467597</v>
      </c>
      <c r="F74" s="491">
        <f t="shared" si="15"/>
        <v>86.78593848085373</v>
      </c>
      <c r="G74" s="491">
        <f t="shared" si="15"/>
        <v>128.70870870870871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45022</v>
      </c>
      <c r="C75" s="493">
        <v>8027</v>
      </c>
      <c r="D75" s="493">
        <v>4176</v>
      </c>
      <c r="E75" s="491">
        <f t="shared" si="15"/>
        <v>106.84164313343933</v>
      </c>
      <c r="F75" s="491">
        <f t="shared" si="15"/>
        <v>83.982004603473527</v>
      </c>
      <c r="G75" s="491">
        <f t="shared" si="15"/>
        <v>125.40540540540542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108.32482973017869</v>
      </c>
      <c r="J77" s="488">
        <f>IF(J75&lt;&gt;"",J75,IF(J74&lt;&gt;"",J74,IF(J73&lt;&gt;"",J73,IF(J72&lt;&gt;"",J72,IF(J71&lt;&gt;"",J71,IF(J70&lt;&gt;"",J70,""))))))</f>
        <v>87.915881983678588</v>
      </c>
      <c r="K77" s="488">
        <f>IF(K75&lt;&gt;"",K75,IF(K74&lt;&gt;"",K74,IF(K73&lt;&gt;"",K73,IF(K72&lt;&gt;"",K72,IF(K71&lt;&gt;"",K71,IF(K70&lt;&gt;"",K70,""))))))</f>
        <v>131.92192192192192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+8,3%</v>
      </c>
      <c r="J79" s="488" t="str">
        <f>"GeB - ausschließlich: "&amp;IF(J77&gt;100,"+","")&amp;TEXT(J77-100,"0,0")&amp;"%"</f>
        <v>GeB - ausschließlich: -12,1%</v>
      </c>
      <c r="K79" s="488" t="str">
        <f>"GeB - im Nebenjob: "&amp;IF(K77&gt;100,"+","")&amp;TEXT(K77-100,"0,0")&amp;"%"</f>
        <v>GeB - im Nebenjob: +31,9%</v>
      </c>
    </row>
    <row r="81" spans="9:9" ht="15" customHeight="1" x14ac:dyDescent="0.2">
      <c r="I81" s="488" t="str">
        <f>IF(ISERROR(HLOOKUP(1,I$78:K$79,2,FALSE)),"",HLOOKUP(1,I$78:K$79,2,FALSE))</f>
        <v>GeB - im Nebenjob: +31,9%</v>
      </c>
    </row>
    <row r="82" spans="9:9" ht="15" customHeight="1" x14ac:dyDescent="0.2">
      <c r="I82" s="488" t="str">
        <f>IF(ISERROR(HLOOKUP(2,I$78:K$79,2,FALSE)),"",HLOOKUP(2,I$78:K$79,2,FALSE))</f>
        <v>SvB: +8,3%</v>
      </c>
    </row>
    <row r="83" spans="9:9" ht="15" customHeight="1" x14ac:dyDescent="0.2">
      <c r="I83" s="488" t="str">
        <f>IF(ISERROR(HLOOKUP(3,I$78:K$79,2,FALSE)),"",HLOOKUP(3,I$78:K$79,2,FALSE))</f>
        <v>GeB - ausschließlich: -12,1%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45022</v>
      </c>
      <c r="E12" s="114">
        <v>45291</v>
      </c>
      <c r="F12" s="114">
        <v>45647</v>
      </c>
      <c r="G12" s="114">
        <v>45324</v>
      </c>
      <c r="H12" s="114">
        <v>45140</v>
      </c>
      <c r="I12" s="115">
        <v>-118</v>
      </c>
      <c r="J12" s="116">
        <v>-0.26140894993354008</v>
      </c>
      <c r="N12" s="117"/>
    </row>
    <row r="13" spans="1:15" s="110" customFormat="1" ht="13.5" customHeight="1" x14ac:dyDescent="0.2">
      <c r="A13" s="118" t="s">
        <v>105</v>
      </c>
      <c r="B13" s="119" t="s">
        <v>106</v>
      </c>
      <c r="C13" s="113">
        <v>53.031851095020215</v>
      </c>
      <c r="D13" s="114">
        <v>23876</v>
      </c>
      <c r="E13" s="114">
        <v>23999</v>
      </c>
      <c r="F13" s="114">
        <v>24288</v>
      </c>
      <c r="G13" s="114">
        <v>24067</v>
      </c>
      <c r="H13" s="114">
        <v>23949</v>
      </c>
      <c r="I13" s="115">
        <v>-73</v>
      </c>
      <c r="J13" s="116">
        <v>-0.30481439726084597</v>
      </c>
    </row>
    <row r="14" spans="1:15" s="110" customFormat="1" ht="13.5" customHeight="1" x14ac:dyDescent="0.2">
      <c r="A14" s="120"/>
      <c r="B14" s="119" t="s">
        <v>107</v>
      </c>
      <c r="C14" s="113">
        <v>46.968148904979785</v>
      </c>
      <c r="D14" s="114">
        <v>21146</v>
      </c>
      <c r="E14" s="114">
        <v>21292</v>
      </c>
      <c r="F14" s="114">
        <v>21359</v>
      </c>
      <c r="G14" s="114">
        <v>21257</v>
      </c>
      <c r="H14" s="114">
        <v>21191</v>
      </c>
      <c r="I14" s="115">
        <v>-45</v>
      </c>
      <c r="J14" s="116">
        <v>-0.21235430135434855</v>
      </c>
    </row>
    <row r="15" spans="1:15" s="110" customFormat="1" ht="13.5" customHeight="1" x14ac:dyDescent="0.2">
      <c r="A15" s="118" t="s">
        <v>105</v>
      </c>
      <c r="B15" s="121" t="s">
        <v>108</v>
      </c>
      <c r="C15" s="113">
        <v>11.512149615743414</v>
      </c>
      <c r="D15" s="114">
        <v>5183</v>
      </c>
      <c r="E15" s="114">
        <v>5356</v>
      </c>
      <c r="F15" s="114">
        <v>5554</v>
      </c>
      <c r="G15" s="114">
        <v>5074</v>
      </c>
      <c r="H15" s="114">
        <v>5253</v>
      </c>
      <c r="I15" s="115">
        <v>-70</v>
      </c>
      <c r="J15" s="116">
        <v>-1.332571863696935</v>
      </c>
    </row>
    <row r="16" spans="1:15" s="110" customFormat="1" ht="13.5" customHeight="1" x14ac:dyDescent="0.2">
      <c r="A16" s="118"/>
      <c r="B16" s="121" t="s">
        <v>109</v>
      </c>
      <c r="C16" s="113">
        <v>64.175292079427834</v>
      </c>
      <c r="D16" s="114">
        <v>28893</v>
      </c>
      <c r="E16" s="114">
        <v>29040</v>
      </c>
      <c r="F16" s="114">
        <v>29288</v>
      </c>
      <c r="G16" s="114">
        <v>29463</v>
      </c>
      <c r="H16" s="114">
        <v>29319</v>
      </c>
      <c r="I16" s="115">
        <v>-426</v>
      </c>
      <c r="J16" s="116">
        <v>-1.4529827074593267</v>
      </c>
    </row>
    <row r="17" spans="1:10" s="110" customFormat="1" ht="13.5" customHeight="1" x14ac:dyDescent="0.2">
      <c r="A17" s="118"/>
      <c r="B17" s="121" t="s">
        <v>110</v>
      </c>
      <c r="C17" s="113">
        <v>23.173115365821154</v>
      </c>
      <c r="D17" s="114">
        <v>10433</v>
      </c>
      <c r="E17" s="114">
        <v>10376</v>
      </c>
      <c r="F17" s="114">
        <v>10289</v>
      </c>
      <c r="G17" s="114">
        <v>10303</v>
      </c>
      <c r="H17" s="114">
        <v>10130</v>
      </c>
      <c r="I17" s="115">
        <v>303</v>
      </c>
      <c r="J17" s="116">
        <v>2.9911154985192496</v>
      </c>
    </row>
    <row r="18" spans="1:10" s="110" customFormat="1" ht="13.5" customHeight="1" x14ac:dyDescent="0.2">
      <c r="A18" s="120"/>
      <c r="B18" s="121" t="s">
        <v>111</v>
      </c>
      <c r="C18" s="113">
        <v>1.1394429390075962</v>
      </c>
      <c r="D18" s="114">
        <v>513</v>
      </c>
      <c r="E18" s="114">
        <v>519</v>
      </c>
      <c r="F18" s="114">
        <v>516</v>
      </c>
      <c r="G18" s="114">
        <v>484</v>
      </c>
      <c r="H18" s="114">
        <v>438</v>
      </c>
      <c r="I18" s="115">
        <v>75</v>
      </c>
      <c r="J18" s="116">
        <v>17.123287671232877</v>
      </c>
    </row>
    <row r="19" spans="1:10" s="110" customFormat="1" ht="13.5" customHeight="1" x14ac:dyDescent="0.2">
      <c r="A19" s="120"/>
      <c r="B19" s="121" t="s">
        <v>112</v>
      </c>
      <c r="C19" s="113">
        <v>0.33983385900226554</v>
      </c>
      <c r="D19" s="114">
        <v>153</v>
      </c>
      <c r="E19" s="114">
        <v>161</v>
      </c>
      <c r="F19" s="114">
        <v>185</v>
      </c>
      <c r="G19" s="114">
        <v>156</v>
      </c>
      <c r="H19" s="114">
        <v>121</v>
      </c>
      <c r="I19" s="115">
        <v>32</v>
      </c>
      <c r="J19" s="116">
        <v>26.446280991735538</v>
      </c>
    </row>
    <row r="20" spans="1:10" s="110" customFormat="1" ht="13.5" customHeight="1" x14ac:dyDescent="0.2">
      <c r="A20" s="118" t="s">
        <v>113</v>
      </c>
      <c r="B20" s="122" t="s">
        <v>114</v>
      </c>
      <c r="C20" s="113">
        <v>69.052907467460358</v>
      </c>
      <c r="D20" s="114">
        <v>31089</v>
      </c>
      <c r="E20" s="114">
        <v>31379</v>
      </c>
      <c r="F20" s="114">
        <v>31810</v>
      </c>
      <c r="G20" s="114">
        <v>31408</v>
      </c>
      <c r="H20" s="114">
        <v>31395</v>
      </c>
      <c r="I20" s="115">
        <v>-306</v>
      </c>
      <c r="J20" s="116">
        <v>-0.97467749641662682</v>
      </c>
    </row>
    <row r="21" spans="1:10" s="110" customFormat="1" ht="13.5" customHeight="1" x14ac:dyDescent="0.2">
      <c r="A21" s="120"/>
      <c r="B21" s="122" t="s">
        <v>115</v>
      </c>
      <c r="C21" s="113">
        <v>30.947092532539646</v>
      </c>
      <c r="D21" s="114">
        <v>13933</v>
      </c>
      <c r="E21" s="114">
        <v>13912</v>
      </c>
      <c r="F21" s="114">
        <v>13837</v>
      </c>
      <c r="G21" s="114">
        <v>13916</v>
      </c>
      <c r="H21" s="114">
        <v>13745</v>
      </c>
      <c r="I21" s="115">
        <v>188</v>
      </c>
      <c r="J21" s="116">
        <v>1.3677700982175336</v>
      </c>
    </row>
    <row r="22" spans="1:10" s="110" customFormat="1" ht="13.5" customHeight="1" x14ac:dyDescent="0.2">
      <c r="A22" s="118" t="s">
        <v>113</v>
      </c>
      <c r="B22" s="122" t="s">
        <v>116</v>
      </c>
      <c r="C22" s="113">
        <v>94.715916662964773</v>
      </c>
      <c r="D22" s="114">
        <v>42643</v>
      </c>
      <c r="E22" s="114">
        <v>42986</v>
      </c>
      <c r="F22" s="114">
        <v>43302</v>
      </c>
      <c r="G22" s="114">
        <v>43027</v>
      </c>
      <c r="H22" s="114">
        <v>42952</v>
      </c>
      <c r="I22" s="115">
        <v>-309</v>
      </c>
      <c r="J22" s="116">
        <v>-0.71940771093313471</v>
      </c>
    </row>
    <row r="23" spans="1:10" s="110" customFormat="1" ht="13.5" customHeight="1" x14ac:dyDescent="0.2">
      <c r="A23" s="123"/>
      <c r="B23" s="124" t="s">
        <v>117</v>
      </c>
      <c r="C23" s="125">
        <v>5.2352183377015677</v>
      </c>
      <c r="D23" s="114">
        <v>2357</v>
      </c>
      <c r="E23" s="114">
        <v>2283</v>
      </c>
      <c r="F23" s="114">
        <v>2322</v>
      </c>
      <c r="G23" s="114">
        <v>2277</v>
      </c>
      <c r="H23" s="114">
        <v>2170</v>
      </c>
      <c r="I23" s="115">
        <v>187</v>
      </c>
      <c r="J23" s="116">
        <v>8.6175115207373274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12203</v>
      </c>
      <c r="E26" s="114">
        <v>12581</v>
      </c>
      <c r="F26" s="114">
        <v>12796</v>
      </c>
      <c r="G26" s="114">
        <v>12826</v>
      </c>
      <c r="H26" s="140">
        <v>12503</v>
      </c>
      <c r="I26" s="115">
        <v>-300</v>
      </c>
      <c r="J26" s="116">
        <v>-2.3994241382068302</v>
      </c>
    </row>
    <row r="27" spans="1:10" s="110" customFormat="1" ht="13.5" customHeight="1" x14ac:dyDescent="0.2">
      <c r="A27" s="118" t="s">
        <v>105</v>
      </c>
      <c r="B27" s="119" t="s">
        <v>106</v>
      </c>
      <c r="C27" s="113">
        <v>35.999344423502414</v>
      </c>
      <c r="D27" s="115">
        <v>4393</v>
      </c>
      <c r="E27" s="114">
        <v>4501</v>
      </c>
      <c r="F27" s="114">
        <v>4586</v>
      </c>
      <c r="G27" s="114">
        <v>4584</v>
      </c>
      <c r="H27" s="140">
        <v>4391</v>
      </c>
      <c r="I27" s="115">
        <v>2</v>
      </c>
      <c r="J27" s="116">
        <v>4.554771122751082E-2</v>
      </c>
    </row>
    <row r="28" spans="1:10" s="110" customFormat="1" ht="13.5" customHeight="1" x14ac:dyDescent="0.2">
      <c r="A28" s="120"/>
      <c r="B28" s="119" t="s">
        <v>107</v>
      </c>
      <c r="C28" s="113">
        <v>64.000655576497579</v>
      </c>
      <c r="D28" s="115">
        <v>7810</v>
      </c>
      <c r="E28" s="114">
        <v>8080</v>
      </c>
      <c r="F28" s="114">
        <v>8210</v>
      </c>
      <c r="G28" s="114">
        <v>8242</v>
      </c>
      <c r="H28" s="140">
        <v>8112</v>
      </c>
      <c r="I28" s="115">
        <v>-302</v>
      </c>
      <c r="J28" s="116">
        <v>-3.722879684418146</v>
      </c>
    </row>
    <row r="29" spans="1:10" s="110" customFormat="1" ht="13.5" customHeight="1" x14ac:dyDescent="0.2">
      <c r="A29" s="118" t="s">
        <v>105</v>
      </c>
      <c r="B29" s="121" t="s">
        <v>108</v>
      </c>
      <c r="C29" s="113">
        <v>17.51208719167418</v>
      </c>
      <c r="D29" s="115">
        <v>2137</v>
      </c>
      <c r="E29" s="114">
        <v>2242</v>
      </c>
      <c r="F29" s="114">
        <v>2290</v>
      </c>
      <c r="G29" s="114">
        <v>2313</v>
      </c>
      <c r="H29" s="140">
        <v>2163</v>
      </c>
      <c r="I29" s="115">
        <v>-26</v>
      </c>
      <c r="J29" s="116">
        <v>-1.2020342117429497</v>
      </c>
    </row>
    <row r="30" spans="1:10" s="110" customFormat="1" ht="13.5" customHeight="1" x14ac:dyDescent="0.2">
      <c r="A30" s="118"/>
      <c r="B30" s="121" t="s">
        <v>109</v>
      </c>
      <c r="C30" s="113">
        <v>44.04654593132836</v>
      </c>
      <c r="D30" s="115">
        <v>5375</v>
      </c>
      <c r="E30" s="114">
        <v>5586</v>
      </c>
      <c r="F30" s="114">
        <v>5697</v>
      </c>
      <c r="G30" s="114">
        <v>5743</v>
      </c>
      <c r="H30" s="140">
        <v>5725</v>
      </c>
      <c r="I30" s="115">
        <v>-350</v>
      </c>
      <c r="J30" s="116">
        <v>-6.1135371179039302</v>
      </c>
    </row>
    <row r="31" spans="1:10" s="110" customFormat="1" ht="13.5" customHeight="1" x14ac:dyDescent="0.2">
      <c r="A31" s="118"/>
      <c r="B31" s="121" t="s">
        <v>110</v>
      </c>
      <c r="C31" s="113">
        <v>22.002786200114727</v>
      </c>
      <c r="D31" s="115">
        <v>2685</v>
      </c>
      <c r="E31" s="114">
        <v>2733</v>
      </c>
      <c r="F31" s="114">
        <v>2783</v>
      </c>
      <c r="G31" s="114">
        <v>2780</v>
      </c>
      <c r="H31" s="140">
        <v>2721</v>
      </c>
      <c r="I31" s="115">
        <v>-36</v>
      </c>
      <c r="J31" s="116">
        <v>-1.3230429988974641</v>
      </c>
    </row>
    <row r="32" spans="1:10" s="110" customFormat="1" ht="13.5" customHeight="1" x14ac:dyDescent="0.2">
      <c r="A32" s="120"/>
      <c r="B32" s="121" t="s">
        <v>111</v>
      </c>
      <c r="C32" s="113">
        <v>16.438580676882733</v>
      </c>
      <c r="D32" s="115">
        <v>2006</v>
      </c>
      <c r="E32" s="114">
        <v>2020</v>
      </c>
      <c r="F32" s="114">
        <v>2026</v>
      </c>
      <c r="G32" s="114">
        <v>1990</v>
      </c>
      <c r="H32" s="140">
        <v>1894</v>
      </c>
      <c r="I32" s="115">
        <v>112</v>
      </c>
      <c r="J32" s="116">
        <v>5.9134107708553323</v>
      </c>
    </row>
    <row r="33" spans="1:10" s="110" customFormat="1" ht="13.5" customHeight="1" x14ac:dyDescent="0.2">
      <c r="A33" s="120"/>
      <c r="B33" s="121" t="s">
        <v>112</v>
      </c>
      <c r="C33" s="113">
        <v>1.7782512496926985</v>
      </c>
      <c r="D33" s="115">
        <v>217</v>
      </c>
      <c r="E33" s="114">
        <v>237</v>
      </c>
      <c r="F33" s="114">
        <v>241</v>
      </c>
      <c r="G33" s="114">
        <v>205</v>
      </c>
      <c r="H33" s="140">
        <v>182</v>
      </c>
      <c r="I33" s="115">
        <v>35</v>
      </c>
      <c r="J33" s="116">
        <v>19.23076923076923</v>
      </c>
    </row>
    <row r="34" spans="1:10" s="110" customFormat="1" ht="13.5" customHeight="1" x14ac:dyDescent="0.2">
      <c r="A34" s="118" t="s">
        <v>113</v>
      </c>
      <c r="B34" s="122" t="s">
        <v>116</v>
      </c>
      <c r="C34" s="113">
        <v>94.861919200196667</v>
      </c>
      <c r="D34" s="115">
        <v>11576</v>
      </c>
      <c r="E34" s="114">
        <v>11941</v>
      </c>
      <c r="F34" s="114">
        <v>12155</v>
      </c>
      <c r="G34" s="114">
        <v>12182</v>
      </c>
      <c r="H34" s="140">
        <v>11894</v>
      </c>
      <c r="I34" s="115">
        <v>-318</v>
      </c>
      <c r="J34" s="116">
        <v>-2.673616949722549</v>
      </c>
    </row>
    <row r="35" spans="1:10" s="110" customFormat="1" ht="13.5" customHeight="1" x14ac:dyDescent="0.2">
      <c r="A35" s="118"/>
      <c r="B35" s="119" t="s">
        <v>117</v>
      </c>
      <c r="C35" s="113">
        <v>4.9823813816274685</v>
      </c>
      <c r="D35" s="115">
        <v>608</v>
      </c>
      <c r="E35" s="114">
        <v>620</v>
      </c>
      <c r="F35" s="114">
        <v>623</v>
      </c>
      <c r="G35" s="114">
        <v>624</v>
      </c>
      <c r="H35" s="140">
        <v>584</v>
      </c>
      <c r="I35" s="115">
        <v>24</v>
      </c>
      <c r="J35" s="116">
        <v>4.1095890410958908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8027</v>
      </c>
      <c r="E37" s="114">
        <v>8295</v>
      </c>
      <c r="F37" s="114">
        <v>8403</v>
      </c>
      <c r="G37" s="114">
        <v>8559</v>
      </c>
      <c r="H37" s="140">
        <v>8356</v>
      </c>
      <c r="I37" s="115">
        <v>-329</v>
      </c>
      <c r="J37" s="116">
        <v>-3.9372905696505507</v>
      </c>
    </row>
    <row r="38" spans="1:10" s="110" customFormat="1" ht="13.5" customHeight="1" x14ac:dyDescent="0.2">
      <c r="A38" s="118" t="s">
        <v>105</v>
      </c>
      <c r="B38" s="119" t="s">
        <v>106</v>
      </c>
      <c r="C38" s="113">
        <v>32.689672355799175</v>
      </c>
      <c r="D38" s="115">
        <v>2624</v>
      </c>
      <c r="E38" s="114">
        <v>2678</v>
      </c>
      <c r="F38" s="114">
        <v>2680</v>
      </c>
      <c r="G38" s="114">
        <v>2750</v>
      </c>
      <c r="H38" s="140">
        <v>2636</v>
      </c>
      <c r="I38" s="115">
        <v>-12</v>
      </c>
      <c r="J38" s="116">
        <v>-0.45523520485584218</v>
      </c>
    </row>
    <row r="39" spans="1:10" s="110" customFormat="1" ht="13.5" customHeight="1" x14ac:dyDescent="0.2">
      <c r="A39" s="120"/>
      <c r="B39" s="119" t="s">
        <v>107</v>
      </c>
      <c r="C39" s="113">
        <v>67.310327644200825</v>
      </c>
      <c r="D39" s="115">
        <v>5403</v>
      </c>
      <c r="E39" s="114">
        <v>5617</v>
      </c>
      <c r="F39" s="114">
        <v>5723</v>
      </c>
      <c r="G39" s="114">
        <v>5809</v>
      </c>
      <c r="H39" s="140">
        <v>5720</v>
      </c>
      <c r="I39" s="115">
        <v>-317</v>
      </c>
      <c r="J39" s="116">
        <v>-5.5419580419580416</v>
      </c>
    </row>
    <row r="40" spans="1:10" s="110" customFormat="1" ht="13.5" customHeight="1" x14ac:dyDescent="0.2">
      <c r="A40" s="118" t="s">
        <v>105</v>
      </c>
      <c r="B40" s="121" t="s">
        <v>108</v>
      </c>
      <c r="C40" s="113">
        <v>19.770773638968482</v>
      </c>
      <c r="D40" s="115">
        <v>1587</v>
      </c>
      <c r="E40" s="114">
        <v>1641</v>
      </c>
      <c r="F40" s="114">
        <v>1663</v>
      </c>
      <c r="G40" s="114">
        <v>1784</v>
      </c>
      <c r="H40" s="140">
        <v>1631</v>
      </c>
      <c r="I40" s="115">
        <v>-44</v>
      </c>
      <c r="J40" s="116">
        <v>-2.6977314530962602</v>
      </c>
    </row>
    <row r="41" spans="1:10" s="110" customFormat="1" ht="13.5" customHeight="1" x14ac:dyDescent="0.2">
      <c r="A41" s="118"/>
      <c r="B41" s="121" t="s">
        <v>109</v>
      </c>
      <c r="C41" s="113">
        <v>32.590008720568086</v>
      </c>
      <c r="D41" s="115">
        <v>2616</v>
      </c>
      <c r="E41" s="114">
        <v>2778</v>
      </c>
      <c r="F41" s="114">
        <v>2809</v>
      </c>
      <c r="G41" s="114">
        <v>2885</v>
      </c>
      <c r="H41" s="140">
        <v>2942</v>
      </c>
      <c r="I41" s="115">
        <v>-326</v>
      </c>
      <c r="J41" s="116">
        <v>-11.080897348742353</v>
      </c>
    </row>
    <row r="42" spans="1:10" s="110" customFormat="1" ht="13.5" customHeight="1" x14ac:dyDescent="0.2">
      <c r="A42" s="118"/>
      <c r="B42" s="121" t="s">
        <v>110</v>
      </c>
      <c r="C42" s="113">
        <v>23.321290644076242</v>
      </c>
      <c r="D42" s="115">
        <v>1872</v>
      </c>
      <c r="E42" s="114">
        <v>1906</v>
      </c>
      <c r="F42" s="114">
        <v>1953</v>
      </c>
      <c r="G42" s="114">
        <v>1942</v>
      </c>
      <c r="H42" s="140">
        <v>1930</v>
      </c>
      <c r="I42" s="115">
        <v>-58</v>
      </c>
      <c r="J42" s="116">
        <v>-3.0051813471502591</v>
      </c>
    </row>
    <row r="43" spans="1:10" s="110" customFormat="1" ht="13.5" customHeight="1" x14ac:dyDescent="0.2">
      <c r="A43" s="120"/>
      <c r="B43" s="121" t="s">
        <v>111</v>
      </c>
      <c r="C43" s="113">
        <v>24.317926996387193</v>
      </c>
      <c r="D43" s="115">
        <v>1952</v>
      </c>
      <c r="E43" s="114">
        <v>1970</v>
      </c>
      <c r="F43" s="114">
        <v>1978</v>
      </c>
      <c r="G43" s="114">
        <v>1948</v>
      </c>
      <c r="H43" s="140">
        <v>1853</v>
      </c>
      <c r="I43" s="115">
        <v>99</v>
      </c>
      <c r="J43" s="116">
        <v>5.3426875337290882</v>
      </c>
    </row>
    <row r="44" spans="1:10" s="110" customFormat="1" ht="13.5" customHeight="1" x14ac:dyDescent="0.2">
      <c r="A44" s="120"/>
      <c r="B44" s="121" t="s">
        <v>112</v>
      </c>
      <c r="C44" s="113">
        <v>2.5040488351812633</v>
      </c>
      <c r="D44" s="115">
        <v>201</v>
      </c>
      <c r="E44" s="114">
        <v>224</v>
      </c>
      <c r="F44" s="114">
        <v>225</v>
      </c>
      <c r="G44" s="114">
        <v>196</v>
      </c>
      <c r="H44" s="140">
        <v>173</v>
      </c>
      <c r="I44" s="115">
        <v>28</v>
      </c>
      <c r="J44" s="116">
        <v>16.184971098265898</v>
      </c>
    </row>
    <row r="45" spans="1:10" s="110" customFormat="1" ht="13.5" customHeight="1" x14ac:dyDescent="0.2">
      <c r="A45" s="118" t="s">
        <v>113</v>
      </c>
      <c r="B45" s="122" t="s">
        <v>116</v>
      </c>
      <c r="C45" s="113">
        <v>94.219509156596487</v>
      </c>
      <c r="D45" s="115">
        <v>7563</v>
      </c>
      <c r="E45" s="114">
        <v>7824</v>
      </c>
      <c r="F45" s="114">
        <v>7932</v>
      </c>
      <c r="G45" s="114">
        <v>8071</v>
      </c>
      <c r="H45" s="140">
        <v>7887</v>
      </c>
      <c r="I45" s="115">
        <v>-324</v>
      </c>
      <c r="J45" s="116">
        <v>-4.1080258653480408</v>
      </c>
    </row>
    <row r="46" spans="1:10" s="110" customFormat="1" ht="13.5" customHeight="1" x14ac:dyDescent="0.2">
      <c r="A46" s="118"/>
      <c r="B46" s="119" t="s">
        <v>117</v>
      </c>
      <c r="C46" s="113">
        <v>5.543789709729662</v>
      </c>
      <c r="D46" s="115">
        <v>445</v>
      </c>
      <c r="E46" s="114">
        <v>451</v>
      </c>
      <c r="F46" s="114">
        <v>453</v>
      </c>
      <c r="G46" s="114">
        <v>468</v>
      </c>
      <c r="H46" s="140">
        <v>444</v>
      </c>
      <c r="I46" s="115">
        <v>1</v>
      </c>
      <c r="J46" s="116">
        <v>0.22522522522522523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4176</v>
      </c>
      <c r="E48" s="114">
        <v>4286</v>
      </c>
      <c r="F48" s="114">
        <v>4393</v>
      </c>
      <c r="G48" s="114">
        <v>4267</v>
      </c>
      <c r="H48" s="140">
        <v>4147</v>
      </c>
      <c r="I48" s="115">
        <v>29</v>
      </c>
      <c r="J48" s="116">
        <v>0.69930069930069927</v>
      </c>
    </row>
    <row r="49" spans="1:12" s="110" customFormat="1" ht="13.5" customHeight="1" x14ac:dyDescent="0.2">
      <c r="A49" s="118" t="s">
        <v>105</v>
      </c>
      <c r="B49" s="119" t="s">
        <v>106</v>
      </c>
      <c r="C49" s="113">
        <v>42.361111111111114</v>
      </c>
      <c r="D49" s="115">
        <v>1769</v>
      </c>
      <c r="E49" s="114">
        <v>1823</v>
      </c>
      <c r="F49" s="114">
        <v>1906</v>
      </c>
      <c r="G49" s="114">
        <v>1834</v>
      </c>
      <c r="H49" s="140">
        <v>1755</v>
      </c>
      <c r="I49" s="115">
        <v>14</v>
      </c>
      <c r="J49" s="116">
        <v>0.79772079772079774</v>
      </c>
    </row>
    <row r="50" spans="1:12" s="110" customFormat="1" ht="13.5" customHeight="1" x14ac:dyDescent="0.2">
      <c r="A50" s="120"/>
      <c r="B50" s="119" t="s">
        <v>107</v>
      </c>
      <c r="C50" s="113">
        <v>57.638888888888886</v>
      </c>
      <c r="D50" s="115">
        <v>2407</v>
      </c>
      <c r="E50" s="114">
        <v>2463</v>
      </c>
      <c r="F50" s="114">
        <v>2487</v>
      </c>
      <c r="G50" s="114">
        <v>2433</v>
      </c>
      <c r="H50" s="140">
        <v>2392</v>
      </c>
      <c r="I50" s="115">
        <v>15</v>
      </c>
      <c r="J50" s="116">
        <v>0.62709030100334451</v>
      </c>
    </row>
    <row r="51" spans="1:12" s="110" customFormat="1" ht="13.5" customHeight="1" x14ac:dyDescent="0.2">
      <c r="A51" s="118" t="s">
        <v>105</v>
      </c>
      <c r="B51" s="121" t="s">
        <v>108</v>
      </c>
      <c r="C51" s="113">
        <v>13.170498084291188</v>
      </c>
      <c r="D51" s="115">
        <v>550</v>
      </c>
      <c r="E51" s="114">
        <v>601</v>
      </c>
      <c r="F51" s="114">
        <v>627</v>
      </c>
      <c r="G51" s="114">
        <v>529</v>
      </c>
      <c r="H51" s="140">
        <v>532</v>
      </c>
      <c r="I51" s="115">
        <v>18</v>
      </c>
      <c r="J51" s="116">
        <v>3.3834586466165413</v>
      </c>
    </row>
    <row r="52" spans="1:12" s="110" customFormat="1" ht="13.5" customHeight="1" x14ac:dyDescent="0.2">
      <c r="A52" s="118"/>
      <c r="B52" s="121" t="s">
        <v>109</v>
      </c>
      <c r="C52" s="113">
        <v>66.068007662835242</v>
      </c>
      <c r="D52" s="115">
        <v>2759</v>
      </c>
      <c r="E52" s="114">
        <v>2808</v>
      </c>
      <c r="F52" s="114">
        <v>2888</v>
      </c>
      <c r="G52" s="114">
        <v>2858</v>
      </c>
      <c r="H52" s="140">
        <v>2783</v>
      </c>
      <c r="I52" s="115">
        <v>-24</v>
      </c>
      <c r="J52" s="116">
        <v>-0.86237872799137616</v>
      </c>
    </row>
    <row r="53" spans="1:12" s="110" customFormat="1" ht="13.5" customHeight="1" x14ac:dyDescent="0.2">
      <c r="A53" s="118"/>
      <c r="B53" s="121" t="s">
        <v>110</v>
      </c>
      <c r="C53" s="113">
        <v>19.4683908045977</v>
      </c>
      <c r="D53" s="115">
        <v>813</v>
      </c>
      <c r="E53" s="114">
        <v>827</v>
      </c>
      <c r="F53" s="114">
        <v>830</v>
      </c>
      <c r="G53" s="114">
        <v>838</v>
      </c>
      <c r="H53" s="140">
        <v>791</v>
      </c>
      <c r="I53" s="115">
        <v>22</v>
      </c>
      <c r="J53" s="116">
        <v>2.781289506953224</v>
      </c>
    </row>
    <row r="54" spans="1:12" s="110" customFormat="1" ht="13.5" customHeight="1" x14ac:dyDescent="0.2">
      <c r="A54" s="120"/>
      <c r="B54" s="121" t="s">
        <v>111</v>
      </c>
      <c r="C54" s="113">
        <v>1.2931034482758621</v>
      </c>
      <c r="D54" s="115">
        <v>54</v>
      </c>
      <c r="E54" s="114">
        <v>50</v>
      </c>
      <c r="F54" s="114">
        <v>48</v>
      </c>
      <c r="G54" s="114">
        <v>42</v>
      </c>
      <c r="H54" s="140">
        <v>41</v>
      </c>
      <c r="I54" s="115">
        <v>13</v>
      </c>
      <c r="J54" s="116">
        <v>31.707317073170731</v>
      </c>
    </row>
    <row r="55" spans="1:12" s="110" customFormat="1" ht="13.5" customHeight="1" x14ac:dyDescent="0.2">
      <c r="A55" s="120"/>
      <c r="B55" s="121" t="s">
        <v>112</v>
      </c>
      <c r="C55" s="113">
        <v>0.38314176245210729</v>
      </c>
      <c r="D55" s="115">
        <v>16</v>
      </c>
      <c r="E55" s="114">
        <v>13</v>
      </c>
      <c r="F55" s="114">
        <v>16</v>
      </c>
      <c r="G55" s="114">
        <v>9</v>
      </c>
      <c r="H55" s="140">
        <v>9</v>
      </c>
      <c r="I55" s="115">
        <v>7</v>
      </c>
      <c r="J55" s="116">
        <v>77.777777777777771</v>
      </c>
    </row>
    <row r="56" spans="1:12" s="110" customFormat="1" ht="13.5" customHeight="1" x14ac:dyDescent="0.2">
      <c r="A56" s="118" t="s">
        <v>113</v>
      </c>
      <c r="B56" s="122" t="s">
        <v>116</v>
      </c>
      <c r="C56" s="113">
        <v>96.096743295019152</v>
      </c>
      <c r="D56" s="115">
        <v>4013</v>
      </c>
      <c r="E56" s="114">
        <v>4117</v>
      </c>
      <c r="F56" s="114">
        <v>4223</v>
      </c>
      <c r="G56" s="114">
        <v>4111</v>
      </c>
      <c r="H56" s="140">
        <v>4007</v>
      </c>
      <c r="I56" s="115">
        <v>6</v>
      </c>
      <c r="J56" s="116">
        <v>0.14973795857249814</v>
      </c>
    </row>
    <row r="57" spans="1:12" s="110" customFormat="1" ht="13.5" customHeight="1" x14ac:dyDescent="0.2">
      <c r="A57" s="142"/>
      <c r="B57" s="124" t="s">
        <v>117</v>
      </c>
      <c r="C57" s="125">
        <v>3.9032567049808429</v>
      </c>
      <c r="D57" s="143">
        <v>163</v>
      </c>
      <c r="E57" s="144">
        <v>169</v>
      </c>
      <c r="F57" s="144">
        <v>170</v>
      </c>
      <c r="G57" s="144">
        <v>156</v>
      </c>
      <c r="H57" s="145">
        <v>140</v>
      </c>
      <c r="I57" s="143">
        <v>23</v>
      </c>
      <c r="J57" s="146">
        <v>16.428571428571427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45022</v>
      </c>
      <c r="E12" s="236">
        <v>45291</v>
      </c>
      <c r="F12" s="114">
        <v>45647</v>
      </c>
      <c r="G12" s="114">
        <v>45324</v>
      </c>
      <c r="H12" s="140">
        <v>45140</v>
      </c>
      <c r="I12" s="115">
        <v>-118</v>
      </c>
      <c r="J12" s="116">
        <v>-0.26140894993354008</v>
      </c>
    </row>
    <row r="13" spans="1:15" s="110" customFormat="1" ht="12" customHeight="1" x14ac:dyDescent="0.2">
      <c r="A13" s="118" t="s">
        <v>105</v>
      </c>
      <c r="B13" s="119" t="s">
        <v>106</v>
      </c>
      <c r="C13" s="113">
        <v>53.031851095020215</v>
      </c>
      <c r="D13" s="115">
        <v>23876</v>
      </c>
      <c r="E13" s="114">
        <v>23999</v>
      </c>
      <c r="F13" s="114">
        <v>24288</v>
      </c>
      <c r="G13" s="114">
        <v>24067</v>
      </c>
      <c r="H13" s="140">
        <v>23949</v>
      </c>
      <c r="I13" s="115">
        <v>-73</v>
      </c>
      <c r="J13" s="116">
        <v>-0.30481439726084597</v>
      </c>
    </row>
    <row r="14" spans="1:15" s="110" customFormat="1" ht="12" customHeight="1" x14ac:dyDescent="0.2">
      <c r="A14" s="118"/>
      <c r="B14" s="119" t="s">
        <v>107</v>
      </c>
      <c r="C14" s="113">
        <v>46.968148904979785</v>
      </c>
      <c r="D14" s="115">
        <v>21146</v>
      </c>
      <c r="E14" s="114">
        <v>21292</v>
      </c>
      <c r="F14" s="114">
        <v>21359</v>
      </c>
      <c r="G14" s="114">
        <v>21257</v>
      </c>
      <c r="H14" s="140">
        <v>21191</v>
      </c>
      <c r="I14" s="115">
        <v>-45</v>
      </c>
      <c r="J14" s="116">
        <v>-0.21235430135434855</v>
      </c>
    </row>
    <row r="15" spans="1:15" s="110" customFormat="1" ht="12" customHeight="1" x14ac:dyDescent="0.2">
      <c r="A15" s="118" t="s">
        <v>105</v>
      </c>
      <c r="B15" s="121" t="s">
        <v>108</v>
      </c>
      <c r="C15" s="113">
        <v>11.512149615743414</v>
      </c>
      <c r="D15" s="115">
        <v>5183</v>
      </c>
      <c r="E15" s="114">
        <v>5356</v>
      </c>
      <c r="F15" s="114">
        <v>5554</v>
      </c>
      <c r="G15" s="114">
        <v>5074</v>
      </c>
      <c r="H15" s="140">
        <v>5253</v>
      </c>
      <c r="I15" s="115">
        <v>-70</v>
      </c>
      <c r="J15" s="116">
        <v>-1.332571863696935</v>
      </c>
    </row>
    <row r="16" spans="1:15" s="110" customFormat="1" ht="12" customHeight="1" x14ac:dyDescent="0.2">
      <c r="A16" s="118"/>
      <c r="B16" s="121" t="s">
        <v>109</v>
      </c>
      <c r="C16" s="113">
        <v>64.175292079427834</v>
      </c>
      <c r="D16" s="115">
        <v>28893</v>
      </c>
      <c r="E16" s="114">
        <v>29040</v>
      </c>
      <c r="F16" s="114">
        <v>29288</v>
      </c>
      <c r="G16" s="114">
        <v>29463</v>
      </c>
      <c r="H16" s="140">
        <v>29319</v>
      </c>
      <c r="I16" s="115">
        <v>-426</v>
      </c>
      <c r="J16" s="116">
        <v>-1.4529827074593267</v>
      </c>
    </row>
    <row r="17" spans="1:10" s="110" customFormat="1" ht="12" customHeight="1" x14ac:dyDescent="0.2">
      <c r="A17" s="118"/>
      <c r="B17" s="121" t="s">
        <v>110</v>
      </c>
      <c r="C17" s="113">
        <v>23.173115365821154</v>
      </c>
      <c r="D17" s="115">
        <v>10433</v>
      </c>
      <c r="E17" s="114">
        <v>10376</v>
      </c>
      <c r="F17" s="114">
        <v>10289</v>
      </c>
      <c r="G17" s="114">
        <v>10303</v>
      </c>
      <c r="H17" s="140">
        <v>10130</v>
      </c>
      <c r="I17" s="115">
        <v>303</v>
      </c>
      <c r="J17" s="116">
        <v>2.9911154985192496</v>
      </c>
    </row>
    <row r="18" spans="1:10" s="110" customFormat="1" ht="12" customHeight="1" x14ac:dyDescent="0.2">
      <c r="A18" s="120"/>
      <c r="B18" s="121" t="s">
        <v>111</v>
      </c>
      <c r="C18" s="113">
        <v>1.1394429390075962</v>
      </c>
      <c r="D18" s="115">
        <v>513</v>
      </c>
      <c r="E18" s="114">
        <v>519</v>
      </c>
      <c r="F18" s="114">
        <v>516</v>
      </c>
      <c r="G18" s="114">
        <v>484</v>
      </c>
      <c r="H18" s="140">
        <v>438</v>
      </c>
      <c r="I18" s="115">
        <v>75</v>
      </c>
      <c r="J18" s="116">
        <v>17.123287671232877</v>
      </c>
    </row>
    <row r="19" spans="1:10" s="110" customFormat="1" ht="12" customHeight="1" x14ac:dyDescent="0.2">
      <c r="A19" s="120"/>
      <c r="B19" s="121" t="s">
        <v>112</v>
      </c>
      <c r="C19" s="113">
        <v>0.33983385900226554</v>
      </c>
      <c r="D19" s="115">
        <v>153</v>
      </c>
      <c r="E19" s="114">
        <v>161</v>
      </c>
      <c r="F19" s="114">
        <v>185</v>
      </c>
      <c r="G19" s="114">
        <v>156</v>
      </c>
      <c r="H19" s="140">
        <v>121</v>
      </c>
      <c r="I19" s="115">
        <v>32</v>
      </c>
      <c r="J19" s="116">
        <v>26.446280991735538</v>
      </c>
    </row>
    <row r="20" spans="1:10" s="110" customFormat="1" ht="12" customHeight="1" x14ac:dyDescent="0.2">
      <c r="A20" s="118" t="s">
        <v>113</v>
      </c>
      <c r="B20" s="119" t="s">
        <v>181</v>
      </c>
      <c r="C20" s="113">
        <v>69.052907467460358</v>
      </c>
      <c r="D20" s="115">
        <v>31089</v>
      </c>
      <c r="E20" s="114">
        <v>31379</v>
      </c>
      <c r="F20" s="114">
        <v>31810</v>
      </c>
      <c r="G20" s="114">
        <v>31408</v>
      </c>
      <c r="H20" s="140">
        <v>31395</v>
      </c>
      <c r="I20" s="115">
        <v>-306</v>
      </c>
      <c r="J20" s="116">
        <v>-0.97467749641662682</v>
      </c>
    </row>
    <row r="21" spans="1:10" s="110" customFormat="1" ht="12" customHeight="1" x14ac:dyDescent="0.2">
      <c r="A21" s="118"/>
      <c r="B21" s="119" t="s">
        <v>182</v>
      </c>
      <c r="C21" s="113">
        <v>30.947092532539646</v>
      </c>
      <c r="D21" s="115">
        <v>13933</v>
      </c>
      <c r="E21" s="114">
        <v>13912</v>
      </c>
      <c r="F21" s="114">
        <v>13837</v>
      </c>
      <c r="G21" s="114">
        <v>13916</v>
      </c>
      <c r="H21" s="140">
        <v>13745</v>
      </c>
      <c r="I21" s="115">
        <v>188</v>
      </c>
      <c r="J21" s="116">
        <v>1.3677700982175336</v>
      </c>
    </row>
    <row r="22" spans="1:10" s="110" customFormat="1" ht="12" customHeight="1" x14ac:dyDescent="0.2">
      <c r="A22" s="118" t="s">
        <v>113</v>
      </c>
      <c r="B22" s="119" t="s">
        <v>116</v>
      </c>
      <c r="C22" s="113">
        <v>94.715916662964773</v>
      </c>
      <c r="D22" s="115">
        <v>42643</v>
      </c>
      <c r="E22" s="114">
        <v>42986</v>
      </c>
      <c r="F22" s="114">
        <v>43302</v>
      </c>
      <c r="G22" s="114">
        <v>43027</v>
      </c>
      <c r="H22" s="140">
        <v>42952</v>
      </c>
      <c r="I22" s="115">
        <v>-309</v>
      </c>
      <c r="J22" s="116">
        <v>-0.71940771093313471</v>
      </c>
    </row>
    <row r="23" spans="1:10" s="110" customFormat="1" ht="12" customHeight="1" x14ac:dyDescent="0.2">
      <c r="A23" s="118"/>
      <c r="B23" s="119" t="s">
        <v>117</v>
      </c>
      <c r="C23" s="113">
        <v>5.2352183377015677</v>
      </c>
      <c r="D23" s="115">
        <v>2357</v>
      </c>
      <c r="E23" s="114">
        <v>2283</v>
      </c>
      <c r="F23" s="114">
        <v>2322</v>
      </c>
      <c r="G23" s="114">
        <v>2277</v>
      </c>
      <c r="H23" s="140">
        <v>2170</v>
      </c>
      <c r="I23" s="115">
        <v>187</v>
      </c>
      <c r="J23" s="116">
        <v>8.6175115207373274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55543</v>
      </c>
      <c r="E64" s="236">
        <v>55810</v>
      </c>
      <c r="F64" s="236">
        <v>56247</v>
      </c>
      <c r="G64" s="236">
        <v>55299</v>
      </c>
      <c r="H64" s="140">
        <v>55265</v>
      </c>
      <c r="I64" s="115">
        <v>278</v>
      </c>
      <c r="J64" s="116">
        <v>0.50303085135257397</v>
      </c>
    </row>
    <row r="65" spans="1:12" s="110" customFormat="1" ht="12" customHeight="1" x14ac:dyDescent="0.2">
      <c r="A65" s="118" t="s">
        <v>105</v>
      </c>
      <c r="B65" s="119" t="s">
        <v>106</v>
      </c>
      <c r="C65" s="113">
        <v>55.558756278919034</v>
      </c>
      <c r="D65" s="235">
        <v>30859</v>
      </c>
      <c r="E65" s="236">
        <v>31025</v>
      </c>
      <c r="F65" s="236">
        <v>31452</v>
      </c>
      <c r="G65" s="236">
        <v>30940</v>
      </c>
      <c r="H65" s="140">
        <v>30897</v>
      </c>
      <c r="I65" s="115">
        <v>-38</v>
      </c>
      <c r="J65" s="116">
        <v>-0.12298928698579151</v>
      </c>
    </row>
    <row r="66" spans="1:12" s="110" customFormat="1" ht="12" customHeight="1" x14ac:dyDescent="0.2">
      <c r="A66" s="118"/>
      <c r="B66" s="119" t="s">
        <v>107</v>
      </c>
      <c r="C66" s="113">
        <v>44.441243721080966</v>
      </c>
      <c r="D66" s="235">
        <v>24684</v>
      </c>
      <c r="E66" s="236">
        <v>24785</v>
      </c>
      <c r="F66" s="236">
        <v>24795</v>
      </c>
      <c r="G66" s="236">
        <v>24359</v>
      </c>
      <c r="H66" s="140">
        <v>24368</v>
      </c>
      <c r="I66" s="115">
        <v>316</v>
      </c>
      <c r="J66" s="116">
        <v>1.2967826657912016</v>
      </c>
    </row>
    <row r="67" spans="1:12" s="110" customFormat="1" ht="12" customHeight="1" x14ac:dyDescent="0.2">
      <c r="A67" s="118" t="s">
        <v>105</v>
      </c>
      <c r="B67" s="121" t="s">
        <v>108</v>
      </c>
      <c r="C67" s="113">
        <v>10.852852744720307</v>
      </c>
      <c r="D67" s="235">
        <v>6028</v>
      </c>
      <c r="E67" s="236">
        <v>6218</v>
      </c>
      <c r="F67" s="236">
        <v>6474</v>
      </c>
      <c r="G67" s="236">
        <v>5911</v>
      </c>
      <c r="H67" s="140">
        <v>6156</v>
      </c>
      <c r="I67" s="115">
        <v>-128</v>
      </c>
      <c r="J67" s="116">
        <v>-2.0792722547108511</v>
      </c>
    </row>
    <row r="68" spans="1:12" s="110" customFormat="1" ht="12" customHeight="1" x14ac:dyDescent="0.2">
      <c r="A68" s="118"/>
      <c r="B68" s="121" t="s">
        <v>109</v>
      </c>
      <c r="C68" s="113">
        <v>65.149523792377082</v>
      </c>
      <c r="D68" s="235">
        <v>36186</v>
      </c>
      <c r="E68" s="236">
        <v>36344</v>
      </c>
      <c r="F68" s="236">
        <v>36608</v>
      </c>
      <c r="G68" s="236">
        <v>36386</v>
      </c>
      <c r="H68" s="140">
        <v>36391</v>
      </c>
      <c r="I68" s="115">
        <v>-205</v>
      </c>
      <c r="J68" s="116">
        <v>-0.56332609711192327</v>
      </c>
    </row>
    <row r="69" spans="1:12" s="110" customFormat="1" ht="12" customHeight="1" x14ac:dyDescent="0.2">
      <c r="A69" s="118"/>
      <c r="B69" s="121" t="s">
        <v>110</v>
      </c>
      <c r="C69" s="113">
        <v>22.9371838035396</v>
      </c>
      <c r="D69" s="235">
        <v>12740</v>
      </c>
      <c r="E69" s="236">
        <v>12650</v>
      </c>
      <c r="F69" s="236">
        <v>12563</v>
      </c>
      <c r="G69" s="236">
        <v>12433</v>
      </c>
      <c r="H69" s="140">
        <v>12198</v>
      </c>
      <c r="I69" s="115">
        <v>542</v>
      </c>
      <c r="J69" s="116">
        <v>4.4433513690768978</v>
      </c>
    </row>
    <row r="70" spans="1:12" s="110" customFormat="1" ht="12" customHeight="1" x14ac:dyDescent="0.2">
      <c r="A70" s="120"/>
      <c r="B70" s="121" t="s">
        <v>111</v>
      </c>
      <c r="C70" s="113">
        <v>1.0604396593630161</v>
      </c>
      <c r="D70" s="235">
        <v>589</v>
      </c>
      <c r="E70" s="236">
        <v>598</v>
      </c>
      <c r="F70" s="236">
        <v>602</v>
      </c>
      <c r="G70" s="236">
        <v>569</v>
      </c>
      <c r="H70" s="140">
        <v>520</v>
      </c>
      <c r="I70" s="115">
        <v>69</v>
      </c>
      <c r="J70" s="116">
        <v>13.26923076923077</v>
      </c>
    </row>
    <row r="71" spans="1:12" s="110" customFormat="1" ht="12" customHeight="1" x14ac:dyDescent="0.2">
      <c r="A71" s="120"/>
      <c r="B71" s="121" t="s">
        <v>112</v>
      </c>
      <c r="C71" s="113">
        <v>0.33307527501215273</v>
      </c>
      <c r="D71" s="235">
        <v>185</v>
      </c>
      <c r="E71" s="236">
        <v>193</v>
      </c>
      <c r="F71" s="236">
        <v>220</v>
      </c>
      <c r="G71" s="236">
        <v>184</v>
      </c>
      <c r="H71" s="140">
        <v>146</v>
      </c>
      <c r="I71" s="115">
        <v>39</v>
      </c>
      <c r="J71" s="116">
        <v>26.712328767123289</v>
      </c>
    </row>
    <row r="72" spans="1:12" s="110" customFormat="1" ht="12" customHeight="1" x14ac:dyDescent="0.2">
      <c r="A72" s="118" t="s">
        <v>113</v>
      </c>
      <c r="B72" s="119" t="s">
        <v>181</v>
      </c>
      <c r="C72" s="113">
        <v>71.103469384080796</v>
      </c>
      <c r="D72" s="235">
        <v>39493</v>
      </c>
      <c r="E72" s="236">
        <v>39782</v>
      </c>
      <c r="F72" s="236">
        <v>40326</v>
      </c>
      <c r="G72" s="236">
        <v>39592</v>
      </c>
      <c r="H72" s="140">
        <v>39719</v>
      </c>
      <c r="I72" s="115">
        <v>-226</v>
      </c>
      <c r="J72" s="116">
        <v>-0.56899720536770815</v>
      </c>
    </row>
    <row r="73" spans="1:12" s="110" customFormat="1" ht="12" customHeight="1" x14ac:dyDescent="0.2">
      <c r="A73" s="118"/>
      <c r="B73" s="119" t="s">
        <v>182</v>
      </c>
      <c r="C73" s="113">
        <v>28.896530615919197</v>
      </c>
      <c r="D73" s="115">
        <v>16050</v>
      </c>
      <c r="E73" s="114">
        <v>16028</v>
      </c>
      <c r="F73" s="114">
        <v>15921</v>
      </c>
      <c r="G73" s="114">
        <v>15707</v>
      </c>
      <c r="H73" s="140">
        <v>15546</v>
      </c>
      <c r="I73" s="115">
        <v>504</v>
      </c>
      <c r="J73" s="116">
        <v>3.241991509069857</v>
      </c>
    </row>
    <row r="74" spans="1:12" s="110" customFormat="1" ht="12" customHeight="1" x14ac:dyDescent="0.2">
      <c r="A74" s="118" t="s">
        <v>113</v>
      </c>
      <c r="B74" s="119" t="s">
        <v>116</v>
      </c>
      <c r="C74" s="113">
        <v>95.255927839691765</v>
      </c>
      <c r="D74" s="115">
        <v>52908</v>
      </c>
      <c r="E74" s="114">
        <v>53236</v>
      </c>
      <c r="F74" s="114">
        <v>53605</v>
      </c>
      <c r="G74" s="114">
        <v>52818</v>
      </c>
      <c r="H74" s="140">
        <v>52893</v>
      </c>
      <c r="I74" s="115">
        <v>15</v>
      </c>
      <c r="J74" s="116">
        <v>2.8359140150870626E-2</v>
      </c>
    </row>
    <row r="75" spans="1:12" s="110" customFormat="1" ht="12" customHeight="1" x14ac:dyDescent="0.2">
      <c r="A75" s="142"/>
      <c r="B75" s="124" t="s">
        <v>117</v>
      </c>
      <c r="C75" s="125">
        <v>4.7080640224690784</v>
      </c>
      <c r="D75" s="143">
        <v>2615</v>
      </c>
      <c r="E75" s="144">
        <v>2553</v>
      </c>
      <c r="F75" s="144">
        <v>2621</v>
      </c>
      <c r="G75" s="144">
        <v>2465</v>
      </c>
      <c r="H75" s="145">
        <v>2358</v>
      </c>
      <c r="I75" s="143">
        <v>257</v>
      </c>
      <c r="J75" s="146">
        <v>10.899067005937235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45022</v>
      </c>
      <c r="G11" s="114">
        <v>45291</v>
      </c>
      <c r="H11" s="114">
        <v>45647</v>
      </c>
      <c r="I11" s="114">
        <v>45324</v>
      </c>
      <c r="J11" s="140">
        <v>45140</v>
      </c>
      <c r="K11" s="114">
        <v>-118</v>
      </c>
      <c r="L11" s="116">
        <v>-0.26140894993354008</v>
      </c>
    </row>
    <row r="12" spans="1:17" s="110" customFormat="1" ht="24.95" customHeight="1" x14ac:dyDescent="0.2">
      <c r="A12" s="604" t="s">
        <v>185</v>
      </c>
      <c r="B12" s="605"/>
      <c r="C12" s="605"/>
      <c r="D12" s="606"/>
      <c r="E12" s="113">
        <v>53.031851095020215</v>
      </c>
      <c r="F12" s="115">
        <v>23876</v>
      </c>
      <c r="G12" s="114">
        <v>23999</v>
      </c>
      <c r="H12" s="114">
        <v>24288</v>
      </c>
      <c r="I12" s="114">
        <v>24067</v>
      </c>
      <c r="J12" s="140">
        <v>23949</v>
      </c>
      <c r="K12" s="114">
        <v>-73</v>
      </c>
      <c r="L12" s="116">
        <v>-0.30481439726084597</v>
      </c>
    </row>
    <row r="13" spans="1:17" s="110" customFormat="1" ht="15" customHeight="1" x14ac:dyDescent="0.2">
      <c r="A13" s="120"/>
      <c r="B13" s="612" t="s">
        <v>107</v>
      </c>
      <c r="C13" s="612"/>
      <c r="E13" s="113">
        <v>46.968148904979785</v>
      </c>
      <c r="F13" s="115">
        <v>21146</v>
      </c>
      <c r="G13" s="114">
        <v>21292</v>
      </c>
      <c r="H13" s="114">
        <v>21359</v>
      </c>
      <c r="I13" s="114">
        <v>21257</v>
      </c>
      <c r="J13" s="140">
        <v>21191</v>
      </c>
      <c r="K13" s="114">
        <v>-45</v>
      </c>
      <c r="L13" s="116">
        <v>-0.21235430135434855</v>
      </c>
    </row>
    <row r="14" spans="1:17" s="110" customFormat="1" ht="24.95" customHeight="1" x14ac:dyDescent="0.2">
      <c r="A14" s="604" t="s">
        <v>186</v>
      </c>
      <c r="B14" s="605"/>
      <c r="C14" s="605"/>
      <c r="D14" s="606"/>
      <c r="E14" s="113">
        <v>11.512149615743414</v>
      </c>
      <c r="F14" s="115">
        <v>5183</v>
      </c>
      <c r="G14" s="114">
        <v>5356</v>
      </c>
      <c r="H14" s="114">
        <v>5554</v>
      </c>
      <c r="I14" s="114">
        <v>5074</v>
      </c>
      <c r="J14" s="140">
        <v>5253</v>
      </c>
      <c r="K14" s="114">
        <v>-70</v>
      </c>
      <c r="L14" s="116">
        <v>-1.332571863696935</v>
      </c>
    </row>
    <row r="15" spans="1:17" s="110" customFormat="1" ht="15" customHeight="1" x14ac:dyDescent="0.2">
      <c r="A15" s="120"/>
      <c r="B15" s="119"/>
      <c r="C15" s="258" t="s">
        <v>106</v>
      </c>
      <c r="E15" s="113">
        <v>61.06502025853753</v>
      </c>
      <c r="F15" s="115">
        <v>3165</v>
      </c>
      <c r="G15" s="114">
        <v>3240</v>
      </c>
      <c r="H15" s="114">
        <v>3382</v>
      </c>
      <c r="I15" s="114">
        <v>3089</v>
      </c>
      <c r="J15" s="140">
        <v>3180</v>
      </c>
      <c r="K15" s="114">
        <v>-15</v>
      </c>
      <c r="L15" s="116">
        <v>-0.47169811320754718</v>
      </c>
    </row>
    <row r="16" spans="1:17" s="110" customFormat="1" ht="15" customHeight="1" x14ac:dyDescent="0.2">
      <c r="A16" s="120"/>
      <c r="B16" s="119"/>
      <c r="C16" s="258" t="s">
        <v>107</v>
      </c>
      <c r="E16" s="113">
        <v>38.93497974146247</v>
      </c>
      <c r="F16" s="115">
        <v>2018</v>
      </c>
      <c r="G16" s="114">
        <v>2116</v>
      </c>
      <c r="H16" s="114">
        <v>2172</v>
      </c>
      <c r="I16" s="114">
        <v>1985</v>
      </c>
      <c r="J16" s="140">
        <v>2073</v>
      </c>
      <c r="K16" s="114">
        <v>-55</v>
      </c>
      <c r="L16" s="116">
        <v>-2.6531596719729862</v>
      </c>
    </row>
    <row r="17" spans="1:12" s="110" customFormat="1" ht="15" customHeight="1" x14ac:dyDescent="0.2">
      <c r="A17" s="120"/>
      <c r="B17" s="121" t="s">
        <v>109</v>
      </c>
      <c r="C17" s="258"/>
      <c r="E17" s="113">
        <v>64.175292079427834</v>
      </c>
      <c r="F17" s="115">
        <v>28893</v>
      </c>
      <c r="G17" s="114">
        <v>29040</v>
      </c>
      <c r="H17" s="114">
        <v>29288</v>
      </c>
      <c r="I17" s="114">
        <v>29463</v>
      </c>
      <c r="J17" s="140">
        <v>29319</v>
      </c>
      <c r="K17" s="114">
        <v>-426</v>
      </c>
      <c r="L17" s="116">
        <v>-1.4529827074593267</v>
      </c>
    </row>
    <row r="18" spans="1:12" s="110" customFormat="1" ht="15" customHeight="1" x14ac:dyDescent="0.2">
      <c r="A18" s="120"/>
      <c r="B18" s="119"/>
      <c r="C18" s="258" t="s">
        <v>106</v>
      </c>
      <c r="E18" s="113">
        <v>51.926072058976224</v>
      </c>
      <c r="F18" s="115">
        <v>15003</v>
      </c>
      <c r="G18" s="114">
        <v>15048</v>
      </c>
      <c r="H18" s="114">
        <v>15250</v>
      </c>
      <c r="I18" s="114">
        <v>15354</v>
      </c>
      <c r="J18" s="140">
        <v>15256</v>
      </c>
      <c r="K18" s="114">
        <v>-253</v>
      </c>
      <c r="L18" s="116">
        <v>-1.6583639223911903</v>
      </c>
    </row>
    <row r="19" spans="1:12" s="110" customFormat="1" ht="15" customHeight="1" x14ac:dyDescent="0.2">
      <c r="A19" s="120"/>
      <c r="B19" s="119"/>
      <c r="C19" s="258" t="s">
        <v>107</v>
      </c>
      <c r="E19" s="113">
        <v>48.073927941023776</v>
      </c>
      <c r="F19" s="115">
        <v>13890</v>
      </c>
      <c r="G19" s="114">
        <v>13992</v>
      </c>
      <c r="H19" s="114">
        <v>14038</v>
      </c>
      <c r="I19" s="114">
        <v>14109</v>
      </c>
      <c r="J19" s="140">
        <v>14063</v>
      </c>
      <c r="K19" s="114">
        <v>-173</v>
      </c>
      <c r="L19" s="116">
        <v>-1.230178482542843</v>
      </c>
    </row>
    <row r="20" spans="1:12" s="110" customFormat="1" ht="15" customHeight="1" x14ac:dyDescent="0.2">
      <c r="A20" s="120"/>
      <c r="B20" s="121" t="s">
        <v>110</v>
      </c>
      <c r="C20" s="258"/>
      <c r="E20" s="113">
        <v>23.173115365821154</v>
      </c>
      <c r="F20" s="115">
        <v>10433</v>
      </c>
      <c r="G20" s="114">
        <v>10376</v>
      </c>
      <c r="H20" s="114">
        <v>10289</v>
      </c>
      <c r="I20" s="114">
        <v>10303</v>
      </c>
      <c r="J20" s="140">
        <v>10130</v>
      </c>
      <c r="K20" s="114">
        <v>303</v>
      </c>
      <c r="L20" s="116">
        <v>2.9911154985192496</v>
      </c>
    </row>
    <row r="21" spans="1:12" s="110" customFormat="1" ht="15" customHeight="1" x14ac:dyDescent="0.2">
      <c r="A21" s="120"/>
      <c r="B21" s="119"/>
      <c r="C21" s="258" t="s">
        <v>106</v>
      </c>
      <c r="E21" s="113">
        <v>51.442538100258794</v>
      </c>
      <c r="F21" s="115">
        <v>5367</v>
      </c>
      <c r="G21" s="114">
        <v>5364</v>
      </c>
      <c r="H21" s="114">
        <v>5311</v>
      </c>
      <c r="I21" s="114">
        <v>5299</v>
      </c>
      <c r="J21" s="140">
        <v>5215</v>
      </c>
      <c r="K21" s="114">
        <v>152</v>
      </c>
      <c r="L21" s="116">
        <v>2.9146692233940557</v>
      </c>
    </row>
    <row r="22" spans="1:12" s="110" customFormat="1" ht="15" customHeight="1" x14ac:dyDescent="0.2">
      <c r="A22" s="120"/>
      <c r="B22" s="119"/>
      <c r="C22" s="258" t="s">
        <v>107</v>
      </c>
      <c r="E22" s="113">
        <v>48.557461899741206</v>
      </c>
      <c r="F22" s="115">
        <v>5066</v>
      </c>
      <c r="G22" s="114">
        <v>5012</v>
      </c>
      <c r="H22" s="114">
        <v>4978</v>
      </c>
      <c r="I22" s="114">
        <v>5004</v>
      </c>
      <c r="J22" s="140">
        <v>4915</v>
      </c>
      <c r="K22" s="114">
        <v>151</v>
      </c>
      <c r="L22" s="116">
        <v>3.0722278738555442</v>
      </c>
    </row>
    <row r="23" spans="1:12" s="110" customFormat="1" ht="15" customHeight="1" x14ac:dyDescent="0.2">
      <c r="A23" s="120"/>
      <c r="B23" s="121" t="s">
        <v>111</v>
      </c>
      <c r="C23" s="258"/>
      <c r="E23" s="113">
        <v>1.1394429390075962</v>
      </c>
      <c r="F23" s="115">
        <v>513</v>
      </c>
      <c r="G23" s="114">
        <v>519</v>
      </c>
      <c r="H23" s="114">
        <v>516</v>
      </c>
      <c r="I23" s="114">
        <v>484</v>
      </c>
      <c r="J23" s="140">
        <v>438</v>
      </c>
      <c r="K23" s="114">
        <v>75</v>
      </c>
      <c r="L23" s="116">
        <v>17.123287671232877</v>
      </c>
    </row>
    <row r="24" spans="1:12" s="110" customFormat="1" ht="15" customHeight="1" x14ac:dyDescent="0.2">
      <c r="A24" s="120"/>
      <c r="B24" s="119"/>
      <c r="C24" s="258" t="s">
        <v>106</v>
      </c>
      <c r="E24" s="113">
        <v>66.471734892787524</v>
      </c>
      <c r="F24" s="115">
        <v>341</v>
      </c>
      <c r="G24" s="114">
        <v>347</v>
      </c>
      <c r="H24" s="114">
        <v>345</v>
      </c>
      <c r="I24" s="114">
        <v>325</v>
      </c>
      <c r="J24" s="140">
        <v>298</v>
      </c>
      <c r="K24" s="114">
        <v>43</v>
      </c>
      <c r="L24" s="116">
        <v>14.429530201342281</v>
      </c>
    </row>
    <row r="25" spans="1:12" s="110" customFormat="1" ht="15" customHeight="1" x14ac:dyDescent="0.2">
      <c r="A25" s="120"/>
      <c r="B25" s="119"/>
      <c r="C25" s="258" t="s">
        <v>107</v>
      </c>
      <c r="E25" s="113">
        <v>33.528265107212476</v>
      </c>
      <c r="F25" s="115">
        <v>172</v>
      </c>
      <c r="G25" s="114">
        <v>172</v>
      </c>
      <c r="H25" s="114">
        <v>171</v>
      </c>
      <c r="I25" s="114">
        <v>159</v>
      </c>
      <c r="J25" s="140">
        <v>140</v>
      </c>
      <c r="K25" s="114">
        <v>32</v>
      </c>
      <c r="L25" s="116">
        <v>22.857142857142858</v>
      </c>
    </row>
    <row r="26" spans="1:12" s="110" customFormat="1" ht="15" customHeight="1" x14ac:dyDescent="0.2">
      <c r="A26" s="120"/>
      <c r="C26" s="121" t="s">
        <v>187</v>
      </c>
      <c r="D26" s="110" t="s">
        <v>188</v>
      </c>
      <c r="E26" s="113">
        <v>0.33983385900226554</v>
      </c>
      <c r="F26" s="115">
        <v>153</v>
      </c>
      <c r="G26" s="114">
        <v>161</v>
      </c>
      <c r="H26" s="114">
        <v>185</v>
      </c>
      <c r="I26" s="114">
        <v>156</v>
      </c>
      <c r="J26" s="140">
        <v>121</v>
      </c>
      <c r="K26" s="114">
        <v>32</v>
      </c>
      <c r="L26" s="116">
        <v>26.446280991735538</v>
      </c>
    </row>
    <row r="27" spans="1:12" s="110" customFormat="1" ht="15" customHeight="1" x14ac:dyDescent="0.2">
      <c r="A27" s="120"/>
      <c r="B27" s="119"/>
      <c r="D27" s="259" t="s">
        <v>106</v>
      </c>
      <c r="E27" s="113">
        <v>56.862745098039213</v>
      </c>
      <c r="F27" s="115">
        <v>87</v>
      </c>
      <c r="G27" s="114">
        <v>84</v>
      </c>
      <c r="H27" s="114">
        <v>97</v>
      </c>
      <c r="I27" s="114">
        <v>84</v>
      </c>
      <c r="J27" s="140">
        <v>66</v>
      </c>
      <c r="K27" s="114">
        <v>21</v>
      </c>
      <c r="L27" s="116">
        <v>31.818181818181817</v>
      </c>
    </row>
    <row r="28" spans="1:12" s="110" customFormat="1" ht="15" customHeight="1" x14ac:dyDescent="0.2">
      <c r="A28" s="120"/>
      <c r="B28" s="119"/>
      <c r="D28" s="259" t="s">
        <v>107</v>
      </c>
      <c r="E28" s="113">
        <v>43.137254901960787</v>
      </c>
      <c r="F28" s="115">
        <v>66</v>
      </c>
      <c r="G28" s="114">
        <v>77</v>
      </c>
      <c r="H28" s="114">
        <v>88</v>
      </c>
      <c r="I28" s="114">
        <v>72</v>
      </c>
      <c r="J28" s="140">
        <v>55</v>
      </c>
      <c r="K28" s="114">
        <v>11</v>
      </c>
      <c r="L28" s="116">
        <v>20</v>
      </c>
    </row>
    <row r="29" spans="1:12" s="110" customFormat="1" ht="24.95" customHeight="1" x14ac:dyDescent="0.2">
      <c r="A29" s="604" t="s">
        <v>189</v>
      </c>
      <c r="B29" s="605"/>
      <c r="C29" s="605"/>
      <c r="D29" s="606"/>
      <c r="E29" s="113">
        <v>94.715916662964773</v>
      </c>
      <c r="F29" s="115">
        <v>42643</v>
      </c>
      <c r="G29" s="114">
        <v>42986</v>
      </c>
      <c r="H29" s="114">
        <v>43302</v>
      </c>
      <c r="I29" s="114">
        <v>43027</v>
      </c>
      <c r="J29" s="140">
        <v>42952</v>
      </c>
      <c r="K29" s="114">
        <v>-309</v>
      </c>
      <c r="L29" s="116">
        <v>-0.71940771093313471</v>
      </c>
    </row>
    <row r="30" spans="1:12" s="110" customFormat="1" ht="15" customHeight="1" x14ac:dyDescent="0.2">
      <c r="A30" s="120"/>
      <c r="B30" s="119"/>
      <c r="C30" s="258" t="s">
        <v>106</v>
      </c>
      <c r="E30" s="113">
        <v>52.118753371010484</v>
      </c>
      <c r="F30" s="115">
        <v>22225</v>
      </c>
      <c r="G30" s="114">
        <v>22400</v>
      </c>
      <c r="H30" s="114">
        <v>22670</v>
      </c>
      <c r="I30" s="114">
        <v>22476</v>
      </c>
      <c r="J30" s="140">
        <v>22448</v>
      </c>
      <c r="K30" s="114">
        <v>-223</v>
      </c>
      <c r="L30" s="116">
        <v>-0.99340698503207414</v>
      </c>
    </row>
    <row r="31" spans="1:12" s="110" customFormat="1" ht="15" customHeight="1" x14ac:dyDescent="0.2">
      <c r="A31" s="120"/>
      <c r="B31" s="119"/>
      <c r="C31" s="258" t="s">
        <v>107</v>
      </c>
      <c r="E31" s="113">
        <v>47.881246628989516</v>
      </c>
      <c r="F31" s="115">
        <v>20418</v>
      </c>
      <c r="G31" s="114">
        <v>20586</v>
      </c>
      <c r="H31" s="114">
        <v>20632</v>
      </c>
      <c r="I31" s="114">
        <v>20551</v>
      </c>
      <c r="J31" s="140">
        <v>20504</v>
      </c>
      <c r="K31" s="114">
        <v>-86</v>
      </c>
      <c r="L31" s="116">
        <v>-0.41943035505267268</v>
      </c>
    </row>
    <row r="32" spans="1:12" s="110" customFormat="1" ht="15" customHeight="1" x14ac:dyDescent="0.2">
      <c r="A32" s="120"/>
      <c r="B32" s="119" t="s">
        <v>117</v>
      </c>
      <c r="C32" s="258"/>
      <c r="E32" s="113">
        <v>5.2352183377015677</v>
      </c>
      <c r="F32" s="115">
        <v>2357</v>
      </c>
      <c r="G32" s="114">
        <v>2283</v>
      </c>
      <c r="H32" s="114">
        <v>2322</v>
      </c>
      <c r="I32" s="114">
        <v>2277</v>
      </c>
      <c r="J32" s="140">
        <v>2170</v>
      </c>
      <c r="K32" s="114">
        <v>187</v>
      </c>
      <c r="L32" s="116">
        <v>8.6175115207373274</v>
      </c>
    </row>
    <row r="33" spans="1:12" s="110" customFormat="1" ht="15" customHeight="1" x14ac:dyDescent="0.2">
      <c r="A33" s="120"/>
      <c r="B33" s="119"/>
      <c r="C33" s="258" t="s">
        <v>106</v>
      </c>
      <c r="E33" s="113">
        <v>69.537547730165471</v>
      </c>
      <c r="F33" s="115">
        <v>1639</v>
      </c>
      <c r="G33" s="114">
        <v>1588</v>
      </c>
      <c r="H33" s="114">
        <v>1604</v>
      </c>
      <c r="I33" s="114">
        <v>1579</v>
      </c>
      <c r="J33" s="140">
        <v>1490</v>
      </c>
      <c r="K33" s="114">
        <v>149</v>
      </c>
      <c r="L33" s="116">
        <v>10</v>
      </c>
    </row>
    <row r="34" spans="1:12" s="110" customFormat="1" ht="15" customHeight="1" x14ac:dyDescent="0.2">
      <c r="A34" s="120"/>
      <c r="B34" s="119"/>
      <c r="C34" s="258" t="s">
        <v>107</v>
      </c>
      <c r="E34" s="113">
        <v>30.462452269834536</v>
      </c>
      <c r="F34" s="115">
        <v>718</v>
      </c>
      <c r="G34" s="114">
        <v>695</v>
      </c>
      <c r="H34" s="114">
        <v>718</v>
      </c>
      <c r="I34" s="114">
        <v>698</v>
      </c>
      <c r="J34" s="140">
        <v>680</v>
      </c>
      <c r="K34" s="114">
        <v>38</v>
      </c>
      <c r="L34" s="116">
        <v>5.5882352941176467</v>
      </c>
    </row>
    <row r="35" spans="1:12" s="110" customFormat="1" ht="24.95" customHeight="1" x14ac:dyDescent="0.2">
      <c r="A35" s="604" t="s">
        <v>190</v>
      </c>
      <c r="B35" s="605"/>
      <c r="C35" s="605"/>
      <c r="D35" s="606"/>
      <c r="E35" s="113">
        <v>69.052907467460358</v>
      </c>
      <c r="F35" s="115">
        <v>31089</v>
      </c>
      <c r="G35" s="114">
        <v>31379</v>
      </c>
      <c r="H35" s="114">
        <v>31810</v>
      </c>
      <c r="I35" s="114">
        <v>31408</v>
      </c>
      <c r="J35" s="140">
        <v>31395</v>
      </c>
      <c r="K35" s="114">
        <v>-306</v>
      </c>
      <c r="L35" s="116">
        <v>-0.97467749641662682</v>
      </c>
    </row>
    <row r="36" spans="1:12" s="110" customFormat="1" ht="15" customHeight="1" x14ac:dyDescent="0.2">
      <c r="A36" s="120"/>
      <c r="B36" s="119"/>
      <c r="C36" s="258" t="s">
        <v>106</v>
      </c>
      <c r="E36" s="113">
        <v>70.552285374248129</v>
      </c>
      <c r="F36" s="115">
        <v>21934</v>
      </c>
      <c r="G36" s="114">
        <v>22069</v>
      </c>
      <c r="H36" s="114">
        <v>22373</v>
      </c>
      <c r="I36" s="114">
        <v>22139</v>
      </c>
      <c r="J36" s="140">
        <v>22074</v>
      </c>
      <c r="K36" s="114">
        <v>-140</v>
      </c>
      <c r="L36" s="116">
        <v>-0.63423031620911474</v>
      </c>
    </row>
    <row r="37" spans="1:12" s="110" customFormat="1" ht="15" customHeight="1" x14ac:dyDescent="0.2">
      <c r="A37" s="120"/>
      <c r="B37" s="119"/>
      <c r="C37" s="258" t="s">
        <v>107</v>
      </c>
      <c r="E37" s="113">
        <v>29.447714625751875</v>
      </c>
      <c r="F37" s="115">
        <v>9155</v>
      </c>
      <c r="G37" s="114">
        <v>9310</v>
      </c>
      <c r="H37" s="114">
        <v>9437</v>
      </c>
      <c r="I37" s="114">
        <v>9269</v>
      </c>
      <c r="J37" s="140">
        <v>9321</v>
      </c>
      <c r="K37" s="114">
        <v>-166</v>
      </c>
      <c r="L37" s="116">
        <v>-1.7809247934770946</v>
      </c>
    </row>
    <row r="38" spans="1:12" s="110" customFormat="1" ht="15" customHeight="1" x14ac:dyDescent="0.2">
      <c r="A38" s="120"/>
      <c r="B38" s="119" t="s">
        <v>182</v>
      </c>
      <c r="C38" s="258"/>
      <c r="E38" s="113">
        <v>30.947092532539646</v>
      </c>
      <c r="F38" s="115">
        <v>13933</v>
      </c>
      <c r="G38" s="114">
        <v>13912</v>
      </c>
      <c r="H38" s="114">
        <v>13837</v>
      </c>
      <c r="I38" s="114">
        <v>13916</v>
      </c>
      <c r="J38" s="140">
        <v>13745</v>
      </c>
      <c r="K38" s="114">
        <v>188</v>
      </c>
      <c r="L38" s="116">
        <v>1.3677700982175336</v>
      </c>
    </row>
    <row r="39" spans="1:12" s="110" customFormat="1" ht="15" customHeight="1" x14ac:dyDescent="0.2">
      <c r="A39" s="120"/>
      <c r="B39" s="119"/>
      <c r="C39" s="258" t="s">
        <v>106</v>
      </c>
      <c r="E39" s="113">
        <v>13.938132491207924</v>
      </c>
      <c r="F39" s="115">
        <v>1942</v>
      </c>
      <c r="G39" s="114">
        <v>1930</v>
      </c>
      <c r="H39" s="114">
        <v>1915</v>
      </c>
      <c r="I39" s="114">
        <v>1928</v>
      </c>
      <c r="J39" s="140">
        <v>1875</v>
      </c>
      <c r="K39" s="114">
        <v>67</v>
      </c>
      <c r="L39" s="116">
        <v>3.5733333333333333</v>
      </c>
    </row>
    <row r="40" spans="1:12" s="110" customFormat="1" ht="15" customHeight="1" x14ac:dyDescent="0.2">
      <c r="A40" s="120"/>
      <c r="B40" s="119"/>
      <c r="C40" s="258" t="s">
        <v>107</v>
      </c>
      <c r="E40" s="113">
        <v>86.061867508792076</v>
      </c>
      <c r="F40" s="115">
        <v>11991</v>
      </c>
      <c r="G40" s="114">
        <v>11982</v>
      </c>
      <c r="H40" s="114">
        <v>11922</v>
      </c>
      <c r="I40" s="114">
        <v>11988</v>
      </c>
      <c r="J40" s="140">
        <v>11870</v>
      </c>
      <c r="K40" s="114">
        <v>121</v>
      </c>
      <c r="L40" s="116">
        <v>1.0193765796124683</v>
      </c>
    </row>
    <row r="41" spans="1:12" s="110" customFormat="1" ht="24.75" customHeight="1" x14ac:dyDescent="0.2">
      <c r="A41" s="604" t="s">
        <v>518</v>
      </c>
      <c r="B41" s="605"/>
      <c r="C41" s="605"/>
      <c r="D41" s="606"/>
      <c r="E41" s="113">
        <v>5.7238683310381591</v>
      </c>
      <c r="F41" s="115">
        <v>2577</v>
      </c>
      <c r="G41" s="114">
        <v>2866</v>
      </c>
      <c r="H41" s="114">
        <v>2893</v>
      </c>
      <c r="I41" s="114">
        <v>2432</v>
      </c>
      <c r="J41" s="140">
        <v>2673</v>
      </c>
      <c r="K41" s="114">
        <v>-96</v>
      </c>
      <c r="L41" s="116">
        <v>-3.5914702581369249</v>
      </c>
    </row>
    <row r="42" spans="1:12" s="110" customFormat="1" ht="15" customHeight="1" x14ac:dyDescent="0.2">
      <c r="A42" s="120"/>
      <c r="B42" s="119"/>
      <c r="C42" s="258" t="s">
        <v>106</v>
      </c>
      <c r="E42" s="113">
        <v>62.398137369033762</v>
      </c>
      <c r="F42" s="115">
        <v>1608</v>
      </c>
      <c r="G42" s="114">
        <v>1830</v>
      </c>
      <c r="H42" s="114">
        <v>1843</v>
      </c>
      <c r="I42" s="114">
        <v>1540</v>
      </c>
      <c r="J42" s="140">
        <v>1660</v>
      </c>
      <c r="K42" s="114">
        <v>-52</v>
      </c>
      <c r="L42" s="116">
        <v>-3.1325301204819276</v>
      </c>
    </row>
    <row r="43" spans="1:12" s="110" customFormat="1" ht="15" customHeight="1" x14ac:dyDescent="0.2">
      <c r="A43" s="123"/>
      <c r="B43" s="124"/>
      <c r="C43" s="260" t="s">
        <v>107</v>
      </c>
      <c r="D43" s="261"/>
      <c r="E43" s="125">
        <v>37.601862630966238</v>
      </c>
      <c r="F43" s="143">
        <v>969</v>
      </c>
      <c r="G43" s="144">
        <v>1036</v>
      </c>
      <c r="H43" s="144">
        <v>1050</v>
      </c>
      <c r="I43" s="144">
        <v>892</v>
      </c>
      <c r="J43" s="145">
        <v>1013</v>
      </c>
      <c r="K43" s="144">
        <v>-44</v>
      </c>
      <c r="L43" s="146">
        <v>-4.3435340572556767</v>
      </c>
    </row>
    <row r="44" spans="1:12" s="110" customFormat="1" ht="45.75" customHeight="1" x14ac:dyDescent="0.2">
      <c r="A44" s="604" t="s">
        <v>191</v>
      </c>
      <c r="B44" s="605"/>
      <c r="C44" s="605"/>
      <c r="D44" s="606"/>
      <c r="E44" s="113">
        <v>2.4499133756829994</v>
      </c>
      <c r="F44" s="115">
        <v>1103</v>
      </c>
      <c r="G44" s="114">
        <v>1136</v>
      </c>
      <c r="H44" s="114">
        <v>1133</v>
      </c>
      <c r="I44" s="114">
        <v>1127</v>
      </c>
      <c r="J44" s="140">
        <v>1118</v>
      </c>
      <c r="K44" s="114">
        <v>-15</v>
      </c>
      <c r="L44" s="116">
        <v>-1.3416815742397137</v>
      </c>
    </row>
    <row r="45" spans="1:12" s="110" customFormat="1" ht="15" customHeight="1" x14ac:dyDescent="0.2">
      <c r="A45" s="120"/>
      <c r="B45" s="119"/>
      <c r="C45" s="258" t="s">
        <v>106</v>
      </c>
      <c r="E45" s="113">
        <v>60.56210335448776</v>
      </c>
      <c r="F45" s="115">
        <v>668</v>
      </c>
      <c r="G45" s="114">
        <v>683</v>
      </c>
      <c r="H45" s="114">
        <v>679</v>
      </c>
      <c r="I45" s="114">
        <v>681</v>
      </c>
      <c r="J45" s="140">
        <v>674</v>
      </c>
      <c r="K45" s="114">
        <v>-6</v>
      </c>
      <c r="L45" s="116">
        <v>-0.89020771513353114</v>
      </c>
    </row>
    <row r="46" spans="1:12" s="110" customFormat="1" ht="15" customHeight="1" x14ac:dyDescent="0.2">
      <c r="A46" s="123"/>
      <c r="B46" s="124"/>
      <c r="C46" s="260" t="s">
        <v>107</v>
      </c>
      <c r="D46" s="261"/>
      <c r="E46" s="125">
        <v>39.43789664551224</v>
      </c>
      <c r="F46" s="143">
        <v>435</v>
      </c>
      <c r="G46" s="144">
        <v>453</v>
      </c>
      <c r="H46" s="144">
        <v>454</v>
      </c>
      <c r="I46" s="144">
        <v>446</v>
      </c>
      <c r="J46" s="145">
        <v>444</v>
      </c>
      <c r="K46" s="144">
        <v>-9</v>
      </c>
      <c r="L46" s="146">
        <v>-2.0270270270270272</v>
      </c>
    </row>
    <row r="47" spans="1:12" s="110" customFormat="1" ht="39" customHeight="1" x14ac:dyDescent="0.2">
      <c r="A47" s="604" t="s">
        <v>519</v>
      </c>
      <c r="B47" s="607"/>
      <c r="C47" s="607"/>
      <c r="D47" s="608"/>
      <c r="E47" s="113">
        <v>0.18213317933454756</v>
      </c>
      <c r="F47" s="115">
        <v>82</v>
      </c>
      <c r="G47" s="114">
        <v>85</v>
      </c>
      <c r="H47" s="114">
        <v>82</v>
      </c>
      <c r="I47" s="114">
        <v>75</v>
      </c>
      <c r="J47" s="140">
        <v>82</v>
      </c>
      <c r="K47" s="114">
        <v>0</v>
      </c>
      <c r="L47" s="116">
        <v>0</v>
      </c>
    </row>
    <row r="48" spans="1:12" s="110" customFormat="1" ht="15" customHeight="1" x14ac:dyDescent="0.2">
      <c r="A48" s="120"/>
      <c r="B48" s="119"/>
      <c r="C48" s="258" t="s">
        <v>106</v>
      </c>
      <c r="E48" s="113">
        <v>37.804878048780488</v>
      </c>
      <c r="F48" s="115">
        <v>31</v>
      </c>
      <c r="G48" s="114">
        <v>30</v>
      </c>
      <c r="H48" s="114">
        <v>32</v>
      </c>
      <c r="I48" s="114">
        <v>27</v>
      </c>
      <c r="J48" s="140">
        <v>30</v>
      </c>
      <c r="K48" s="114">
        <v>1</v>
      </c>
      <c r="L48" s="116">
        <v>3.3333333333333335</v>
      </c>
    </row>
    <row r="49" spans="1:12" s="110" customFormat="1" ht="15" customHeight="1" x14ac:dyDescent="0.2">
      <c r="A49" s="123"/>
      <c r="B49" s="124"/>
      <c r="C49" s="260" t="s">
        <v>107</v>
      </c>
      <c r="D49" s="261"/>
      <c r="E49" s="125">
        <v>62.195121951219512</v>
      </c>
      <c r="F49" s="143">
        <v>51</v>
      </c>
      <c r="G49" s="144">
        <v>55</v>
      </c>
      <c r="H49" s="144">
        <v>50</v>
      </c>
      <c r="I49" s="144">
        <v>48</v>
      </c>
      <c r="J49" s="145">
        <v>52</v>
      </c>
      <c r="K49" s="144">
        <v>-1</v>
      </c>
      <c r="L49" s="146">
        <v>-1.9230769230769231</v>
      </c>
    </row>
    <row r="50" spans="1:12" s="110" customFormat="1" ht="24.95" customHeight="1" x14ac:dyDescent="0.2">
      <c r="A50" s="609" t="s">
        <v>192</v>
      </c>
      <c r="B50" s="610"/>
      <c r="C50" s="610"/>
      <c r="D50" s="611"/>
      <c r="E50" s="262">
        <v>13.82213140242548</v>
      </c>
      <c r="F50" s="263">
        <v>6223</v>
      </c>
      <c r="G50" s="264">
        <v>6521</v>
      </c>
      <c r="H50" s="264">
        <v>6671</v>
      </c>
      <c r="I50" s="264">
        <v>6251</v>
      </c>
      <c r="J50" s="265">
        <v>6292</v>
      </c>
      <c r="K50" s="263">
        <v>-69</v>
      </c>
      <c r="L50" s="266">
        <v>-1.0966306420851875</v>
      </c>
    </row>
    <row r="51" spans="1:12" s="110" customFormat="1" ht="15" customHeight="1" x14ac:dyDescent="0.2">
      <c r="A51" s="120"/>
      <c r="B51" s="119"/>
      <c r="C51" s="258" t="s">
        <v>106</v>
      </c>
      <c r="E51" s="113">
        <v>58.830146231721038</v>
      </c>
      <c r="F51" s="115">
        <v>3661</v>
      </c>
      <c r="G51" s="114">
        <v>3806</v>
      </c>
      <c r="H51" s="114">
        <v>3915</v>
      </c>
      <c r="I51" s="114">
        <v>3664</v>
      </c>
      <c r="J51" s="140">
        <v>3663</v>
      </c>
      <c r="K51" s="114">
        <v>-2</v>
      </c>
      <c r="L51" s="116">
        <v>-5.4600054600054598E-2</v>
      </c>
    </row>
    <row r="52" spans="1:12" s="110" customFormat="1" ht="15" customHeight="1" x14ac:dyDescent="0.2">
      <c r="A52" s="120"/>
      <c r="B52" s="119"/>
      <c r="C52" s="258" t="s">
        <v>107</v>
      </c>
      <c r="E52" s="113">
        <v>41.169853768278962</v>
      </c>
      <c r="F52" s="115">
        <v>2562</v>
      </c>
      <c r="G52" s="114">
        <v>2715</v>
      </c>
      <c r="H52" s="114">
        <v>2756</v>
      </c>
      <c r="I52" s="114">
        <v>2587</v>
      </c>
      <c r="J52" s="140">
        <v>2629</v>
      </c>
      <c r="K52" s="114">
        <v>-67</v>
      </c>
      <c r="L52" s="116">
        <v>-2.5484975275770254</v>
      </c>
    </row>
    <row r="53" spans="1:12" s="110" customFormat="1" ht="15" customHeight="1" x14ac:dyDescent="0.2">
      <c r="A53" s="120"/>
      <c r="B53" s="119"/>
      <c r="C53" s="258" t="s">
        <v>187</v>
      </c>
      <c r="D53" s="110" t="s">
        <v>193</v>
      </c>
      <c r="E53" s="113">
        <v>29.101719427928654</v>
      </c>
      <c r="F53" s="115">
        <v>1811</v>
      </c>
      <c r="G53" s="114">
        <v>2126</v>
      </c>
      <c r="H53" s="114">
        <v>2186</v>
      </c>
      <c r="I53" s="114">
        <v>1696</v>
      </c>
      <c r="J53" s="140">
        <v>1843</v>
      </c>
      <c r="K53" s="114">
        <v>-32</v>
      </c>
      <c r="L53" s="116">
        <v>-1.7362995116657622</v>
      </c>
    </row>
    <row r="54" spans="1:12" s="110" customFormat="1" ht="15" customHeight="1" x14ac:dyDescent="0.2">
      <c r="A54" s="120"/>
      <c r="B54" s="119"/>
      <c r="D54" s="267" t="s">
        <v>194</v>
      </c>
      <c r="E54" s="113">
        <v>65.212589729431258</v>
      </c>
      <c r="F54" s="115">
        <v>1181</v>
      </c>
      <c r="G54" s="114">
        <v>1368</v>
      </c>
      <c r="H54" s="114">
        <v>1433</v>
      </c>
      <c r="I54" s="114">
        <v>1123</v>
      </c>
      <c r="J54" s="140">
        <v>1191</v>
      </c>
      <c r="K54" s="114">
        <v>-10</v>
      </c>
      <c r="L54" s="116">
        <v>-0.83963056255247692</v>
      </c>
    </row>
    <row r="55" spans="1:12" s="110" customFormat="1" ht="15" customHeight="1" x14ac:dyDescent="0.2">
      <c r="A55" s="120"/>
      <c r="B55" s="119"/>
      <c r="D55" s="267" t="s">
        <v>195</v>
      </c>
      <c r="E55" s="113">
        <v>34.787410270568749</v>
      </c>
      <c r="F55" s="115">
        <v>630</v>
      </c>
      <c r="G55" s="114">
        <v>758</v>
      </c>
      <c r="H55" s="114">
        <v>753</v>
      </c>
      <c r="I55" s="114">
        <v>573</v>
      </c>
      <c r="J55" s="140">
        <v>652</v>
      </c>
      <c r="K55" s="114">
        <v>-22</v>
      </c>
      <c r="L55" s="116">
        <v>-3.3742331288343559</v>
      </c>
    </row>
    <row r="56" spans="1:12" s="110" customFormat="1" ht="15" customHeight="1" x14ac:dyDescent="0.2">
      <c r="A56" s="120"/>
      <c r="B56" s="119" t="s">
        <v>196</v>
      </c>
      <c r="C56" s="258"/>
      <c r="E56" s="113">
        <v>70.949757896139658</v>
      </c>
      <c r="F56" s="115">
        <v>31943</v>
      </c>
      <c r="G56" s="114">
        <v>31877</v>
      </c>
      <c r="H56" s="114">
        <v>32035</v>
      </c>
      <c r="I56" s="114">
        <v>32195</v>
      </c>
      <c r="J56" s="140">
        <v>32099</v>
      </c>
      <c r="K56" s="114">
        <v>-156</v>
      </c>
      <c r="L56" s="116">
        <v>-0.48599644848749179</v>
      </c>
    </row>
    <row r="57" spans="1:12" s="110" customFormat="1" ht="15" customHeight="1" x14ac:dyDescent="0.2">
      <c r="A57" s="120"/>
      <c r="B57" s="119"/>
      <c r="C57" s="258" t="s">
        <v>106</v>
      </c>
      <c r="E57" s="113">
        <v>52.399586763923239</v>
      </c>
      <c r="F57" s="115">
        <v>16738</v>
      </c>
      <c r="G57" s="114">
        <v>16687</v>
      </c>
      <c r="H57" s="114">
        <v>16856</v>
      </c>
      <c r="I57" s="114">
        <v>16941</v>
      </c>
      <c r="J57" s="140">
        <v>16886</v>
      </c>
      <c r="K57" s="114">
        <v>-148</v>
      </c>
      <c r="L57" s="116">
        <v>-0.87646571124008055</v>
      </c>
    </row>
    <row r="58" spans="1:12" s="110" customFormat="1" ht="15" customHeight="1" x14ac:dyDescent="0.2">
      <c r="A58" s="120"/>
      <c r="B58" s="119"/>
      <c r="C58" s="258" t="s">
        <v>107</v>
      </c>
      <c r="E58" s="113">
        <v>47.600413236076761</v>
      </c>
      <c r="F58" s="115">
        <v>15205</v>
      </c>
      <c r="G58" s="114">
        <v>15190</v>
      </c>
      <c r="H58" s="114">
        <v>15179</v>
      </c>
      <c r="I58" s="114">
        <v>15254</v>
      </c>
      <c r="J58" s="140">
        <v>15213</v>
      </c>
      <c r="K58" s="114">
        <v>-8</v>
      </c>
      <c r="L58" s="116">
        <v>-5.258660356274239E-2</v>
      </c>
    </row>
    <row r="59" spans="1:12" s="110" customFormat="1" ht="15" customHeight="1" x14ac:dyDescent="0.2">
      <c r="A59" s="120"/>
      <c r="B59" s="119"/>
      <c r="C59" s="258" t="s">
        <v>105</v>
      </c>
      <c r="D59" s="110" t="s">
        <v>197</v>
      </c>
      <c r="E59" s="113">
        <v>93.929812478477288</v>
      </c>
      <c r="F59" s="115">
        <v>30004</v>
      </c>
      <c r="G59" s="114">
        <v>29915</v>
      </c>
      <c r="H59" s="114">
        <v>30069</v>
      </c>
      <c r="I59" s="114">
        <v>30237</v>
      </c>
      <c r="J59" s="140">
        <v>30175</v>
      </c>
      <c r="K59" s="114">
        <v>-171</v>
      </c>
      <c r="L59" s="116">
        <v>-0.56669428334714167</v>
      </c>
    </row>
    <row r="60" spans="1:12" s="110" customFormat="1" ht="15" customHeight="1" x14ac:dyDescent="0.2">
      <c r="A60" s="120"/>
      <c r="B60" s="119"/>
      <c r="C60" s="258"/>
      <c r="D60" s="267" t="s">
        <v>198</v>
      </c>
      <c r="E60" s="113">
        <v>50.706572457005734</v>
      </c>
      <c r="F60" s="115">
        <v>15214</v>
      </c>
      <c r="G60" s="114">
        <v>15140</v>
      </c>
      <c r="H60" s="114">
        <v>15297</v>
      </c>
      <c r="I60" s="114">
        <v>15391</v>
      </c>
      <c r="J60" s="140">
        <v>15361</v>
      </c>
      <c r="K60" s="114">
        <v>-147</v>
      </c>
      <c r="L60" s="116">
        <v>-0.95696894733415794</v>
      </c>
    </row>
    <row r="61" spans="1:12" s="110" customFormat="1" ht="15" customHeight="1" x14ac:dyDescent="0.2">
      <c r="A61" s="120"/>
      <c r="B61" s="119"/>
      <c r="C61" s="258"/>
      <c r="D61" s="267" t="s">
        <v>199</v>
      </c>
      <c r="E61" s="113">
        <v>49.293427542994266</v>
      </c>
      <c r="F61" s="115">
        <v>14790</v>
      </c>
      <c r="G61" s="114">
        <v>14775</v>
      </c>
      <c r="H61" s="114">
        <v>14772</v>
      </c>
      <c r="I61" s="114">
        <v>14846</v>
      </c>
      <c r="J61" s="140">
        <v>14814</v>
      </c>
      <c r="K61" s="114">
        <v>-24</v>
      </c>
      <c r="L61" s="116">
        <v>-0.16200891049007696</v>
      </c>
    </row>
    <row r="62" spans="1:12" s="110" customFormat="1" ht="15" customHeight="1" x14ac:dyDescent="0.2">
      <c r="A62" s="120"/>
      <c r="B62" s="119"/>
      <c r="C62" s="258"/>
      <c r="D62" s="258" t="s">
        <v>200</v>
      </c>
      <c r="E62" s="113">
        <v>6.0701875215227119</v>
      </c>
      <c r="F62" s="115">
        <v>1939</v>
      </c>
      <c r="G62" s="114">
        <v>1962</v>
      </c>
      <c r="H62" s="114">
        <v>1966</v>
      </c>
      <c r="I62" s="114">
        <v>1958</v>
      </c>
      <c r="J62" s="140">
        <v>1924</v>
      </c>
      <c r="K62" s="114">
        <v>15</v>
      </c>
      <c r="L62" s="116">
        <v>0.77962577962577961</v>
      </c>
    </row>
    <row r="63" spans="1:12" s="110" customFormat="1" ht="15" customHeight="1" x14ac:dyDescent="0.2">
      <c r="A63" s="120"/>
      <c r="B63" s="119"/>
      <c r="C63" s="258"/>
      <c r="D63" s="267" t="s">
        <v>198</v>
      </c>
      <c r="E63" s="113">
        <v>78.597215059308922</v>
      </c>
      <c r="F63" s="115">
        <v>1524</v>
      </c>
      <c r="G63" s="114">
        <v>1547</v>
      </c>
      <c r="H63" s="114">
        <v>1559</v>
      </c>
      <c r="I63" s="114">
        <v>1550</v>
      </c>
      <c r="J63" s="140">
        <v>1525</v>
      </c>
      <c r="K63" s="114">
        <v>-1</v>
      </c>
      <c r="L63" s="116">
        <v>-6.5573770491803282E-2</v>
      </c>
    </row>
    <row r="64" spans="1:12" s="110" customFormat="1" ht="15" customHeight="1" x14ac:dyDescent="0.2">
      <c r="A64" s="120"/>
      <c r="B64" s="119"/>
      <c r="C64" s="258"/>
      <c r="D64" s="267" t="s">
        <v>199</v>
      </c>
      <c r="E64" s="113">
        <v>21.402784940691078</v>
      </c>
      <c r="F64" s="115">
        <v>415</v>
      </c>
      <c r="G64" s="114">
        <v>415</v>
      </c>
      <c r="H64" s="114">
        <v>407</v>
      </c>
      <c r="I64" s="114">
        <v>408</v>
      </c>
      <c r="J64" s="140">
        <v>399</v>
      </c>
      <c r="K64" s="114">
        <v>16</v>
      </c>
      <c r="L64" s="116">
        <v>4.0100250626566414</v>
      </c>
    </row>
    <row r="65" spans="1:12" s="110" customFormat="1" ht="15" customHeight="1" x14ac:dyDescent="0.2">
      <c r="A65" s="120"/>
      <c r="B65" s="119" t="s">
        <v>201</v>
      </c>
      <c r="C65" s="258"/>
      <c r="E65" s="113">
        <v>8.7601616987250672</v>
      </c>
      <c r="F65" s="115">
        <v>3944</v>
      </c>
      <c r="G65" s="114">
        <v>3930</v>
      </c>
      <c r="H65" s="114">
        <v>3919</v>
      </c>
      <c r="I65" s="114">
        <v>3915</v>
      </c>
      <c r="J65" s="140">
        <v>3834</v>
      </c>
      <c r="K65" s="114">
        <v>110</v>
      </c>
      <c r="L65" s="116">
        <v>2.8690662493479393</v>
      </c>
    </row>
    <row r="66" spans="1:12" s="110" customFormat="1" ht="15" customHeight="1" x14ac:dyDescent="0.2">
      <c r="A66" s="120"/>
      <c r="B66" s="119"/>
      <c r="C66" s="258" t="s">
        <v>106</v>
      </c>
      <c r="E66" s="113">
        <v>49.847870182555781</v>
      </c>
      <c r="F66" s="115">
        <v>1966</v>
      </c>
      <c r="G66" s="114">
        <v>1986</v>
      </c>
      <c r="H66" s="114">
        <v>1969</v>
      </c>
      <c r="I66" s="114">
        <v>1958</v>
      </c>
      <c r="J66" s="140">
        <v>1938</v>
      </c>
      <c r="K66" s="114">
        <v>28</v>
      </c>
      <c r="L66" s="116">
        <v>1.4447884416924666</v>
      </c>
    </row>
    <row r="67" spans="1:12" s="110" customFormat="1" ht="15" customHeight="1" x14ac:dyDescent="0.2">
      <c r="A67" s="120"/>
      <c r="B67" s="119"/>
      <c r="C67" s="258" t="s">
        <v>107</v>
      </c>
      <c r="E67" s="113">
        <v>50.152129817444219</v>
      </c>
      <c r="F67" s="115">
        <v>1978</v>
      </c>
      <c r="G67" s="114">
        <v>1944</v>
      </c>
      <c r="H67" s="114">
        <v>1950</v>
      </c>
      <c r="I67" s="114">
        <v>1957</v>
      </c>
      <c r="J67" s="140">
        <v>1896</v>
      </c>
      <c r="K67" s="114">
        <v>82</v>
      </c>
      <c r="L67" s="116">
        <v>4.3248945147679327</v>
      </c>
    </row>
    <row r="68" spans="1:12" s="110" customFormat="1" ht="15" customHeight="1" x14ac:dyDescent="0.2">
      <c r="A68" s="120"/>
      <c r="B68" s="119"/>
      <c r="C68" s="258" t="s">
        <v>105</v>
      </c>
      <c r="D68" s="110" t="s">
        <v>202</v>
      </c>
      <c r="E68" s="113">
        <v>20.512170385395539</v>
      </c>
      <c r="F68" s="115">
        <v>809</v>
      </c>
      <c r="G68" s="114">
        <v>799</v>
      </c>
      <c r="H68" s="114">
        <v>785</v>
      </c>
      <c r="I68" s="114">
        <v>777</v>
      </c>
      <c r="J68" s="140">
        <v>750</v>
      </c>
      <c r="K68" s="114">
        <v>59</v>
      </c>
      <c r="L68" s="116">
        <v>7.8666666666666663</v>
      </c>
    </row>
    <row r="69" spans="1:12" s="110" customFormat="1" ht="15" customHeight="1" x14ac:dyDescent="0.2">
      <c r="A69" s="120"/>
      <c r="B69" s="119"/>
      <c r="C69" s="258"/>
      <c r="D69" s="267" t="s">
        <v>198</v>
      </c>
      <c r="E69" s="113">
        <v>50.432632880098886</v>
      </c>
      <c r="F69" s="115">
        <v>408</v>
      </c>
      <c r="G69" s="114">
        <v>411</v>
      </c>
      <c r="H69" s="114">
        <v>400</v>
      </c>
      <c r="I69" s="114">
        <v>395</v>
      </c>
      <c r="J69" s="140">
        <v>384</v>
      </c>
      <c r="K69" s="114">
        <v>24</v>
      </c>
      <c r="L69" s="116">
        <v>6.25</v>
      </c>
    </row>
    <row r="70" spans="1:12" s="110" customFormat="1" ht="15" customHeight="1" x14ac:dyDescent="0.2">
      <c r="A70" s="120"/>
      <c r="B70" s="119"/>
      <c r="C70" s="258"/>
      <c r="D70" s="267" t="s">
        <v>199</v>
      </c>
      <c r="E70" s="113">
        <v>49.567367119901114</v>
      </c>
      <c r="F70" s="115">
        <v>401</v>
      </c>
      <c r="G70" s="114">
        <v>388</v>
      </c>
      <c r="H70" s="114">
        <v>385</v>
      </c>
      <c r="I70" s="114">
        <v>382</v>
      </c>
      <c r="J70" s="140">
        <v>366</v>
      </c>
      <c r="K70" s="114">
        <v>35</v>
      </c>
      <c r="L70" s="116">
        <v>9.5628415300546443</v>
      </c>
    </row>
    <row r="71" spans="1:12" s="110" customFormat="1" ht="15" customHeight="1" x14ac:dyDescent="0.2">
      <c r="A71" s="120"/>
      <c r="B71" s="119"/>
      <c r="C71" s="258"/>
      <c r="D71" s="110" t="s">
        <v>203</v>
      </c>
      <c r="E71" s="113">
        <v>73.681541582150103</v>
      </c>
      <c r="F71" s="115">
        <v>2906</v>
      </c>
      <c r="G71" s="114">
        <v>2906</v>
      </c>
      <c r="H71" s="114">
        <v>2904</v>
      </c>
      <c r="I71" s="114">
        <v>2912</v>
      </c>
      <c r="J71" s="140">
        <v>2858</v>
      </c>
      <c r="K71" s="114">
        <v>48</v>
      </c>
      <c r="L71" s="116">
        <v>1.6794961511546536</v>
      </c>
    </row>
    <row r="72" spans="1:12" s="110" customFormat="1" ht="15" customHeight="1" x14ac:dyDescent="0.2">
      <c r="A72" s="120"/>
      <c r="B72" s="119"/>
      <c r="C72" s="258"/>
      <c r="D72" s="267" t="s">
        <v>198</v>
      </c>
      <c r="E72" s="113">
        <v>49.10529938059188</v>
      </c>
      <c r="F72" s="115">
        <v>1427</v>
      </c>
      <c r="G72" s="114">
        <v>1441</v>
      </c>
      <c r="H72" s="114">
        <v>1431</v>
      </c>
      <c r="I72" s="114">
        <v>1431</v>
      </c>
      <c r="J72" s="140">
        <v>1417</v>
      </c>
      <c r="K72" s="114">
        <v>10</v>
      </c>
      <c r="L72" s="116">
        <v>0.70571630204657732</v>
      </c>
    </row>
    <row r="73" spans="1:12" s="110" customFormat="1" ht="15" customHeight="1" x14ac:dyDescent="0.2">
      <c r="A73" s="120"/>
      <c r="B73" s="119"/>
      <c r="C73" s="258"/>
      <c r="D73" s="267" t="s">
        <v>199</v>
      </c>
      <c r="E73" s="113">
        <v>50.89470061940812</v>
      </c>
      <c r="F73" s="115">
        <v>1479</v>
      </c>
      <c r="G73" s="114">
        <v>1465</v>
      </c>
      <c r="H73" s="114">
        <v>1473</v>
      </c>
      <c r="I73" s="114">
        <v>1481</v>
      </c>
      <c r="J73" s="140">
        <v>1441</v>
      </c>
      <c r="K73" s="114">
        <v>38</v>
      </c>
      <c r="L73" s="116">
        <v>2.6370575988896601</v>
      </c>
    </row>
    <row r="74" spans="1:12" s="110" customFormat="1" ht="15" customHeight="1" x14ac:dyDescent="0.2">
      <c r="A74" s="120"/>
      <c r="B74" s="119"/>
      <c r="C74" s="258"/>
      <c r="D74" s="110" t="s">
        <v>204</v>
      </c>
      <c r="E74" s="113">
        <v>5.8062880324543613</v>
      </c>
      <c r="F74" s="115">
        <v>229</v>
      </c>
      <c r="G74" s="114">
        <v>225</v>
      </c>
      <c r="H74" s="114">
        <v>230</v>
      </c>
      <c r="I74" s="114">
        <v>226</v>
      </c>
      <c r="J74" s="140">
        <v>226</v>
      </c>
      <c r="K74" s="114">
        <v>3</v>
      </c>
      <c r="L74" s="116">
        <v>1.3274336283185841</v>
      </c>
    </row>
    <row r="75" spans="1:12" s="110" customFormat="1" ht="15" customHeight="1" x14ac:dyDescent="0.2">
      <c r="A75" s="120"/>
      <c r="B75" s="119"/>
      <c r="C75" s="258"/>
      <c r="D75" s="267" t="s">
        <v>198</v>
      </c>
      <c r="E75" s="113">
        <v>57.20524017467249</v>
      </c>
      <c r="F75" s="115">
        <v>131</v>
      </c>
      <c r="G75" s="114">
        <v>134</v>
      </c>
      <c r="H75" s="114">
        <v>138</v>
      </c>
      <c r="I75" s="114">
        <v>132</v>
      </c>
      <c r="J75" s="140">
        <v>137</v>
      </c>
      <c r="K75" s="114">
        <v>-6</v>
      </c>
      <c r="L75" s="116">
        <v>-4.3795620437956204</v>
      </c>
    </row>
    <row r="76" spans="1:12" s="110" customFormat="1" ht="15" customHeight="1" x14ac:dyDescent="0.2">
      <c r="A76" s="120"/>
      <c r="B76" s="119"/>
      <c r="C76" s="258"/>
      <c r="D76" s="267" t="s">
        <v>199</v>
      </c>
      <c r="E76" s="113">
        <v>42.79475982532751</v>
      </c>
      <c r="F76" s="115">
        <v>98</v>
      </c>
      <c r="G76" s="114">
        <v>91</v>
      </c>
      <c r="H76" s="114">
        <v>92</v>
      </c>
      <c r="I76" s="114">
        <v>94</v>
      </c>
      <c r="J76" s="140">
        <v>89</v>
      </c>
      <c r="K76" s="114">
        <v>9</v>
      </c>
      <c r="L76" s="116">
        <v>10.112359550561798</v>
      </c>
    </row>
    <row r="77" spans="1:12" s="110" customFormat="1" ht="15" customHeight="1" x14ac:dyDescent="0.2">
      <c r="A77" s="534"/>
      <c r="B77" s="119" t="s">
        <v>205</v>
      </c>
      <c r="C77" s="268"/>
      <c r="D77" s="182"/>
      <c r="E77" s="113">
        <v>6.4679490027097861</v>
      </c>
      <c r="F77" s="115">
        <v>2912</v>
      </c>
      <c r="G77" s="114">
        <v>2963</v>
      </c>
      <c r="H77" s="114">
        <v>3022</v>
      </c>
      <c r="I77" s="114">
        <v>2963</v>
      </c>
      <c r="J77" s="140">
        <v>2915</v>
      </c>
      <c r="K77" s="114">
        <v>-3</v>
      </c>
      <c r="L77" s="116">
        <v>-0.10291595197255575</v>
      </c>
    </row>
    <row r="78" spans="1:12" s="110" customFormat="1" ht="15" customHeight="1" x14ac:dyDescent="0.2">
      <c r="A78" s="120"/>
      <c r="B78" s="119"/>
      <c r="C78" s="268" t="s">
        <v>106</v>
      </c>
      <c r="D78" s="182"/>
      <c r="E78" s="113">
        <v>51.888736263736263</v>
      </c>
      <c r="F78" s="115">
        <v>1511</v>
      </c>
      <c r="G78" s="114">
        <v>1520</v>
      </c>
      <c r="H78" s="114">
        <v>1548</v>
      </c>
      <c r="I78" s="114">
        <v>1504</v>
      </c>
      <c r="J78" s="140">
        <v>1462</v>
      </c>
      <c r="K78" s="114">
        <v>49</v>
      </c>
      <c r="L78" s="116">
        <v>3.3515731874145005</v>
      </c>
    </row>
    <row r="79" spans="1:12" s="110" customFormat="1" ht="15" customHeight="1" x14ac:dyDescent="0.2">
      <c r="A79" s="123"/>
      <c r="B79" s="124"/>
      <c r="C79" s="260" t="s">
        <v>107</v>
      </c>
      <c r="D79" s="261"/>
      <c r="E79" s="125">
        <v>48.111263736263737</v>
      </c>
      <c r="F79" s="143">
        <v>1401</v>
      </c>
      <c r="G79" s="144">
        <v>1443</v>
      </c>
      <c r="H79" s="144">
        <v>1474</v>
      </c>
      <c r="I79" s="144">
        <v>1459</v>
      </c>
      <c r="J79" s="145">
        <v>1453</v>
      </c>
      <c r="K79" s="144">
        <v>-52</v>
      </c>
      <c r="L79" s="146">
        <v>-3.5788024776324847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45022</v>
      </c>
      <c r="E11" s="114">
        <v>45291</v>
      </c>
      <c r="F11" s="114">
        <v>45647</v>
      </c>
      <c r="G11" s="114">
        <v>45324</v>
      </c>
      <c r="H11" s="140">
        <v>45140</v>
      </c>
      <c r="I11" s="115">
        <v>-118</v>
      </c>
      <c r="J11" s="116">
        <v>-0.26140894993354008</v>
      </c>
    </row>
    <row r="12" spans="1:15" s="110" customFormat="1" ht="24.95" customHeight="1" x14ac:dyDescent="0.2">
      <c r="A12" s="193" t="s">
        <v>132</v>
      </c>
      <c r="B12" s="194" t="s">
        <v>133</v>
      </c>
      <c r="C12" s="113">
        <v>1.0217227133401448</v>
      </c>
      <c r="D12" s="115">
        <v>460</v>
      </c>
      <c r="E12" s="114">
        <v>451</v>
      </c>
      <c r="F12" s="114">
        <v>476</v>
      </c>
      <c r="G12" s="114">
        <v>469</v>
      </c>
      <c r="H12" s="140">
        <v>463</v>
      </c>
      <c r="I12" s="115">
        <v>-3</v>
      </c>
      <c r="J12" s="116">
        <v>-0.64794816414686829</v>
      </c>
    </row>
    <row r="13" spans="1:15" s="110" customFormat="1" ht="24.95" customHeight="1" x14ac:dyDescent="0.2">
      <c r="A13" s="193" t="s">
        <v>134</v>
      </c>
      <c r="B13" s="199" t="s">
        <v>214</v>
      </c>
      <c r="C13" s="113">
        <v>1.1105681666740705</v>
      </c>
      <c r="D13" s="115">
        <v>500</v>
      </c>
      <c r="E13" s="114">
        <v>483</v>
      </c>
      <c r="F13" s="114">
        <v>485</v>
      </c>
      <c r="G13" s="114">
        <v>482</v>
      </c>
      <c r="H13" s="140">
        <v>485</v>
      </c>
      <c r="I13" s="115">
        <v>15</v>
      </c>
      <c r="J13" s="116">
        <v>3.0927835051546393</v>
      </c>
    </row>
    <row r="14" spans="1:15" s="287" customFormat="1" ht="24" customHeight="1" x14ac:dyDescent="0.2">
      <c r="A14" s="193" t="s">
        <v>215</v>
      </c>
      <c r="B14" s="199" t="s">
        <v>137</v>
      </c>
      <c r="C14" s="113">
        <v>25.894007374172627</v>
      </c>
      <c r="D14" s="115">
        <v>11658</v>
      </c>
      <c r="E14" s="114">
        <v>11847</v>
      </c>
      <c r="F14" s="114">
        <v>11960</v>
      </c>
      <c r="G14" s="114">
        <v>11888</v>
      </c>
      <c r="H14" s="140">
        <v>11909</v>
      </c>
      <c r="I14" s="115">
        <v>-251</v>
      </c>
      <c r="J14" s="116">
        <v>-2.1076496767150896</v>
      </c>
      <c r="K14" s="110"/>
      <c r="L14" s="110"/>
      <c r="M14" s="110"/>
      <c r="N14" s="110"/>
      <c r="O14" s="110"/>
    </row>
    <row r="15" spans="1:15" s="110" customFormat="1" ht="24.75" customHeight="1" x14ac:dyDescent="0.2">
      <c r="A15" s="193" t="s">
        <v>216</v>
      </c>
      <c r="B15" s="199" t="s">
        <v>217</v>
      </c>
      <c r="C15" s="113">
        <v>5.3707076540358045</v>
      </c>
      <c r="D15" s="115">
        <v>2418</v>
      </c>
      <c r="E15" s="114">
        <v>2527</v>
      </c>
      <c r="F15" s="114">
        <v>2519</v>
      </c>
      <c r="G15" s="114">
        <v>2531</v>
      </c>
      <c r="H15" s="140">
        <v>2500</v>
      </c>
      <c r="I15" s="115">
        <v>-82</v>
      </c>
      <c r="J15" s="116">
        <v>-3.28</v>
      </c>
    </row>
    <row r="16" spans="1:15" s="287" customFormat="1" ht="24.95" customHeight="1" x14ac:dyDescent="0.2">
      <c r="A16" s="193" t="s">
        <v>218</v>
      </c>
      <c r="B16" s="199" t="s">
        <v>141</v>
      </c>
      <c r="C16" s="113">
        <v>12.134067789080893</v>
      </c>
      <c r="D16" s="115">
        <v>5463</v>
      </c>
      <c r="E16" s="114">
        <v>5512</v>
      </c>
      <c r="F16" s="114">
        <v>5584</v>
      </c>
      <c r="G16" s="114">
        <v>5509</v>
      </c>
      <c r="H16" s="140">
        <v>5526</v>
      </c>
      <c r="I16" s="115">
        <v>-63</v>
      </c>
      <c r="J16" s="116">
        <v>-1.1400651465798046</v>
      </c>
      <c r="K16" s="110"/>
      <c r="L16" s="110"/>
      <c r="M16" s="110"/>
      <c r="N16" s="110"/>
      <c r="O16" s="110"/>
    </row>
    <row r="17" spans="1:15" s="110" customFormat="1" ht="24.95" customHeight="1" x14ac:dyDescent="0.2">
      <c r="A17" s="193" t="s">
        <v>219</v>
      </c>
      <c r="B17" s="199" t="s">
        <v>220</v>
      </c>
      <c r="C17" s="113">
        <v>8.389231931055928</v>
      </c>
      <c r="D17" s="115">
        <v>3777</v>
      </c>
      <c r="E17" s="114">
        <v>3808</v>
      </c>
      <c r="F17" s="114">
        <v>3857</v>
      </c>
      <c r="G17" s="114">
        <v>3848</v>
      </c>
      <c r="H17" s="140">
        <v>3883</v>
      </c>
      <c r="I17" s="115">
        <v>-106</v>
      </c>
      <c r="J17" s="116">
        <v>-2.7298480556270923</v>
      </c>
    </row>
    <row r="18" spans="1:15" s="287" customFormat="1" ht="24.95" customHeight="1" x14ac:dyDescent="0.2">
      <c r="A18" s="201" t="s">
        <v>144</v>
      </c>
      <c r="B18" s="202" t="s">
        <v>145</v>
      </c>
      <c r="C18" s="113">
        <v>7.138732175380925</v>
      </c>
      <c r="D18" s="115">
        <v>3214</v>
      </c>
      <c r="E18" s="114">
        <v>3177</v>
      </c>
      <c r="F18" s="114">
        <v>3289</v>
      </c>
      <c r="G18" s="114">
        <v>3227</v>
      </c>
      <c r="H18" s="140">
        <v>3160</v>
      </c>
      <c r="I18" s="115">
        <v>54</v>
      </c>
      <c r="J18" s="116">
        <v>1.7088607594936709</v>
      </c>
      <c r="K18" s="110"/>
      <c r="L18" s="110"/>
      <c r="M18" s="110"/>
      <c r="N18" s="110"/>
      <c r="O18" s="110"/>
    </row>
    <row r="19" spans="1:15" s="110" customFormat="1" ht="24.95" customHeight="1" x14ac:dyDescent="0.2">
      <c r="A19" s="193" t="s">
        <v>146</v>
      </c>
      <c r="B19" s="199" t="s">
        <v>147</v>
      </c>
      <c r="C19" s="113">
        <v>15.97441250943983</v>
      </c>
      <c r="D19" s="115">
        <v>7192</v>
      </c>
      <c r="E19" s="114">
        <v>7242</v>
      </c>
      <c r="F19" s="114">
        <v>7334</v>
      </c>
      <c r="G19" s="114">
        <v>7004</v>
      </c>
      <c r="H19" s="140">
        <v>7006</v>
      </c>
      <c r="I19" s="115">
        <v>186</v>
      </c>
      <c r="J19" s="116">
        <v>2.6548672566371683</v>
      </c>
    </row>
    <row r="20" spans="1:15" s="287" customFormat="1" ht="24.95" customHeight="1" x14ac:dyDescent="0.2">
      <c r="A20" s="193" t="s">
        <v>148</v>
      </c>
      <c r="B20" s="199" t="s">
        <v>149</v>
      </c>
      <c r="C20" s="113">
        <v>3.5493758606903292</v>
      </c>
      <c r="D20" s="115">
        <v>1598</v>
      </c>
      <c r="E20" s="114">
        <v>1540</v>
      </c>
      <c r="F20" s="114">
        <v>1554</v>
      </c>
      <c r="G20" s="114">
        <v>1567</v>
      </c>
      <c r="H20" s="140">
        <v>1594</v>
      </c>
      <c r="I20" s="115">
        <v>4</v>
      </c>
      <c r="J20" s="116">
        <v>0.25094102885821834</v>
      </c>
      <c r="K20" s="110"/>
      <c r="L20" s="110"/>
      <c r="M20" s="110"/>
      <c r="N20" s="110"/>
      <c r="O20" s="110"/>
    </row>
    <row r="21" spans="1:15" s="110" customFormat="1" ht="24.95" customHeight="1" x14ac:dyDescent="0.2">
      <c r="A21" s="201" t="s">
        <v>150</v>
      </c>
      <c r="B21" s="202" t="s">
        <v>151</v>
      </c>
      <c r="C21" s="113">
        <v>3.3739060903558262</v>
      </c>
      <c r="D21" s="115">
        <v>1519</v>
      </c>
      <c r="E21" s="114">
        <v>1554</v>
      </c>
      <c r="F21" s="114">
        <v>1578</v>
      </c>
      <c r="G21" s="114">
        <v>1563</v>
      </c>
      <c r="H21" s="140">
        <v>1505</v>
      </c>
      <c r="I21" s="115">
        <v>14</v>
      </c>
      <c r="J21" s="116">
        <v>0.93023255813953487</v>
      </c>
    </row>
    <row r="22" spans="1:15" s="110" customFormat="1" ht="24.95" customHeight="1" x14ac:dyDescent="0.2">
      <c r="A22" s="201" t="s">
        <v>152</v>
      </c>
      <c r="B22" s="199" t="s">
        <v>153</v>
      </c>
      <c r="C22" s="113">
        <v>0.88845453333925639</v>
      </c>
      <c r="D22" s="115">
        <v>400</v>
      </c>
      <c r="E22" s="114">
        <v>403</v>
      </c>
      <c r="F22" s="114">
        <v>395</v>
      </c>
      <c r="G22" s="114">
        <v>381</v>
      </c>
      <c r="H22" s="140">
        <v>387</v>
      </c>
      <c r="I22" s="115">
        <v>13</v>
      </c>
      <c r="J22" s="116">
        <v>3.3591731266149871</v>
      </c>
    </row>
    <row r="23" spans="1:15" s="110" customFormat="1" ht="24.95" customHeight="1" x14ac:dyDescent="0.2">
      <c r="A23" s="193" t="s">
        <v>154</v>
      </c>
      <c r="B23" s="199" t="s">
        <v>155</v>
      </c>
      <c r="C23" s="113">
        <v>2.7741992803518278</v>
      </c>
      <c r="D23" s="115">
        <v>1249</v>
      </c>
      <c r="E23" s="114">
        <v>1253</v>
      </c>
      <c r="F23" s="114">
        <v>1247</v>
      </c>
      <c r="G23" s="114">
        <v>1212</v>
      </c>
      <c r="H23" s="140">
        <v>1235</v>
      </c>
      <c r="I23" s="115">
        <v>14</v>
      </c>
      <c r="J23" s="116">
        <v>1.1336032388663968</v>
      </c>
    </row>
    <row r="24" spans="1:15" s="110" customFormat="1" ht="24.95" customHeight="1" x14ac:dyDescent="0.2">
      <c r="A24" s="193" t="s">
        <v>156</v>
      </c>
      <c r="B24" s="199" t="s">
        <v>221</v>
      </c>
      <c r="C24" s="113">
        <v>2.9852072320199015</v>
      </c>
      <c r="D24" s="115">
        <v>1344</v>
      </c>
      <c r="E24" s="114">
        <v>1419</v>
      </c>
      <c r="F24" s="114">
        <v>1423</v>
      </c>
      <c r="G24" s="114">
        <v>1405</v>
      </c>
      <c r="H24" s="140">
        <v>1381</v>
      </c>
      <c r="I24" s="115">
        <v>-37</v>
      </c>
      <c r="J24" s="116">
        <v>-2.6792179580014484</v>
      </c>
    </row>
    <row r="25" spans="1:15" s="110" customFormat="1" ht="24.95" customHeight="1" x14ac:dyDescent="0.2">
      <c r="A25" s="193" t="s">
        <v>222</v>
      </c>
      <c r="B25" s="204" t="s">
        <v>159</v>
      </c>
      <c r="C25" s="113">
        <v>2.4765670116831773</v>
      </c>
      <c r="D25" s="115">
        <v>1115</v>
      </c>
      <c r="E25" s="114">
        <v>1105</v>
      </c>
      <c r="F25" s="114">
        <v>1136</v>
      </c>
      <c r="G25" s="114">
        <v>1111</v>
      </c>
      <c r="H25" s="140">
        <v>1094</v>
      </c>
      <c r="I25" s="115">
        <v>21</v>
      </c>
      <c r="J25" s="116">
        <v>1.9195612431444242</v>
      </c>
    </row>
    <row r="26" spans="1:15" s="110" customFormat="1" ht="24.95" customHeight="1" x14ac:dyDescent="0.2">
      <c r="A26" s="201">
        <v>782.78300000000002</v>
      </c>
      <c r="B26" s="203" t="s">
        <v>160</v>
      </c>
      <c r="C26" s="113">
        <v>0.89733907867264895</v>
      </c>
      <c r="D26" s="115">
        <v>404</v>
      </c>
      <c r="E26" s="114">
        <v>407</v>
      </c>
      <c r="F26" s="114">
        <v>457</v>
      </c>
      <c r="G26" s="114">
        <v>492</v>
      </c>
      <c r="H26" s="140">
        <v>474</v>
      </c>
      <c r="I26" s="115">
        <v>-70</v>
      </c>
      <c r="J26" s="116">
        <v>-14.767932489451477</v>
      </c>
    </row>
    <row r="27" spans="1:15" s="110" customFormat="1" ht="24.95" customHeight="1" x14ac:dyDescent="0.2">
      <c r="A27" s="193" t="s">
        <v>161</v>
      </c>
      <c r="B27" s="199" t="s">
        <v>223</v>
      </c>
      <c r="C27" s="113">
        <v>4.9375860690329176</v>
      </c>
      <c r="D27" s="115">
        <v>2223</v>
      </c>
      <c r="E27" s="114">
        <v>2214</v>
      </c>
      <c r="F27" s="114">
        <v>2219</v>
      </c>
      <c r="G27" s="114">
        <v>2208</v>
      </c>
      <c r="H27" s="140">
        <v>2187</v>
      </c>
      <c r="I27" s="115">
        <v>36</v>
      </c>
      <c r="J27" s="116">
        <v>1.6460905349794239</v>
      </c>
    </row>
    <row r="28" spans="1:15" s="110" customFormat="1" ht="24.95" customHeight="1" x14ac:dyDescent="0.2">
      <c r="A28" s="193" t="s">
        <v>163</v>
      </c>
      <c r="B28" s="199" t="s">
        <v>164</v>
      </c>
      <c r="C28" s="113">
        <v>3.1873306383545823</v>
      </c>
      <c r="D28" s="115">
        <v>1435</v>
      </c>
      <c r="E28" s="114">
        <v>1424</v>
      </c>
      <c r="F28" s="114">
        <v>1408</v>
      </c>
      <c r="G28" s="114">
        <v>1423</v>
      </c>
      <c r="H28" s="140">
        <v>1389</v>
      </c>
      <c r="I28" s="115">
        <v>46</v>
      </c>
      <c r="J28" s="116">
        <v>3.3117350611951042</v>
      </c>
    </row>
    <row r="29" spans="1:15" s="110" customFormat="1" ht="24.95" customHeight="1" x14ac:dyDescent="0.2">
      <c r="A29" s="193">
        <v>86</v>
      </c>
      <c r="B29" s="199" t="s">
        <v>165</v>
      </c>
      <c r="C29" s="113">
        <v>10.121718271067477</v>
      </c>
      <c r="D29" s="115">
        <v>4557</v>
      </c>
      <c r="E29" s="114">
        <v>4556</v>
      </c>
      <c r="F29" s="114">
        <v>4491</v>
      </c>
      <c r="G29" s="114">
        <v>4384</v>
      </c>
      <c r="H29" s="140">
        <v>4395</v>
      </c>
      <c r="I29" s="115">
        <v>162</v>
      </c>
      <c r="J29" s="116">
        <v>3.6860068259385668</v>
      </c>
    </row>
    <row r="30" spans="1:15" s="110" customFormat="1" ht="24.95" customHeight="1" x14ac:dyDescent="0.2">
      <c r="A30" s="193">
        <v>87.88</v>
      </c>
      <c r="B30" s="204" t="s">
        <v>166</v>
      </c>
      <c r="C30" s="113">
        <v>10.670338945404469</v>
      </c>
      <c r="D30" s="115">
        <v>4804</v>
      </c>
      <c r="E30" s="114">
        <v>4847</v>
      </c>
      <c r="F30" s="114">
        <v>4809</v>
      </c>
      <c r="G30" s="114">
        <v>5130</v>
      </c>
      <c r="H30" s="140">
        <v>5095</v>
      </c>
      <c r="I30" s="115">
        <v>-291</v>
      </c>
      <c r="J30" s="116">
        <v>-5.7114818449460252</v>
      </c>
    </row>
    <row r="31" spans="1:15" s="110" customFormat="1" ht="24.95" customHeight="1" x14ac:dyDescent="0.2">
      <c r="A31" s="193" t="s">
        <v>167</v>
      </c>
      <c r="B31" s="199" t="s">
        <v>168</v>
      </c>
      <c r="C31" s="113">
        <v>2.9985340500199902</v>
      </c>
      <c r="D31" s="115">
        <v>1350</v>
      </c>
      <c r="E31" s="114">
        <v>1369</v>
      </c>
      <c r="F31" s="114">
        <v>1386</v>
      </c>
      <c r="G31" s="114">
        <v>1378</v>
      </c>
      <c r="H31" s="140">
        <v>1381</v>
      </c>
      <c r="I31" s="115">
        <v>-31</v>
      </c>
      <c r="J31" s="116">
        <v>-2.2447501810282402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1.0217227133401448</v>
      </c>
      <c r="D34" s="115">
        <v>460</v>
      </c>
      <c r="E34" s="114">
        <v>451</v>
      </c>
      <c r="F34" s="114">
        <v>476</v>
      </c>
      <c r="G34" s="114">
        <v>469</v>
      </c>
      <c r="H34" s="140">
        <v>463</v>
      </c>
      <c r="I34" s="115">
        <v>-3</v>
      </c>
      <c r="J34" s="116">
        <v>-0.64794816414686829</v>
      </c>
    </row>
    <row r="35" spans="1:10" s="110" customFormat="1" ht="24.95" customHeight="1" x14ac:dyDescent="0.2">
      <c r="A35" s="292" t="s">
        <v>171</v>
      </c>
      <c r="B35" s="293" t="s">
        <v>172</v>
      </c>
      <c r="C35" s="113">
        <v>34.143307716227625</v>
      </c>
      <c r="D35" s="115">
        <v>15372</v>
      </c>
      <c r="E35" s="114">
        <v>15507</v>
      </c>
      <c r="F35" s="114">
        <v>15734</v>
      </c>
      <c r="G35" s="114">
        <v>15597</v>
      </c>
      <c r="H35" s="140">
        <v>15554</v>
      </c>
      <c r="I35" s="115">
        <v>-182</v>
      </c>
      <c r="J35" s="116">
        <v>-1.1701170117011701</v>
      </c>
    </row>
    <row r="36" spans="1:10" s="110" customFormat="1" ht="24.95" customHeight="1" x14ac:dyDescent="0.2">
      <c r="A36" s="294" t="s">
        <v>173</v>
      </c>
      <c r="B36" s="295" t="s">
        <v>174</v>
      </c>
      <c r="C36" s="125">
        <v>64.834969570432236</v>
      </c>
      <c r="D36" s="143">
        <v>29190</v>
      </c>
      <c r="E36" s="144">
        <v>29333</v>
      </c>
      <c r="F36" s="144">
        <v>29437</v>
      </c>
      <c r="G36" s="144">
        <v>29258</v>
      </c>
      <c r="H36" s="145">
        <v>29123</v>
      </c>
      <c r="I36" s="143">
        <v>67</v>
      </c>
      <c r="J36" s="146">
        <v>0.23005871647838477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2020-09-25T08:16:18Z</dcterms:created>
  <dcterms:modified xsi:type="dcterms:W3CDTF">2020-09-28T08:07:56Z</dcterms:modified>
</cp:coreProperties>
</file>