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L43" i="24"/>
  <c r="H43" i="24"/>
  <c r="G43" i="24"/>
  <c r="F43" i="24"/>
  <c r="E43" i="24"/>
  <c r="D43" i="24"/>
  <c r="C43" i="24"/>
  <c r="I43" i="24" s="1"/>
  <c r="B43" i="24"/>
  <c r="K43" i="24" s="1"/>
  <c r="K42" i="24"/>
  <c r="I42" i="24"/>
  <c r="D42" i="24"/>
  <c r="C42" i="24"/>
  <c r="M42" i="24" s="1"/>
  <c r="B42" i="24"/>
  <c r="J42" i="24" s="1"/>
  <c r="M41" i="24"/>
  <c r="L41" i="24"/>
  <c r="H41" i="24"/>
  <c r="G41" i="24"/>
  <c r="F41" i="24"/>
  <c r="E41" i="24"/>
  <c r="D41" i="24"/>
  <c r="C41" i="24"/>
  <c r="I41" i="24" s="1"/>
  <c r="B41" i="24"/>
  <c r="K41" i="24" s="1"/>
  <c r="K40" i="24"/>
  <c r="I40" i="24"/>
  <c r="D40" i="24"/>
  <c r="C40" i="24"/>
  <c r="M40" i="24" s="1"/>
  <c r="B40" i="24"/>
  <c r="J40" i="24" s="1"/>
  <c r="M36" i="24"/>
  <c r="L36" i="24"/>
  <c r="K36" i="24"/>
  <c r="J36" i="24"/>
  <c r="I36" i="24"/>
  <c r="H36" i="24"/>
  <c r="G36" i="24"/>
  <c r="F36" i="24"/>
  <c r="E36" i="24"/>
  <c r="D36" i="24"/>
  <c r="K57" i="15"/>
  <c r="L57" i="15" s="1"/>
  <c r="C38" i="24"/>
  <c r="C37" i="24"/>
  <c r="C35" i="24"/>
  <c r="C34" i="24"/>
  <c r="C33" i="24"/>
  <c r="C32" i="24"/>
  <c r="G32" i="24" s="1"/>
  <c r="C31" i="24"/>
  <c r="C30" i="24"/>
  <c r="C29" i="24"/>
  <c r="C28" i="24"/>
  <c r="C27" i="24"/>
  <c r="C26" i="24"/>
  <c r="C25" i="24"/>
  <c r="C24" i="24"/>
  <c r="G24" i="24" s="1"/>
  <c r="C23" i="24"/>
  <c r="C22" i="24"/>
  <c r="C21" i="24"/>
  <c r="C20" i="24"/>
  <c r="G20" i="24" s="1"/>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25" i="24"/>
  <c r="D25" i="24"/>
  <c r="J25" i="24"/>
  <c r="H25" i="24"/>
  <c r="K25" i="24"/>
  <c r="K28" i="24"/>
  <c r="J28" i="24"/>
  <c r="H28" i="24"/>
  <c r="F28" i="24"/>
  <c r="D28" i="24"/>
  <c r="G19" i="24"/>
  <c r="L19" i="24"/>
  <c r="I19" i="24"/>
  <c r="M19" i="24"/>
  <c r="E19" i="24"/>
  <c r="M22" i="24"/>
  <c r="E22" i="24"/>
  <c r="L22" i="24"/>
  <c r="I22" i="24"/>
  <c r="G22" i="24"/>
  <c r="G35" i="24"/>
  <c r="M35" i="24"/>
  <c r="E35" i="24"/>
  <c r="L35" i="24"/>
  <c r="I35" i="24"/>
  <c r="C45" i="24"/>
  <c r="C39" i="24"/>
  <c r="F19" i="24"/>
  <c r="D19" i="24"/>
  <c r="J19" i="24"/>
  <c r="H19" i="24"/>
  <c r="K19" i="24"/>
  <c r="K22" i="24"/>
  <c r="J22" i="24"/>
  <c r="H22" i="24"/>
  <c r="F22" i="24"/>
  <c r="D22" i="24"/>
  <c r="F35" i="24"/>
  <c r="D35" i="24"/>
  <c r="J35" i="24"/>
  <c r="H35" i="24"/>
  <c r="K35" i="24"/>
  <c r="B45" i="24"/>
  <c r="B39" i="24"/>
  <c r="G29" i="24"/>
  <c r="M29" i="24"/>
  <c r="E29" i="24"/>
  <c r="L29" i="24"/>
  <c r="I29" i="24"/>
  <c r="K16" i="24"/>
  <c r="J16" i="24"/>
  <c r="H16" i="24"/>
  <c r="F16" i="24"/>
  <c r="D16" i="24"/>
  <c r="F29" i="24"/>
  <c r="D29" i="24"/>
  <c r="J29" i="24"/>
  <c r="H29" i="24"/>
  <c r="K29" i="24"/>
  <c r="K32" i="24"/>
  <c r="J32" i="24"/>
  <c r="H32" i="24"/>
  <c r="F32" i="24"/>
  <c r="D32" i="24"/>
  <c r="G23" i="24"/>
  <c r="L23" i="24"/>
  <c r="I23" i="24"/>
  <c r="M23" i="24"/>
  <c r="E23" i="24"/>
  <c r="M26" i="24"/>
  <c r="E26" i="24"/>
  <c r="L26" i="24"/>
  <c r="I26" i="24"/>
  <c r="G26" i="24"/>
  <c r="F23" i="24"/>
  <c r="D23" i="24"/>
  <c r="J23" i="24"/>
  <c r="H23" i="24"/>
  <c r="K23" i="24"/>
  <c r="K26" i="24"/>
  <c r="J26" i="24"/>
  <c r="H26" i="24"/>
  <c r="F26" i="24"/>
  <c r="D26" i="24"/>
  <c r="G7" i="24"/>
  <c r="L7" i="24"/>
  <c r="I7" i="24"/>
  <c r="M7" i="24"/>
  <c r="E7" i="24"/>
  <c r="G9" i="24"/>
  <c r="L9" i="24"/>
  <c r="I9" i="24"/>
  <c r="M9" i="24"/>
  <c r="E9" i="24"/>
  <c r="G17" i="24"/>
  <c r="L17" i="24"/>
  <c r="I17" i="24"/>
  <c r="E17" i="24"/>
  <c r="M17" i="24"/>
  <c r="G33" i="24"/>
  <c r="M33" i="24"/>
  <c r="E33" i="24"/>
  <c r="L33" i="24"/>
  <c r="I33" i="24"/>
  <c r="F17" i="24"/>
  <c r="D17" i="24"/>
  <c r="J17" i="24"/>
  <c r="H17" i="24"/>
  <c r="K17" i="24"/>
  <c r="K20" i="24"/>
  <c r="J20" i="24"/>
  <c r="H20" i="24"/>
  <c r="F20" i="24"/>
  <c r="D20" i="24"/>
  <c r="F33" i="24"/>
  <c r="D33" i="24"/>
  <c r="J33" i="24"/>
  <c r="H33" i="24"/>
  <c r="K33" i="24"/>
  <c r="H37" i="24"/>
  <c r="F37" i="24"/>
  <c r="D37" i="24"/>
  <c r="K37" i="24"/>
  <c r="J37" i="24"/>
  <c r="M8" i="24"/>
  <c r="E8" i="24"/>
  <c r="L8" i="24"/>
  <c r="I8" i="24"/>
  <c r="G8" i="24"/>
  <c r="C14" i="24"/>
  <c r="C6" i="24"/>
  <c r="G27" i="24"/>
  <c r="M27" i="24"/>
  <c r="E27" i="24"/>
  <c r="L27" i="24"/>
  <c r="I27" i="24"/>
  <c r="I30" i="24"/>
  <c r="M30" i="24"/>
  <c r="E30" i="24"/>
  <c r="L30" i="24"/>
  <c r="G30" i="24"/>
  <c r="B14" i="24"/>
  <c r="B6" i="24"/>
  <c r="F27" i="24"/>
  <c r="D27" i="24"/>
  <c r="J27" i="24"/>
  <c r="H27" i="24"/>
  <c r="K27" i="24"/>
  <c r="K30" i="24"/>
  <c r="J30" i="24"/>
  <c r="H30" i="24"/>
  <c r="F30" i="24"/>
  <c r="D30" i="24"/>
  <c r="G21" i="24"/>
  <c r="L21" i="24"/>
  <c r="I21" i="24"/>
  <c r="M21" i="24"/>
  <c r="E21" i="24"/>
  <c r="M38" i="24"/>
  <c r="E38" i="24"/>
  <c r="L38" i="24"/>
  <c r="G38" i="24"/>
  <c r="I38" i="24"/>
  <c r="K8" i="24"/>
  <c r="J8" i="24"/>
  <c r="H8" i="24"/>
  <c r="F8" i="24"/>
  <c r="D8" i="24"/>
  <c r="F21" i="24"/>
  <c r="D21" i="24"/>
  <c r="J21" i="24"/>
  <c r="H21" i="24"/>
  <c r="K21" i="24"/>
  <c r="K24" i="24"/>
  <c r="J24" i="24"/>
  <c r="H24" i="24"/>
  <c r="F24" i="24"/>
  <c r="D24" i="24"/>
  <c r="D38" i="24"/>
  <c r="K38" i="24"/>
  <c r="J38" i="24"/>
  <c r="H38" i="24"/>
  <c r="F38" i="24"/>
  <c r="G15" i="24"/>
  <c r="L15" i="24"/>
  <c r="I15" i="24"/>
  <c r="M15" i="24"/>
  <c r="E15" i="24"/>
  <c r="M18" i="24"/>
  <c r="E18" i="24"/>
  <c r="L18" i="24"/>
  <c r="I18" i="24"/>
  <c r="G18" i="24"/>
  <c r="G31" i="24"/>
  <c r="M31" i="24"/>
  <c r="E31" i="24"/>
  <c r="L31" i="24"/>
  <c r="I31" i="24"/>
  <c r="I34" i="24"/>
  <c r="M34" i="24"/>
  <c r="E34" i="24"/>
  <c r="L34" i="24"/>
  <c r="G34" i="24"/>
  <c r="F9" i="24"/>
  <c r="D9" i="24"/>
  <c r="J9" i="24"/>
  <c r="H9" i="24"/>
  <c r="K9" i="24"/>
  <c r="F15" i="24"/>
  <c r="D15" i="24"/>
  <c r="J15" i="24"/>
  <c r="H15" i="24"/>
  <c r="K15" i="24"/>
  <c r="K18" i="24"/>
  <c r="J18" i="24"/>
  <c r="H18" i="24"/>
  <c r="F18" i="24"/>
  <c r="D18" i="24"/>
  <c r="F31" i="24"/>
  <c r="D31" i="24"/>
  <c r="J31" i="24"/>
  <c r="H31" i="24"/>
  <c r="K31" i="24"/>
  <c r="K34" i="24"/>
  <c r="J34" i="24"/>
  <c r="H34" i="24"/>
  <c r="F34" i="24"/>
  <c r="D34" i="24"/>
  <c r="G25" i="24"/>
  <c r="L25" i="24"/>
  <c r="I25" i="24"/>
  <c r="E25" i="24"/>
  <c r="M25" i="24"/>
  <c r="M20" i="24"/>
  <c r="E20" i="24"/>
  <c r="L20" i="24"/>
  <c r="I28" i="24"/>
  <c r="M28" i="24"/>
  <c r="E28" i="24"/>
  <c r="L28" i="24"/>
  <c r="I37" i="24"/>
  <c r="G37" i="24"/>
  <c r="L37" i="24"/>
  <c r="I2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E37" i="24"/>
  <c r="M16" i="24"/>
  <c r="E16" i="24"/>
  <c r="L16" i="24"/>
  <c r="M24" i="24"/>
  <c r="E24" i="24"/>
  <c r="L24" i="24"/>
  <c r="I32" i="24"/>
  <c r="M32" i="24"/>
  <c r="E32" i="24"/>
  <c r="L32" i="24"/>
  <c r="I16" i="24"/>
  <c r="I24" i="24"/>
  <c r="M37" i="24"/>
  <c r="G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H40" i="24"/>
  <c r="H42" i="24"/>
  <c r="H44" i="24"/>
  <c r="L40" i="24"/>
  <c r="L42" i="24"/>
  <c r="L44" i="24"/>
  <c r="E40" i="24"/>
  <c r="E42" i="24"/>
  <c r="E44" i="24"/>
  <c r="K14" i="24" l="1"/>
  <c r="J14" i="24"/>
  <c r="H14" i="24"/>
  <c r="F14" i="24"/>
  <c r="D14" i="24"/>
  <c r="K77" i="24"/>
  <c r="M6" i="24"/>
  <c r="E6" i="24"/>
  <c r="L6" i="24"/>
  <c r="I6" i="24"/>
  <c r="G6" i="24"/>
  <c r="H45" i="24"/>
  <c r="F45" i="24"/>
  <c r="D45" i="24"/>
  <c r="K45" i="24"/>
  <c r="J45" i="24"/>
  <c r="I39" i="24"/>
  <c r="G39" i="24"/>
  <c r="L39" i="24"/>
  <c r="E39" i="24"/>
  <c r="M39" i="24"/>
  <c r="M14" i="24"/>
  <c r="E14" i="24"/>
  <c r="L14" i="24"/>
  <c r="I14" i="24"/>
  <c r="G14" i="24"/>
  <c r="I45" i="24"/>
  <c r="G45" i="24"/>
  <c r="L45" i="24"/>
  <c r="M45" i="24"/>
  <c r="E45" i="24"/>
  <c r="K6" i="24"/>
  <c r="J6" i="24"/>
  <c r="H6" i="24"/>
  <c r="F6" i="24"/>
  <c r="D6" i="24"/>
  <c r="J77" i="24"/>
  <c r="I78" i="24" s="1"/>
  <c r="I79" i="24"/>
  <c r="H39" i="24"/>
  <c r="F39" i="24"/>
  <c r="D39" i="24"/>
  <c r="K39" i="24"/>
  <c r="J39" i="24"/>
  <c r="I82" i="24" l="1"/>
  <c r="K79" i="24"/>
  <c r="K78" i="24"/>
  <c r="I81" i="24" s="1"/>
  <c r="J79" i="24"/>
  <c r="I83" i="24" s="1"/>
  <c r="J78" i="24"/>
</calcChain>
</file>

<file path=xl/sharedStrings.xml><?xml version="1.0" encoding="utf-8"?>
<sst xmlns="http://schemas.openxmlformats.org/spreadsheetml/2006/main" count="1689" uniqueCount="520">
  <si>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</si>
  <si>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</si>
  <si>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</si>
  <si>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</si>
  <si>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</si>
  <si>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</si>
  <si>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</si>
  <si>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</si>
  <si>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</si>
  <si>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</si>
  <si>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</si>
  <si>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</si>
  <si>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</si>
  <si>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Lippe (05766)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</si>
  <si>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</si>
  <si>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</si>
  <si>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</si>
  <si>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</si>
  <si>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</si>
  <si>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</si>
  <si>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</si>
  <si>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</si>
  <si>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</si>
  <si>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</si>
  <si>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</si>
  <si>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</si>
  <si>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</si>
  <si>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</si>
  <si>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</si>
  <si>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</si>
  <si>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</si>
  <si>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</si>
  <si>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</si>
  <si>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</si>
  <si>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</si>
  <si>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</si>
  <si>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</si>
  <si>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</si>
  <si>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</si>
  <si>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</si>
  <si>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</si>
  <si>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</si>
  <si>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</si>
  <si>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</si>
  <si>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</si>
  <si>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</si>
  <si>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</si>
  <si>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</si>
  <si>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</si>
  <si>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</si>
  <si>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</si>
  <si>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</si>
  <si>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</si>
  <si>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</si>
  <si>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</si>
  <si>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</si>
  <si>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</si>
  <si>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</si>
  <si>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</si>
  <si>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</si>
  <si>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</si>
  <si>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</si>
  <si>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</si>
  <si>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</si>
  <si>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</si>
  <si>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</si>
  <si>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</si>
  <si>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</si>
  <si>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</si>
  <si>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</si>
  <si>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</si>
  <si>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</si>
  <si>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</si>
  <si>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</si>
  <si>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</si>
  <si>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</si>
  <si>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</si>
  <si>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</si>
  <si>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</si>
  <si>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</si>
  <si>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</si>
  <si>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</si>
  <si>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</si>
  <si>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</si>
  <si>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</si>
  <si>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</si>
  <si>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</si>
  <si>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</si>
  <si>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</si>
  <si>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</si>
  <si>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</si>
  <si>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</si>
  <si>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Lippe (05766);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</si>
  <si>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</si>
  <si>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</si>
  <si>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</si>
  <si>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</si>
  <si>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</si>
  <si>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</si>
  <si>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</si>
  <si>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</si>
  <si>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</si>
  <si>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</si>
  <si>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</si>
  <si>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</si>
  <si>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</si>
  <si>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</si>
  <si>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</si>
  <si>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</si>
  <si>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</si>
  <si>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</si>
  <si>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</si>
  <si>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</si>
  <si>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</si>
  <si>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</si>
  <si>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</si>
  <si>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</si>
  <si>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</si>
  <si>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</si>
  <si>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</si>
  <si>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</si>
  <si>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</si>
  <si>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</si>
  <si>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</si>
  <si>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</si>
  <si>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</si>
  <si>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</si>
  <si>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</si>
  <si>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</si>
  <si>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</si>
  <si>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</si>
  <si>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</si>
  <si>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</si>
  <si>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</si>
  <si>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</si>
  <si>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</si>
  <si>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</si>
  <si>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</si>
  <si>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</si>
  <si>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</si>
  <si>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</si>
  <si>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</si>
  <si>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</si>
  <si>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</si>
  <si>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</si>
  <si>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</si>
  <si>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</si>
  <si>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</si>
  <si>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</si>
  <si>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</si>
  <si>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</si>
  <si>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</si>
  <si>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</si>
  <si>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</si>
  <si>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</si>
  <si>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</si>
  <si>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</si>
  <si>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</si>
  <si>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</si>
  <si>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</si>
  <si>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</si>
  <si>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</si>
  <si>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</si>
  <si>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</si>
  <si>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</si>
  <si>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</si>
  <si>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</si>
  <si>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</si>
  <si>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</si>
  <si>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</si>
  <si>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</si>
  <si>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</si>
  <si>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</si>
  <si>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</si>
  <si>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</si>
  <si>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</si>
  <si>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</si>
  <si>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</si>
  <si>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</si>
  <si>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</si>
  <si>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</si>
  <si>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</si>
  <si>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</si>
  <si>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Lippe (05766)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</si>
  <si>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</si>
  <si>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</si>
  <si>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</si>
  <si>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</si>
  <si>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</si>
  <si>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</si>
  <si>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</si>
  <si>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</si>
  <si>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</si>
  <si>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</si>
  <si>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</si>
  <si>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</si>
  <si>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</si>
  <si>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</si>
  <si>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</si>
  <si>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</si>
  <si>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</si>
  <si>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</si>
  <si>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</si>
  <si>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</si>
  <si>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</si>
  <si>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</si>
  <si>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</si>
  <si>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</si>
  <si>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</si>
  <si>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</si>
  <si>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</si>
  <si>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</si>
  <si>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</si>
  <si>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</si>
  <si>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</si>
  <si>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</si>
  <si>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</si>
  <si>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</si>
  <si>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</si>
  <si>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</si>
  <si>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</si>
  <si>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</si>
  <si>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</si>
  <si>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</si>
  <si>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</si>
  <si>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</si>
  <si>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</si>
  <si>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</si>
  <si>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</si>
  <si>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</si>
  <si>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</si>
  <si>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</si>
  <si>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</si>
  <si>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</si>
  <si>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</si>
  <si>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</si>
  <si>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</si>
  <si>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</si>
  <si>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</si>
  <si>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</si>
  <si>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</si>
  <si>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</si>
  <si>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</si>
  <si>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</si>
  <si>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</si>
  <si>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</si>
  <si>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</si>
  <si>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</si>
  <si>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</si>
  <si>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</si>
  <si>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</si>
  <si>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</si>
  <si>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</si>
  <si>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</si>
  <si>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</si>
  <si>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</si>
  <si>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</si>
  <si>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</si>
  <si>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</si>
  <si>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</si>
  <si>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</si>
  <si>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</si>
  <si>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</si>
  <si>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</si>
  <si>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</si>
  <si>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</si>
  <si>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</si>
  <si>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</si>
  <si>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</si>
  <si>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</si>
  <si>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</si>
  <si>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</si>
  <si>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</si>
  <si>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</si>
  <si>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</si>
  <si>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</si>
  <si>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</si>
  <si>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</si>
  <si>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</si>
  <si>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</si>
  <si>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</si>
  <si>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</si>
  <si>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</si>
  <si>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</si>
  <si>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</si>
  <si>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</si>
  <si>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</si>
  <si>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</si>
  <si>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</si>
  <si>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</si>
  <si>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</si>
  <si>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</si>
  <si>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</si>
  <si>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</si>
  <si>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</si>
  <si>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</si>
  <si>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</si>
  <si>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</si>
  <si>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</si>
  <si>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</si>
  <si>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</si>
  <si>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</si>
  <si>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</si>
  <si>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</si>
  <si>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</si>
  <si>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</si>
  <si>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</si>
  <si>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</si>
  <si>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</si>
  <si>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</si>
  <si>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</si>
  <si>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</si>
  <si>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</si>
  <si>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</si>
  <si>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</si>
  <si>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</si>
  <si>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</si>
  <si>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</si>
  <si>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</si>
  <si>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</si>
  <si>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</si>
  <si>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</si>
  <si>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</si>
  <si>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</si>
  <si>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</si>
  <si>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</si>
  <si>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</si>
  <si>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</si>
  <si>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</si>
  <si>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</si>
  <si>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</si>
  <si>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</si>
  <si>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</si>
  <si>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</si>
  <si>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</si>
  <si>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</si>
  <si>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</si>
  <si>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</si>
  <si>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</si>
  <si>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</si>
  <si>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</si>
  <si>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</si>
  <si>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</si>
  <si>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</si>
  <si>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</si>
  <si>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</si>
  <si>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</si>
  <si>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</si>
  <si>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</si>
  <si>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</si>
  <si>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</si>
  <si>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</si>
  <si>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</si>
  <si>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</si>
  <si>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</si>
  <si>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</si>
  <si>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</si>
  <si>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</si>
  <si>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</si>
  <si>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</si>
  <si>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</si>
  <si>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</si>
  <si>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</si>
  <si>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</si>
  <si>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</si>
  <si>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</si>
  <si>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</si>
  <si>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</si>
  <si>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</si>
  <si>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</si>
  <si>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</si>
  <si>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</si>
  <si>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</si>
  <si>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Lippe (05766);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</si>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</sst>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{76EF0D57-904E-4F2F-B2FA-D4A6E6D37D7B}</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6ADD-4EB7-AAE6-605418037557}"/>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{E5DAB6E9-5427-45AE-BF01-19C2C59054DC}</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6ADD-4EB7-AAE6-60541803755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{DE9C0A35-880E-457D-A0AA-B6EED0D4CB6D}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ADD-4EB7-AAE6-60541803755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{E9AC84F0-2EB0-4DC8-89DE-F4C778A68392}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ADD-4EB7-AAE6-60541803755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1.07599895534082</c:v>
                </c:pt>
                <c:pt idx="1">
                  <c:v>1.3225681822425275</c:v>
                </c:pt>
                <c:pt idx="2">
                  <c:v>1.1186464311118853</c:v>
                </c:pt>
                <c:pt idx="3">
                  <c:v>1.0875687030768</c:v>
                </c:pt>
              </c:numCache>
            </c:numRef>
          </c:val>
          <c:extLst>
            <c:ext xmlns:c16="http://schemas.microsoft.com/office/drawing/2014/chart" uri="{C3380CC4-5D6E-409C-BE32-E72D297353CC}">
              <c16:uniqueId val="{00000004-6ADD-4EB7-AAE6-60541803755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{931CC714-0EE3-4010-86B2-53E216105C37}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ADD-4EB7-AAE6-60541803755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{050E36A1-296C-40A7-A663-AC4939D7CFB0}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ADD-4EB7-AAE6-60541803755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{DAD38FC2-96C5-4891-8F7A-50A83309A967}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ADD-4EB7-AAE6-60541803755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{77145D0E-CCA2-43E7-8D10-3AFABF0A6869}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ADD-4EB7-AAE6-60541803755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ADD-4EB7-AAE6-60541803755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ADD-4EB7-AAE6-60541803755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{F94ECAC0-74E7-4FE3-9F49-C72E449DB8D5}</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6536-457D-81D8-41FCE950EC39}"/>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{C292CE9C-2D84-4624-95CF-D3B6FD2E5ACA}</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6536-457D-81D8-41FCE950EC3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{DF515566-2D4A-4920-A008-EC5271423C37}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536-457D-81D8-41FCE950EC3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{261425D0-3489-48E4-BE69-79C563CBBCD7}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536-457D-81D8-41FCE950EC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-3.4516129032258065</c:v>
                </c:pt>
                <c:pt idx="1">
                  <c:v>-3.156552267354261</c:v>
                </c:pt>
                <c:pt idx="2">
                  <c:v>-2.7637010795899166</c:v>
                </c:pt>
                <c:pt idx="3">
                  <c:v>-2.8655893304673015</c:v>
                </c:pt>
              </c:numCache>
            </c:numRef>
          </c:val>
          <c:extLst>
            <c:ext xmlns:c16="http://schemas.microsoft.com/office/drawing/2014/chart" uri="{C3380CC4-5D6E-409C-BE32-E72D297353CC}">
              <c16:uniqueId val="{00000004-6536-457D-81D8-41FCE950EC3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{3AF7076A-61FF-435C-82EF-BE477E16CC98}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536-457D-81D8-41FCE950EC3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{32685DFE-542B-44E0-A8CC-22869D4BCA52}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536-457D-81D8-41FCE950EC3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{27E34023-FECA-4A7D-B577-636CE90F4ED5}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536-457D-81D8-41FCE950EC3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{DDD1E6CA-4F0A-4A99-8A89-4364863DBE3E}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536-457D-81D8-41FCE950EC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536-457D-81D8-41FCE950EC3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536-457D-81D8-41FCE950EC3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{A658A1B6-0B99-4FB8-9B82-36FCB2542D0A}</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2EFC-4ACD-9248-F6755719CDAF}"/>
                </c:ext>
              </c:extLst>
            </c:dLbl>
            <c:dLbl>
              <c:idx val="1"/>
              <c:tx>
                <c:strRef>
                  <c:f>Daten_Diagramme!$D$15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{B3391D81-3091-4BAA-BD4C-C8DC2DE8E3A0}</c15:txfldGUID>
                      <c15:f>Daten_Diagramme!$D$15</c15:f>
                      <c15:dlblFieldTableCache>
                        <c:ptCount val="1"/>
                        <c:pt idx="0">
                          <c:v>5.5</c:v>
                        </c:pt>
                      </c15:dlblFieldTableCache>
                    </c15:dlblFTEntry>
                  </c15:dlblFieldTable>
                  <c15:showDataLabelsRange val="0"/>
                </c:ext>
                <c:ext xmlns:c16="http://schemas.microsoft.com/office/drawing/2014/chart" uri="{C3380CC4-5D6E-409C-BE32-E72D297353CC}">
                  <c16:uniqueId val="{00000001-2EFC-4ACD-9248-F6755719CDAF}"/>
                </c:ext>
              </c:extLst>
            </c:dLbl>
            <c:dLbl>
              <c:idx val="2"/>
              <c:tx>
                <c:strRef>
                  <c:f>Daten_Diagramme!$D$16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{A3717D25-1D00-4A6D-978D-F004CABB1158}</c15:txfldGUID>
                      <c15:f>Daten_Diagramme!$D$16</c15:f>
                      <c15:dlblFieldTableCache>
                        <c:ptCount val="1"/>
                        <c:pt idx="0">
                          <c:v>5.9</c:v>
                        </c:pt>
                      </c15:dlblFieldTableCache>
                    </c15:dlblFTEntry>
                  </c15:dlblFieldTable>
                  <c15:showDataLabelsRange val="0"/>
                </c:ext>
                <c:ext xmlns:c16="http://schemas.microsoft.com/office/drawing/2014/chart" uri="{C3380CC4-5D6E-409C-BE32-E72D297353CC}">
                  <c16:uniqueId val="{00000002-2EFC-4ACD-9248-F6755719CDAF}"/>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{929CFB9F-557B-434A-AC89-0E9F80740F2B}</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2EFC-4ACD-9248-F6755719CDAF}"/>
                </c:ext>
              </c:extLst>
            </c:dLbl>
            <c:dLbl>
              <c:idx val="4"/>
              <c:tx>
                <c:strRef>
                  <c:f>Daten_Diagramme!$D$18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{AA232173-B3E4-4AA9-B2B6-080C7592DFD5}</c15:txfldGUID>
                      <c15:f>Daten_Diagramme!$D$18</c15:f>
                      <c15:dlblFieldTableCache>
                        <c:ptCount val="1"/>
                        <c:pt idx="0">
                          <c:v>-4.7</c:v>
                        </c:pt>
                      </c15:dlblFieldTableCache>
                    </c15:dlblFTEntry>
                  </c15:dlblFieldTable>
                  <c15:showDataLabelsRange val="0"/>
                </c:ext>
                <c:ext xmlns:c16="http://schemas.microsoft.com/office/drawing/2014/chart" uri="{C3380CC4-5D6E-409C-BE32-E72D297353CC}">
                  <c16:uniqueId val="{00000004-2EFC-4ACD-9248-F6755719CDAF}"/>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{E1952F64-8FEC-47A4-9B58-8255BE1E2745}</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2EFC-4ACD-9248-F6755719CDAF}"/>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{BDAF5E78-606E-4FDD-990E-32FCCC4AA846}</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2EFC-4ACD-9248-F6755719CDAF}"/>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{06FBC382-784F-4D85-AFB4-77654F999D90}</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2EFC-4ACD-9248-F6755719CDAF}"/>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{55BAF943-C7D0-4F7A-B085-73C92FE87B87}</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2EFC-4ACD-9248-F6755719CDAF}"/>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{19D1603C-01EE-48DC-A737-90BC516363F1}</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2EFC-4ACD-9248-F6755719CDAF}"/>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{E30B4EAF-E8E2-4128-AB2D-DDF6A81C2EA2}</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2EFC-4ACD-9248-F6755719CDAF}"/>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{B9ED6394-3542-48BB-8B8C-7253A1CB0702}</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2EFC-4ACD-9248-F6755719CDAF}"/>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{CAEB0E50-4875-4195-8290-42FB17D76299}</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2EFC-4ACD-9248-F6755719CDAF}"/>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{4C374F72-3145-4506-9022-BC52DA7308FF}</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2EFC-4ACD-9248-F6755719CDAF}"/>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{3C3DBA07-86E6-4A82-8C56-ECB7839AC643}</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2EFC-4ACD-9248-F6755719CDAF}"/>
                </c:ext>
              </c:extLst>
            </c:dLbl>
            <c:dLbl>
              <c:idx val="15"/>
              <c:tx>
                <c:strRef>
                  <c:f>Daten_Diagramme!$D$29</c:f>
                  <c:strCache>
                    <c:ptCount val="1"/>
                    <c:pt idx="0">
                      <c:v>-24.7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{5F7C37F1-BC19-441F-981E-E9272B21010F}</c15:txfldGUID>
                      <c15:f>Daten_Diagramme!$D$29</c15:f>
                      <c15:dlblFieldTableCache>
                        <c:ptCount val="1"/>
                        <c:pt idx="0">
                          <c:v>-24.7</c:v>
                        </c:pt>
                      </c15:dlblFieldTableCache>
                    </c15:dlblFTEntry>
                  </c15:dlblFieldTable>
                  <c15:showDataLabelsRange val="0"/>
                </c:ext>
                <c:ext xmlns:c16="http://schemas.microsoft.com/office/drawing/2014/chart" uri="{C3380CC4-5D6E-409C-BE32-E72D297353CC}">
                  <c16:uniqueId val="{0000000F-2EFC-4ACD-9248-F6755719CDAF}"/>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{4460E4A4-4311-425C-8E57-A93C2CF60720}</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2EFC-4ACD-9248-F6755719CDAF}"/>
                </c:ext>
              </c:extLst>
            </c:dLbl>
            <c:dLbl>
              <c:idx val="17"/>
              <c:tx>
                <c:strRef>
                  <c:f>Daten_Diagramme!$D$31</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{45FDB2E9-BB6A-4598-AEA2-9B8ECBB6DE55}</c15:txfldGUID>
                      <c15:f>Daten_Diagramme!$D$31</c15:f>
                      <c15:dlblFieldTableCache>
                        <c:ptCount val="1"/>
                        <c:pt idx="0">
                          <c:v>7.1</c:v>
                        </c:pt>
                      </c15:dlblFieldTableCache>
                    </c15:dlblFTEntry>
                  </c15:dlblFieldTable>
                  <c15:showDataLabelsRange val="0"/>
                </c:ext>
                <c:ext xmlns:c16="http://schemas.microsoft.com/office/drawing/2014/chart" uri="{C3380CC4-5D6E-409C-BE32-E72D297353CC}">
                  <c16:uniqueId val="{00000011-2EFC-4ACD-9248-F6755719CDAF}"/>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{14DDBA4F-03A2-49F7-9B9A-4D8E2A69F757}</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2EFC-4ACD-9248-F6755719CDAF}"/>
                </c:ext>
              </c:extLst>
            </c:dLbl>
            <c:dLbl>
              <c:idx val="19"/>
              <c:tx>
                <c:strRef>
                  <c:f>Daten_Diagramme!$D$33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{0537FD8B-61EC-483A-80E7-B5BF70D543DC}</c15:txfldGUID>
                      <c15:f>Daten_Diagramme!$D$33</c15:f>
                      <c15:dlblFieldTableCache>
                        <c:ptCount val="1"/>
                        <c:pt idx="0">
                          <c:v>2.8</c:v>
                        </c:pt>
                      </c15:dlblFieldTableCache>
                    </c15:dlblFTEntry>
                  </c15:dlblFieldTable>
                  <c15:showDataLabelsRange val="0"/>
                </c:ext>
                <c:ext xmlns:c16="http://schemas.microsoft.com/office/drawing/2014/chart" uri="{C3380CC4-5D6E-409C-BE32-E72D297353CC}">
                  <c16:uniqueId val="{00000013-2EFC-4ACD-9248-F6755719CDAF}"/>
                </c:ext>
              </c:extLst>
            </c:dLbl>
            <c:dLbl>
              <c:idx val="20"/>
              <c:tx>
                <c:strRef>
                  <c:f>Daten_Diagramme!$D$34</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{ABBB737D-BD7D-49BE-9CC8-47D342AF36BE}</c15:txfldGUID>
                      <c15:f>Daten_Diagramme!$D$34</c15:f>
                      <c15:dlblFieldTableCache>
                        <c:ptCount val="1"/>
                        <c:pt idx="0">
                          <c:v>6.8</c:v>
                        </c:pt>
                      </c15:dlblFieldTableCache>
                    </c15:dlblFTEntry>
                  </c15:dlblFieldTable>
                  <c15:showDataLabelsRange val="0"/>
                </c:ext>
                <c:ext xmlns:c16="http://schemas.microsoft.com/office/drawing/2014/chart" uri="{C3380CC4-5D6E-409C-BE32-E72D297353CC}">
                  <c16:uniqueId val="{00000014-2EFC-4ACD-9248-F6755719CDA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{2284ADD1-36FA-4583-BD85-1DC3DFC0C8AE}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2EFC-4ACD-9248-F6755719CDA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{EEF4BBF8-BE58-4B27-9988-348E17444F36}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EFC-4ACD-9248-F6755719CDAF}"/>
                </c:ext>
              </c:extLst>
            </c:dLbl>
            <c:dLbl>
              <c:idx val="23"/>
              <c:tx>
                <c:strRef>
                  <c:f>Daten_Diagramme!$D$37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{14EBC12E-CDB3-4F76-98C9-EAC1E3FF41FE}</c15:txfldGUID>
                      <c15:f>Daten_Diagramme!$D$37</c15:f>
                      <c15:dlblFieldTableCache>
                        <c:ptCount val="1"/>
                        <c:pt idx="0">
                          <c:v>5.5</c:v>
                        </c:pt>
                      </c15:dlblFieldTableCache>
                    </c15:dlblFTEntry>
                  </c15:dlblFieldTable>
                  <c15:showDataLabelsRange val="0"/>
                </c:ext>
                <c:ext xmlns:c16="http://schemas.microsoft.com/office/drawing/2014/chart" uri="{C3380CC4-5D6E-409C-BE32-E72D297353CC}">
                  <c16:uniqueId val="{00000017-2EFC-4ACD-9248-F6755719CDAF}"/>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{F4D6EBA6-F962-494B-831D-4A4400748185}</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2EFC-4ACD-9248-F6755719CDAF}"/>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{4102D983-7C1E-4148-BCA3-00535E78DDAE}</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2EFC-4ACD-9248-F6755719CDA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{7A7A860C-1E9A-4009-A2EB-0F5A0FB522FF}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EFC-4ACD-9248-F6755719CDA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{D2984D7A-86EB-4CC5-AA59-8AF3B99BB9FA}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EFC-4ACD-9248-F6755719CDA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{2521A92C-A907-401D-9B23-E5B3EDFE526B}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EFC-4ACD-9248-F6755719CDA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{06D2B5B7-6DE4-4D8F-968F-38FA4BFDD87D}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EFC-4ACD-9248-F6755719CDA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{2AE9A4CB-02DF-4502-A59A-53AD61A6805D}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EFC-4ACD-9248-F6755719CDAF}"/>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{BAFE7037-388E-47A8-87B0-D33D9A35A0C4}</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2EFC-4ACD-9248-F6755719CD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1.07599895534082</c:v>
                </c:pt>
                <c:pt idx="1">
                  <c:v>5.5276381909547743</c:v>
                </c:pt>
                <c:pt idx="2">
                  <c:v>5.9427732942039615</c:v>
                </c:pt>
                <c:pt idx="3">
                  <c:v>-0.16584712968081702</c:v>
                </c:pt>
                <c:pt idx="4">
                  <c:v>-4.7418827376781127</c:v>
                </c:pt>
                <c:pt idx="5">
                  <c:v>0.83873600217617994</c:v>
                </c:pt>
                <c:pt idx="6">
                  <c:v>-0.48561822936122523</c:v>
                </c:pt>
                <c:pt idx="7">
                  <c:v>1.6713970356354462</c:v>
                </c:pt>
                <c:pt idx="8">
                  <c:v>0.31709053258267006</c:v>
                </c:pt>
                <c:pt idx="9">
                  <c:v>1.2496875781054737</c:v>
                </c:pt>
                <c:pt idx="10">
                  <c:v>-2.9080334423845873</c:v>
                </c:pt>
                <c:pt idx="11">
                  <c:v>4.5515394912985272</c:v>
                </c:pt>
                <c:pt idx="12">
                  <c:v>0.88092345078979339</c:v>
                </c:pt>
                <c:pt idx="13">
                  <c:v>2.9721507137842265</c:v>
                </c:pt>
                <c:pt idx="14">
                  <c:v>0.65359477124183007</c:v>
                </c:pt>
                <c:pt idx="15">
                  <c:v>-24.696159455517744</c:v>
                </c:pt>
                <c:pt idx="16">
                  <c:v>3.0860349127182043</c:v>
                </c:pt>
                <c:pt idx="17">
                  <c:v>7.0945208469766428</c:v>
                </c:pt>
                <c:pt idx="18">
                  <c:v>2.2390798972225623</c:v>
                </c:pt>
                <c:pt idx="19">
                  <c:v>2.8418751518095702</c:v>
                </c:pt>
                <c:pt idx="20">
                  <c:v>6.7894447498625619</c:v>
                </c:pt>
                <c:pt idx="21">
                  <c:v>0</c:v>
                </c:pt>
                <c:pt idx="23">
                  <c:v>5.5276381909547743</c:v>
                </c:pt>
                <c:pt idx="24">
                  <c:v>0.30897941721728384</c:v>
                </c:pt>
                <c:pt idx="25">
                  <c:v>1.4750204863956444</c:v>
                </c:pt>
              </c:numCache>
            </c:numRef>
          </c:val>
          <c:extLst>
            <c:ext xmlns:c16="http://schemas.microsoft.com/office/drawing/2014/chart" uri="{C3380CC4-5D6E-409C-BE32-E72D297353CC}">
              <c16:uniqueId val="{00000020-2EFC-4ACD-9248-F6755719CDA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{8F80C4B4-E352-4E16-AE25-7E8C3EA655A2}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EFC-4ACD-9248-F6755719CDA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{D8A7CC24-2037-407B-AAD9-8597269A1390}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EFC-4ACD-9248-F6755719CDA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{380A84BF-DC57-4F0D-8C34-DD09DA12BC5C}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EFC-4ACD-9248-F6755719CDA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{39C2AAEF-2991-4829-9FB7-D33581F89675}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EFC-4ACD-9248-F6755719CDA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{14769AEF-398D-44F8-9927-94FF0470BB5C}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EFC-4ACD-9248-F6755719CDA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{B536A778-0BA2-46AF-B94E-04C5D906AE86}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EFC-4ACD-9248-F6755719CDA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{1C13DF67-F498-476B-A833-66D2875A69BB}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EFC-4ACD-9248-F6755719CDA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{90F22C56-4F2D-44B4-86BF-F29DCDADA9E4}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EFC-4ACD-9248-F6755719CDA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{9DE8250D-699E-4106-9D51-385136913BD4}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EFC-4ACD-9248-F6755719CDA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{FF83CE2D-9C71-4C98-8730-48BDFA044F02}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EFC-4ACD-9248-F6755719CDA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{F6E478E8-8205-42D7-A4EB-7580B251DE50}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EFC-4ACD-9248-F6755719CDA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{F99C54DD-076E-40E6-9014-6AF66DAC0F5C}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EFC-4ACD-9248-F6755719CDA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{5F26C3F6-0440-4BE0-9ECF-11F808EABED9}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EFC-4ACD-9248-F6755719CDA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{0FC416CE-FEBD-438C-9070-F3357AAEE3E7}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EFC-4ACD-9248-F6755719CDA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{AA5E96DA-3CA3-4022-9E4E-5A498A4CC4CD}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EFC-4ACD-9248-F6755719CDA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{2435A2D5-CFA4-4C14-89DB-F8049FF2A4DC}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EFC-4ACD-9248-F6755719CDA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{904040A7-0844-49E9-B420-2007CA64F378}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EFC-4ACD-9248-F6755719CDA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{698B0FED-23E3-42FA-B414-B6CD427DCDDB}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EFC-4ACD-9248-F6755719CDA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{D09B5467-CC36-4B1E-8CDD-87ADEF8A2E71}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EFC-4ACD-9248-F6755719CDA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{7951FAE2-BB19-4A77-97B7-7AB3F020C2CC}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EFC-4ACD-9248-F6755719CDA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{1E905F01-E423-472B-92ED-D76CD3443B5C}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EFC-4ACD-9248-F6755719CDA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{424E6784-38AD-46F8-9A7D-6AF7717A5CEC}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EFC-4ACD-9248-F6755719CDA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{951CF04A-9773-44C4-B5FC-CB620EBFAB41}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EFC-4ACD-9248-F6755719CDA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{060B111D-A9B8-4327-A6B6-12A78290216B}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EFC-4ACD-9248-F6755719CDA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{CDC3C251-C684-4BB1-9EA8-743293D795D1}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EFC-4ACD-9248-F6755719CDA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{CA6DDC8E-CA9C-4C3C-A98D-40E308ECA1B9}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EFC-4ACD-9248-F6755719CDA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{2578A7E7-EF33-493E-A9DC-781EF358B24A}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EFC-4ACD-9248-F6755719CDA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{16774191-9801-43B9-B8A9-BA089EA0EAFB}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EFC-4ACD-9248-F6755719CDA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{0250726C-C484-49AA-93ED-D2ED6AE7E074}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EFC-4ACD-9248-F6755719CDA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{429B96FD-AB0A-4787-BC9E-6030B93E51AC}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EFC-4ACD-9248-F6755719CDA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{E5C19E83-13B4-4780-BFAE-D2F78F3F2BAF}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EFC-4ACD-9248-F6755719CDA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{0A0A4D7F-870C-4C56-9491-307055496721}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EFC-4ACD-9248-F6755719CD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EFC-4ACD-9248-F6755719CDA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EFC-4ACD-9248-F6755719CDA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{1FB44C51-151F-46B9-BA1E-6B435A54A638}</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C7D0-4FE8-86E0-1EC35184A429}"/>
                </c:ext>
              </c:extLst>
            </c:dLbl>
            <c:dLbl>
              <c:idx val="1"/>
              <c:tx>
                <c:strRef>
                  <c:f>Daten_Diagramme!$E$15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{2AC0E8CD-85D8-4C42-8CF7-D0502A3D7D71}</c15:txfldGUID>
                      <c15:f>Daten_Diagramme!$E$15</c15:f>
                      <c15:dlblFieldTableCache>
                        <c:ptCount val="1"/>
                        <c:pt idx="0">
                          <c:v>2.4</c:v>
                        </c:pt>
                      </c15:dlblFieldTableCache>
                    </c15:dlblFTEntry>
                  </c15:dlblFieldTable>
                  <c15:showDataLabelsRange val="0"/>
                </c:ext>
                <c:ext xmlns:c16="http://schemas.microsoft.com/office/drawing/2014/chart" uri="{C3380CC4-5D6E-409C-BE32-E72D297353CC}">
                  <c16:uniqueId val="{00000001-C7D0-4FE8-86E0-1EC35184A429}"/>
                </c:ext>
              </c:extLst>
            </c:dLbl>
            <c:dLbl>
              <c:idx val="2"/>
              <c:tx>
                <c:strRef>
                  <c:f>Daten_Diagramme!$E$16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{EA4A7297-734E-41D8-9CBE-3B449D22A91F}</c15:txfldGUID>
                      <c15:f>Daten_Diagramme!$E$16</c15:f>
                      <c15:dlblFieldTableCache>
                        <c:ptCount val="1"/>
                        <c:pt idx="0">
                          <c:v>3.7</c:v>
                        </c:pt>
                      </c15:dlblFieldTableCache>
                    </c15:dlblFTEntry>
                  </c15:dlblFieldTable>
                  <c15:showDataLabelsRange val="0"/>
                </c:ext>
                <c:ext xmlns:c16="http://schemas.microsoft.com/office/drawing/2014/chart" uri="{C3380CC4-5D6E-409C-BE32-E72D297353CC}">
                  <c16:uniqueId val="{00000002-C7D0-4FE8-86E0-1EC35184A429}"/>
                </c:ext>
              </c:extLst>
            </c:dLbl>
            <c:dLbl>
              <c:idx val="3"/>
              <c:tx>
                <c:strRef>
                  <c:f>Daten_Diagramme!$E$17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{7BCC1561-28E0-4754-BE0E-2F67F0289355}</c15:txfldGUID>
                      <c15:f>Daten_Diagramme!$E$17</c15:f>
                      <c15:dlblFieldTableCache>
                        <c:ptCount val="1"/>
                        <c:pt idx="0">
                          <c:v>-8.1</c:v>
                        </c:pt>
                      </c15:dlblFieldTableCache>
                    </c15:dlblFTEntry>
                  </c15:dlblFieldTable>
                  <c15:showDataLabelsRange val="0"/>
                </c:ext>
                <c:ext xmlns:c16="http://schemas.microsoft.com/office/drawing/2014/chart" uri="{C3380CC4-5D6E-409C-BE32-E72D297353CC}">
                  <c16:uniqueId val="{00000003-C7D0-4FE8-86E0-1EC35184A429}"/>
                </c:ext>
              </c:extLst>
            </c:dLbl>
            <c:dLbl>
              <c:idx val="4"/>
              <c:tx>
                <c:strRef>
                  <c:f>Daten_Diagramme!$E$18</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{A6E6E6B5-9D9F-4E4B-8E48-69FE82B506FC}</c15:txfldGUID>
                      <c15:f>Daten_Diagramme!$E$18</c15:f>
                      <c15:dlblFieldTableCache>
                        <c:ptCount val="1"/>
                        <c:pt idx="0">
                          <c:v>-7.8</c:v>
                        </c:pt>
                      </c15:dlblFieldTableCache>
                    </c15:dlblFTEntry>
                  </c15:dlblFieldTable>
                  <c15:showDataLabelsRange val="0"/>
                </c:ext>
                <c:ext xmlns:c16="http://schemas.microsoft.com/office/drawing/2014/chart" uri="{C3380CC4-5D6E-409C-BE32-E72D297353CC}">
                  <c16:uniqueId val="{00000004-C7D0-4FE8-86E0-1EC35184A429}"/>
                </c:ext>
              </c:extLst>
            </c:dLbl>
            <c:dLbl>
              <c:idx val="5"/>
              <c:tx>
                <c:strRef>
                  <c:f>Daten_Diagramme!$E$19</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{17C6499E-E7D8-4A6A-B996-1388C8D6DC55}</c15:txfldGUID>
                      <c15:f>Daten_Diagramme!$E$19</c15:f>
                      <c15:dlblFieldTableCache>
                        <c:ptCount val="1"/>
                        <c:pt idx="0">
                          <c:v>-9.8</c:v>
                        </c:pt>
                      </c15:dlblFieldTableCache>
                    </c15:dlblFTEntry>
                  </c15:dlblFieldTable>
                  <c15:showDataLabelsRange val="0"/>
                </c:ext>
                <c:ext xmlns:c16="http://schemas.microsoft.com/office/drawing/2014/chart" uri="{C3380CC4-5D6E-409C-BE32-E72D297353CC}">
                  <c16:uniqueId val="{00000005-C7D0-4FE8-86E0-1EC35184A429}"/>
                </c:ext>
              </c:extLst>
            </c:dLbl>
            <c:dLbl>
              <c:idx val="6"/>
              <c:tx>
                <c:strRef>
                  <c:f>Daten_Diagramme!$E$20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{C061B822-31DB-40EB-B2BD-12FB3CD43182}</c15:txfldGUID>
                      <c15:f>Daten_Diagramme!$E$20</c15:f>
                      <c15:dlblFieldTableCache>
                        <c:ptCount val="1"/>
                        <c:pt idx="0">
                          <c:v>-4.4</c:v>
                        </c:pt>
                      </c15:dlblFieldTableCache>
                    </c15:dlblFTEntry>
                  </c15:dlblFieldTable>
                  <c15:showDataLabelsRange val="0"/>
                </c:ext>
                <c:ext xmlns:c16="http://schemas.microsoft.com/office/drawing/2014/chart" uri="{C3380CC4-5D6E-409C-BE32-E72D297353CC}">
                  <c16:uniqueId val="{00000006-C7D0-4FE8-86E0-1EC35184A429}"/>
                </c:ext>
              </c:extLst>
            </c:dLbl>
            <c:dLbl>
              <c:idx val="7"/>
              <c:tx>
                <c:strRef>
                  <c:f>Daten_Diagramme!$E$21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{4DBF6501-00C2-4690-8254-822972D4DDBA}</c15:txfldGUID>
                      <c15:f>Daten_Diagramme!$E$21</c15:f>
                      <c15:dlblFieldTableCache>
                        <c:ptCount val="1"/>
                        <c:pt idx="0">
                          <c:v>-1.7</c:v>
                        </c:pt>
                      </c15:dlblFieldTableCache>
                    </c15:dlblFTEntry>
                  </c15:dlblFieldTable>
                  <c15:showDataLabelsRange val="0"/>
                </c:ext>
                <c:ext xmlns:c16="http://schemas.microsoft.com/office/drawing/2014/chart" uri="{C3380CC4-5D6E-409C-BE32-E72D297353CC}">
                  <c16:uniqueId val="{00000007-C7D0-4FE8-86E0-1EC35184A429}"/>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{6E0E20CB-1694-4282-8331-AD6652BED005}</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C7D0-4FE8-86E0-1EC35184A429}"/>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{5F50D869-9E57-4524-9A38-AECE87D8B016}</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C7D0-4FE8-86E0-1EC35184A429}"/>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{8EEEC45E-0941-475E-910C-CDB30298611C}</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C7D0-4FE8-86E0-1EC35184A429}"/>
                </c:ext>
              </c:extLst>
            </c:dLbl>
            <c:dLbl>
              <c:idx val="11"/>
              <c:tx>
                <c:strRef>
                  <c:f>Daten_Diagramme!$E$25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{91335465-DA23-4E85-922A-190195EC2CE3}</c15:txfldGUID>
                      <c15:f>Daten_Diagramme!$E$25</c15:f>
                      <c15:dlblFieldTableCache>
                        <c:ptCount val="1"/>
                        <c:pt idx="0">
                          <c:v>0.6</c:v>
                        </c:pt>
                      </c15:dlblFieldTableCache>
                    </c15:dlblFTEntry>
                  </c15:dlblFieldTable>
                  <c15:showDataLabelsRange val="0"/>
                </c:ext>
                <c:ext xmlns:c16="http://schemas.microsoft.com/office/drawing/2014/chart" uri="{C3380CC4-5D6E-409C-BE32-E72D297353CC}">
                  <c16:uniqueId val="{0000000B-C7D0-4FE8-86E0-1EC35184A429}"/>
                </c:ext>
              </c:extLst>
            </c:dLbl>
            <c:dLbl>
              <c:idx val="12"/>
              <c:tx>
                <c:strRef>
                  <c:f>Daten_Diagramme!$E$26</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{C37580AC-BD0A-44E7-B53B-3C515687DC1C}</c15:txfldGUID>
                      <c15:f>Daten_Diagramme!$E$26</c15:f>
                      <c15:dlblFieldTableCache>
                        <c:ptCount val="1"/>
                        <c:pt idx="0">
                          <c:v>-8.7</c:v>
                        </c:pt>
                      </c15:dlblFieldTableCache>
                    </c15:dlblFTEntry>
                  </c15:dlblFieldTable>
                  <c15:showDataLabelsRange val="0"/>
                </c:ext>
                <c:ext xmlns:c16="http://schemas.microsoft.com/office/drawing/2014/chart" uri="{C3380CC4-5D6E-409C-BE32-E72D297353CC}">
                  <c16:uniqueId val="{0000000C-C7D0-4FE8-86E0-1EC35184A429}"/>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{288BF43C-7705-41EE-92CC-0DD245780ACB}</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C7D0-4FE8-86E0-1EC35184A429}"/>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{EF86BD6A-EF9D-4E2C-81FA-FE5824CA7E2D}</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C7D0-4FE8-86E0-1EC35184A429}"/>
                </c:ext>
              </c:extLst>
            </c:dLbl>
            <c:dLbl>
              <c:idx val="15"/>
              <c:tx>
                <c:strRef>
                  <c:f>Daten_Diagramme!$E$29</c:f>
                  <c:strCache>
                    <c:ptCount val="1"/>
                    <c:pt idx="0">
                      <c:v>-18.4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{9AC77FF2-ECC4-46FA-A9C2-914AA9E848F6}</c15:txfldGUID>
                      <c15:f>Daten_Diagramme!$E$29</c15:f>
                      <c15:dlblFieldTableCache>
                        <c:ptCount val="1"/>
                        <c:pt idx="0">
                          <c:v>-18.4</c:v>
                        </c:pt>
                      </c15:dlblFieldTableCache>
                    </c15:dlblFTEntry>
                  </c15:dlblFieldTable>
                  <c15:showDataLabelsRange val="0"/>
                </c:ext>
                <c:ext xmlns:c16="http://schemas.microsoft.com/office/drawing/2014/chart" uri="{C3380CC4-5D6E-409C-BE32-E72D297353CC}">
                  <c16:uniqueId val="{0000000F-C7D0-4FE8-86E0-1EC35184A429}"/>
                </c:ext>
              </c:extLst>
            </c:dLbl>
            <c:dLbl>
              <c:idx val="16"/>
              <c:tx>
                <c:strRef>
                  <c:f>Daten_Diagramme!$E$30</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{795D46EF-57E9-4864-9558-6E18AA0CE0B7}</c15:txfldGUID>
                      <c15:f>Daten_Diagramme!$E$30</c15:f>
                      <c15:dlblFieldTableCache>
                        <c:ptCount val="1"/>
                        <c:pt idx="0">
                          <c:v>6.6</c:v>
                        </c:pt>
                      </c15:dlblFieldTableCache>
                    </c15:dlblFTEntry>
                  </c15:dlblFieldTable>
                  <c15:showDataLabelsRange val="0"/>
                </c:ext>
                <c:ext xmlns:c16="http://schemas.microsoft.com/office/drawing/2014/chart" uri="{C3380CC4-5D6E-409C-BE32-E72D297353CC}">
                  <c16:uniqueId val="{00000010-C7D0-4FE8-86E0-1EC35184A429}"/>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{6693E374-D727-4B73-B35B-ABAC33042CA7}</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C7D0-4FE8-86E0-1EC35184A429}"/>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{EFED6DDC-64F5-4BC3-A965-51946020940A}</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C7D0-4FE8-86E0-1EC35184A429}"/>
                </c:ext>
              </c:extLst>
            </c:dLbl>
            <c:dLbl>
              <c:idx val="19"/>
              <c:tx>
                <c:strRef>
                  <c:f>Daten_Diagramme!$E$33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{58E2D230-A274-4E3E-AB8F-13651620F81A}</c15:txfldGUID>
                      <c15:f>Daten_Diagramme!$E$33</c15:f>
                      <c15:dlblFieldTableCache>
                        <c:ptCount val="1"/>
                        <c:pt idx="0">
                          <c:v>1.1</c:v>
                        </c:pt>
                      </c15:dlblFieldTableCache>
                    </c15:dlblFTEntry>
                  </c15:dlblFieldTable>
                  <c15:showDataLabelsRange val="0"/>
                </c:ext>
                <c:ext xmlns:c16="http://schemas.microsoft.com/office/drawing/2014/chart" uri="{C3380CC4-5D6E-409C-BE32-E72D297353CC}">
                  <c16:uniqueId val="{00000013-C7D0-4FE8-86E0-1EC35184A429}"/>
                </c:ext>
              </c:extLst>
            </c:dLbl>
            <c:dLbl>
              <c:idx val="20"/>
              <c:tx>
                <c:strRef>
                  <c:f>Daten_Diagramme!$E$34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{DD10AEBC-9EBA-40C8-AD27-D54E4D8D076F}</c15:txfldGUID>
                      <c15:f>Daten_Diagramme!$E$34</c15:f>
                      <c15:dlblFieldTableCache>
                        <c:ptCount val="1"/>
                        <c:pt idx="0">
                          <c:v>-0.5</c:v>
                        </c:pt>
                      </c15:dlblFieldTableCache>
                    </c15:dlblFTEntry>
                  </c15:dlblFieldTable>
                  <c15:showDataLabelsRange val="0"/>
                </c:ext>
                <c:ext xmlns:c16="http://schemas.microsoft.com/office/drawing/2014/chart" uri="{C3380CC4-5D6E-409C-BE32-E72D297353CC}">
                  <c16:uniqueId val="{00000014-C7D0-4FE8-86E0-1EC35184A42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{5C915FB9-9188-4E43-BE64-9E258BF67068}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7D0-4FE8-86E0-1EC35184A42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{C4E6705C-F7BD-4AA6-BE93-1363C74C1DE3}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7D0-4FE8-86E0-1EC35184A429}"/>
                </c:ext>
              </c:extLst>
            </c:dLbl>
            <c:dLbl>
              <c:idx val="23"/>
              <c:tx>
                <c:strRef>
                  <c:f>Daten_Diagramme!$E$37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{547E50B5-5F15-4120-8158-8E384E94C3A1}</c15:txfldGUID>
                      <c15:f>Daten_Diagramme!$E$37</c15:f>
                      <c15:dlblFieldTableCache>
                        <c:ptCount val="1"/>
                        <c:pt idx="0">
                          <c:v>2.4</c:v>
                        </c:pt>
                      </c15:dlblFieldTableCache>
                    </c15:dlblFTEntry>
                  </c15:dlblFieldTable>
                  <c15:showDataLabelsRange val="0"/>
                </c:ext>
                <c:ext xmlns:c16="http://schemas.microsoft.com/office/drawing/2014/chart" uri="{C3380CC4-5D6E-409C-BE32-E72D297353CC}">
                  <c16:uniqueId val="{00000017-C7D0-4FE8-86E0-1EC35184A429}"/>
                </c:ext>
              </c:extLst>
            </c:dLbl>
            <c:dLbl>
              <c:idx val="24"/>
              <c:tx>
                <c:strRef>
                  <c:f>Daten_Diagramme!$E$38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{8954A7B7-913B-4D5A-B3BB-11B821F78657}</c15:txfldGUID>
                      <c15:f>Daten_Diagramme!$E$38</c15:f>
                      <c15:dlblFieldTableCache>
                        <c:ptCount val="1"/>
                        <c:pt idx="0">
                          <c:v>-5.6</c:v>
                        </c:pt>
                      </c15:dlblFieldTableCache>
                    </c15:dlblFTEntry>
                  </c15:dlblFieldTable>
                  <c15:showDataLabelsRange val="0"/>
                </c:ext>
                <c:ext xmlns:c16="http://schemas.microsoft.com/office/drawing/2014/chart" uri="{C3380CC4-5D6E-409C-BE32-E72D297353CC}">
                  <c16:uniqueId val="{00000018-C7D0-4FE8-86E0-1EC35184A429}"/>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{1C75D0B6-A1A9-4339-9F1E-19C9284E4F4B}</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C7D0-4FE8-86E0-1EC35184A42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{DEECA622-84AB-4F33-9194-26B59767AE26}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7D0-4FE8-86E0-1EC35184A42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{565BB08F-6D6E-4BE2-9491-62DD41D9FCC5}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7D0-4FE8-86E0-1EC35184A42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{411AB3A9-6AD0-4328-B285-259EFB1D8517}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7D0-4FE8-86E0-1EC35184A42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{B38F0CBC-9E8D-467C-B99C-0BF2561AC1FB}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7D0-4FE8-86E0-1EC35184A42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{148ED17C-10EC-4E47-BCA5-C481C907B8BD}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7D0-4FE8-86E0-1EC35184A429}"/>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{79E7C17E-B970-488D-81DE-B03FBAC6DF5C}</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C7D0-4FE8-86E0-1EC35184A42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-3.4516129032258065</c:v>
                </c:pt>
                <c:pt idx="1">
                  <c:v>2.3554603854389722</c:v>
                </c:pt>
                <c:pt idx="2">
                  <c:v>3.7037037037037037</c:v>
                </c:pt>
                <c:pt idx="3">
                  <c:v>-8.0976863753213362</c:v>
                </c:pt>
                <c:pt idx="4">
                  <c:v>-7.7903682719546739</c:v>
                </c:pt>
                <c:pt idx="5">
                  <c:v>-9.8260869565217384</c:v>
                </c:pt>
                <c:pt idx="6">
                  <c:v>-4.3933054393305442</c:v>
                </c:pt>
                <c:pt idx="7">
                  <c:v>-1.7467248908296944</c:v>
                </c:pt>
                <c:pt idx="8">
                  <c:v>-2.6052482537285258</c:v>
                </c:pt>
                <c:pt idx="9">
                  <c:v>-1.2557077625570776</c:v>
                </c:pt>
                <c:pt idx="10">
                  <c:v>-11.98559670781893</c:v>
                </c:pt>
                <c:pt idx="11">
                  <c:v>0.59288537549407117</c:v>
                </c:pt>
                <c:pt idx="12">
                  <c:v>-8.7431693989071047</c:v>
                </c:pt>
                <c:pt idx="13">
                  <c:v>-1.485655737704918</c:v>
                </c:pt>
                <c:pt idx="14">
                  <c:v>-1.2706480304955527</c:v>
                </c:pt>
                <c:pt idx="15">
                  <c:v>-18.376068376068375</c:v>
                </c:pt>
                <c:pt idx="16">
                  <c:v>6.6037735849056602</c:v>
                </c:pt>
                <c:pt idx="17">
                  <c:v>-2.9673590504451037</c:v>
                </c:pt>
                <c:pt idx="18">
                  <c:v>-1.0288065843621399</c:v>
                </c:pt>
                <c:pt idx="19">
                  <c:v>1.0594947025264874</c:v>
                </c:pt>
                <c:pt idx="20">
                  <c:v>-0.51533742331288346</c:v>
                </c:pt>
                <c:pt idx="21">
                  <c:v>0</c:v>
                </c:pt>
                <c:pt idx="23">
                  <c:v>2.3554603854389722</c:v>
                </c:pt>
                <c:pt idx="24">
                  <c:v>-5.6447149972329829</c:v>
                </c:pt>
                <c:pt idx="25">
                  <c:v>-3.2327133800747303</c:v>
                </c:pt>
              </c:numCache>
            </c:numRef>
          </c:val>
          <c:extLst>
            <c:ext xmlns:c16="http://schemas.microsoft.com/office/drawing/2014/chart" uri="{C3380CC4-5D6E-409C-BE32-E72D297353CC}">
              <c16:uniqueId val="{00000020-C7D0-4FE8-86E0-1EC35184A42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{6540DC15-C531-46BB-A0AC-CC931EE5DA3A}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7D0-4FE8-86E0-1EC35184A42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{FDADF541-67F0-4340-B623-4C831C1B14D9}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7D0-4FE8-86E0-1EC35184A42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{42BE7BE5-78EF-4C2C-8872-CD435D11314A}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7D0-4FE8-86E0-1EC35184A42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{7169E7F3-5B36-43AE-B160-0A0A965C41EC}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7D0-4FE8-86E0-1EC35184A42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{03EF4301-2D26-4B17-996A-13235542DCDC}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7D0-4FE8-86E0-1EC35184A42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{280A9E31-FFA9-4D25-B92A-0FD12E7F472E}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7D0-4FE8-86E0-1EC35184A42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{E9AFCDB2-F13B-42BF-B759-046CCC1C250F}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7D0-4FE8-86E0-1EC35184A42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{3F9BFC12-B587-4FCA-B9D9-29BE6287D6D2}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7D0-4FE8-86E0-1EC35184A42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{07BDDAAC-D7CB-49BD-BE7A-E8EF2E9EB315}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7D0-4FE8-86E0-1EC35184A42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{725B1377-1025-42BE-A926-16D63DA8D58C}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7D0-4FE8-86E0-1EC35184A42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{CEBF5800-CE9B-45B1-AB28-EE459EEB3947}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7D0-4FE8-86E0-1EC35184A42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{13539D6B-B3BE-4EBD-A622-981533BF62ED}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7D0-4FE8-86E0-1EC35184A42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{19DFD1E4-E45C-4B20-9CD0-759B636B294A}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7D0-4FE8-86E0-1EC35184A42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{A35A3A7B-28A9-4CAF-9F7D-4B4F40C11855}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7D0-4FE8-86E0-1EC35184A42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{D3EBE29E-9FF9-4AA2-AA00-C32486C15E52}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7D0-4FE8-86E0-1EC35184A42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{3B79DFA2-0DA3-489C-88B5-C8440009501B}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7D0-4FE8-86E0-1EC35184A42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{DD5C297D-BB64-4CE2-B1FA-1E3F66AF8F39}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7D0-4FE8-86E0-1EC35184A42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{219279DC-B190-4C77-AB86-9B656033183F}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7D0-4FE8-86E0-1EC35184A42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{AAE766A7-16CA-479D-BCBA-2C634028F517}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7D0-4FE8-86E0-1EC35184A42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{65262D9D-33DF-4185-802C-F7E219E4EC17}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7D0-4FE8-86E0-1EC35184A42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{C49372F9-78F6-4A5F-9F43-6A1246120040}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7D0-4FE8-86E0-1EC35184A42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{91AAA066-5007-4AF6-9CCA-0C671DC2B563}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7D0-4FE8-86E0-1EC35184A42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{738809B7-8557-4072-A99C-8B5137A37D4B}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7D0-4FE8-86E0-1EC35184A42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{209595F8-315D-4857-908C-C60B000E8481}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7D0-4FE8-86E0-1EC35184A42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{29C2F517-1922-4B80-80B1-6410AAC275E9}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7D0-4FE8-86E0-1EC35184A42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{2E1791AE-3DDA-41EF-A2F5-87476738D89A}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7D0-4FE8-86E0-1EC35184A42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{76A91190-D3F2-44F7-8F9F-93EA2B5178A4}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7D0-4FE8-86E0-1EC35184A42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{1724BF6A-DF33-4087-A825-22B68C74C058}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7D0-4FE8-86E0-1EC35184A42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{5D46307C-23FF-46A9-A817-3E6B14B276CC}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7D0-4FE8-86E0-1EC35184A42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{921CD617-C0A8-47B6-A891-37C88818DA73}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7D0-4FE8-86E0-1EC35184A42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{4E53BA2E-82B0-4E47-8A0A-8FA7273EA10B}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7D0-4FE8-86E0-1EC35184A42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{95AFC3A6-7F5B-4F20-8C38-F785DC7548D8}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7D0-4FE8-86E0-1EC35184A42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7D0-4FE8-86E0-1EC35184A42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7D0-4FE8-86E0-1EC35184A42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{A4323225-CFDC-47D5-8720-06C53F3AB009}</c15:txfldGUID>
                      <c15:f>Diagramm!$I$46</c15:f>
                      <c15:dlblFieldTableCache>
                        <c:ptCount val="1"/>
                      </c15:dlblFieldTableCache>
                    </c15:dlblFTEntry>
                  </c15:dlblFieldTable>
                  <c15:showDataLabelsRange val="0"/>
                </c:ext>
                <c:ext xmlns:c16="http://schemas.microsoft.com/office/drawing/2014/chart" uri="{C3380CC4-5D6E-409C-BE32-E72D297353CC}">
                  <c16:uniqueId val="{00000000-D753-4A80-A363-98CA2A25569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{3C629433-9E0C-4CE6-B090-541C514D4DBE}</c15:txfldGUID>
                      <c15:f>Diagramm!$I$47</c15:f>
                      <c15:dlblFieldTableCache>
                        <c:ptCount val="1"/>
                      </c15:dlblFieldTableCache>
                    </c15:dlblFTEntry>
                  </c15:dlblFieldTable>
                  <c15:showDataLabelsRange val="0"/>
                </c:ext>
                <c:ext xmlns:c16="http://schemas.microsoft.com/office/drawing/2014/chart" uri="{C3380CC4-5D6E-409C-BE32-E72D297353CC}">
                  <c16:uniqueId val="{00000001-D753-4A80-A363-98CA2A25569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{04320814-68A5-405E-A0B4-252625B1556B}</c15:txfldGUID>
                      <c15:f>Diagramm!$I$48</c15:f>
                      <c15:dlblFieldTableCache>
                        <c:ptCount val="1"/>
                      </c15:dlblFieldTableCache>
                    </c15:dlblFTEntry>
                  </c15:dlblFieldTable>
                  <c15:showDataLabelsRange val="0"/>
                </c:ext>
                <c:ext xmlns:c16="http://schemas.microsoft.com/office/drawing/2014/chart" uri="{C3380CC4-5D6E-409C-BE32-E72D297353CC}">
                  <c16:uniqueId val="{00000002-D753-4A80-A363-98CA2A25569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{34B6910C-22AC-48EB-AB2F-293F304A83D1}</c15:txfldGUID>
                      <c15:f>Diagramm!$I$49</c15:f>
                      <c15:dlblFieldTableCache>
                        <c:ptCount val="1"/>
                      </c15:dlblFieldTableCache>
                    </c15:dlblFTEntry>
                  </c15:dlblFieldTable>
                  <c15:showDataLabelsRange val="0"/>
                </c:ext>
                <c:ext xmlns:c16="http://schemas.microsoft.com/office/drawing/2014/chart" uri="{C3380CC4-5D6E-409C-BE32-E72D297353CC}">
                  <c16:uniqueId val="{00000003-D753-4A80-A363-98CA2A25569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{A3045840-E1E0-442F-90F2-ABB4DC6FB7C5}</c15:txfldGUID>
                      <c15:f>Diagramm!$I$50</c15:f>
                      <c15:dlblFieldTableCache>
                        <c:ptCount val="1"/>
                      </c15:dlblFieldTableCache>
                    </c15:dlblFTEntry>
                  </c15:dlblFieldTable>
                  <c15:showDataLabelsRange val="0"/>
                </c:ext>
                <c:ext xmlns:c16="http://schemas.microsoft.com/office/drawing/2014/chart" uri="{C3380CC4-5D6E-409C-BE32-E72D297353CC}">
                  <c16:uniqueId val="{00000004-D753-4A80-A363-98CA2A25569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{F088292F-3191-4CD1-975A-43DAA87AC642}</c15:txfldGUID>
                      <c15:f>Diagramm!$I$51</c15:f>
                      <c15:dlblFieldTableCache>
                        <c:ptCount val="1"/>
                      </c15:dlblFieldTableCache>
                    </c15:dlblFTEntry>
                  </c15:dlblFieldTable>
                  <c15:showDataLabelsRange val="0"/>
                </c:ext>
                <c:ext xmlns:c16="http://schemas.microsoft.com/office/drawing/2014/chart" uri="{C3380CC4-5D6E-409C-BE32-E72D297353CC}">
                  <c16:uniqueId val="{00000005-D753-4A80-A363-98CA2A25569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{4DDEDD97-CDB4-4E90-8E64-98CF7124B622}</c15:txfldGUID>
                      <c15:f>Diagramm!$I$52</c15:f>
                      <c15:dlblFieldTableCache>
                        <c:ptCount val="1"/>
                      </c15:dlblFieldTableCache>
                    </c15:dlblFTEntry>
                  </c15:dlblFieldTable>
                  <c15:showDataLabelsRange val="0"/>
                </c:ext>
                <c:ext xmlns:c16="http://schemas.microsoft.com/office/drawing/2014/chart" uri="{C3380CC4-5D6E-409C-BE32-E72D297353CC}">
                  <c16:uniqueId val="{00000006-D753-4A80-A363-98CA2A25569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{7F78EA60-1859-42E3-9682-4FCA5C857F03}</c15:txfldGUID>
                      <c15:f>Diagramm!$I$53</c15:f>
                      <c15:dlblFieldTableCache>
                        <c:ptCount val="1"/>
                      </c15:dlblFieldTableCache>
                    </c15:dlblFTEntry>
                  </c15:dlblFieldTable>
                  <c15:showDataLabelsRange val="0"/>
                </c:ext>
                <c:ext xmlns:c16="http://schemas.microsoft.com/office/drawing/2014/chart" uri="{C3380CC4-5D6E-409C-BE32-E72D297353CC}">
                  <c16:uniqueId val="{00000007-D753-4A80-A363-98CA2A25569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{D8B78B0E-733C-476C-A4D3-11453F0A1FE6}</c15:txfldGUID>
                      <c15:f>Diagramm!$I$54</c15:f>
                      <c15:dlblFieldTableCache>
                        <c:ptCount val="1"/>
                      </c15:dlblFieldTableCache>
                    </c15:dlblFTEntry>
                  </c15:dlblFieldTable>
                  <c15:showDataLabelsRange val="0"/>
                </c:ext>
                <c:ext xmlns:c16="http://schemas.microsoft.com/office/drawing/2014/chart" uri="{C3380CC4-5D6E-409C-BE32-E72D297353CC}">
                  <c16:uniqueId val="{00000008-D753-4A80-A363-98CA2A25569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{53F25505-8282-49EF-9E60-9CAA6D7ED3D4}</c15:txfldGUID>
                      <c15:f>Diagramm!$I$55</c15:f>
                      <c15:dlblFieldTableCache>
                        <c:ptCount val="1"/>
                      </c15:dlblFieldTableCache>
                    </c15:dlblFTEntry>
                  </c15:dlblFieldTable>
                  <c15:showDataLabelsRange val="0"/>
                </c:ext>
                <c:ext xmlns:c16="http://schemas.microsoft.com/office/drawing/2014/chart" uri="{C3380CC4-5D6E-409C-BE32-E72D297353CC}">
                  <c16:uniqueId val="{00000009-D753-4A80-A363-98CA2A25569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{B71051E4-F42A-465D-983B-B44B567DFAFA}</c15:txfldGUID>
                      <c15:f>Diagramm!$I$56</c15:f>
                      <c15:dlblFieldTableCache>
                        <c:ptCount val="1"/>
                      </c15:dlblFieldTableCache>
                    </c15:dlblFTEntry>
                  </c15:dlblFieldTable>
                  <c15:showDataLabelsRange val="0"/>
                </c:ext>
                <c:ext xmlns:c16="http://schemas.microsoft.com/office/drawing/2014/chart" uri="{C3380CC4-5D6E-409C-BE32-E72D297353CC}">
                  <c16:uniqueId val="{0000000A-D753-4A80-A363-98CA2A25569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{8C261507-6B6C-4A0F-9946-7B8BE871746A}</c15:txfldGUID>
                      <c15:f>Diagramm!$I$57</c15:f>
                      <c15:dlblFieldTableCache>
                        <c:ptCount val="1"/>
                      </c15:dlblFieldTableCache>
                    </c15:dlblFTEntry>
                  </c15:dlblFieldTable>
                  <c15:showDataLabelsRange val="0"/>
                </c:ext>
                <c:ext xmlns:c16="http://schemas.microsoft.com/office/drawing/2014/chart" uri="{C3380CC4-5D6E-409C-BE32-E72D297353CC}">
                  <c16:uniqueId val="{0000000B-D753-4A80-A363-98CA2A25569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{AA03B4C0-3CB4-409D-AE6E-067CC41678A5}</c15:txfldGUID>
                      <c15:f>Diagramm!$I$58</c15:f>
                      <c15:dlblFieldTableCache>
                        <c:ptCount val="1"/>
                      </c15:dlblFieldTableCache>
                    </c15:dlblFTEntry>
                  </c15:dlblFieldTable>
                  <c15:showDataLabelsRange val="0"/>
                </c:ext>
                <c:ext xmlns:c16="http://schemas.microsoft.com/office/drawing/2014/chart" uri="{C3380CC4-5D6E-409C-BE32-E72D297353CC}">
                  <c16:uniqueId val="{0000000C-D753-4A80-A363-98CA2A25569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{1F7682DD-E9D2-491B-ABB6-266196C99155}</c15:txfldGUID>
                      <c15:f>Diagramm!$I$59</c15:f>
                      <c15:dlblFieldTableCache>
                        <c:ptCount val="1"/>
                      </c15:dlblFieldTableCache>
                    </c15:dlblFTEntry>
                  </c15:dlblFieldTable>
                  <c15:showDataLabelsRange val="0"/>
                </c:ext>
                <c:ext xmlns:c16="http://schemas.microsoft.com/office/drawing/2014/chart" uri="{C3380CC4-5D6E-409C-BE32-E72D297353CC}">
                  <c16:uniqueId val="{0000000D-D753-4A80-A363-98CA2A25569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{73329B8A-DDB6-4FB1-AF08-7C620F1C8590}</c15:txfldGUID>
                      <c15:f>Diagramm!$I$60</c15:f>
                      <c15:dlblFieldTableCache>
                        <c:ptCount val="1"/>
                      </c15:dlblFieldTableCache>
                    </c15:dlblFTEntry>
                  </c15:dlblFieldTable>
                  <c15:showDataLabelsRange val="0"/>
                </c:ext>
                <c:ext xmlns:c16="http://schemas.microsoft.com/office/drawing/2014/chart" uri="{C3380CC4-5D6E-409C-BE32-E72D297353CC}">
                  <c16:uniqueId val="{0000000E-D753-4A80-A363-98CA2A25569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{6CBAB28C-4074-4A63-A1B6-C53094D9853C}</c15:txfldGUID>
                      <c15:f>Diagramm!$I$61</c15:f>
                      <c15:dlblFieldTableCache>
                        <c:ptCount val="1"/>
                      </c15:dlblFieldTableCache>
                    </c15:dlblFTEntry>
                  </c15:dlblFieldTable>
                  <c15:showDataLabelsRange val="0"/>
                </c:ext>
                <c:ext xmlns:c16="http://schemas.microsoft.com/office/drawing/2014/chart" uri="{C3380CC4-5D6E-409C-BE32-E72D297353CC}">
                  <c16:uniqueId val="{0000000F-D753-4A80-A363-98CA2A25569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{8D096140-4847-4859-8411-777C28C2013D}</c15:txfldGUID>
                      <c15:f>Diagramm!$I$62</c15:f>
                      <c15:dlblFieldTableCache>
                        <c:ptCount val="1"/>
                      </c15:dlblFieldTableCache>
                    </c15:dlblFTEntry>
                  </c15:dlblFieldTable>
                  <c15:showDataLabelsRange val="0"/>
                </c:ext>
                <c:ext xmlns:c16="http://schemas.microsoft.com/office/drawing/2014/chart" uri="{C3380CC4-5D6E-409C-BE32-E72D297353CC}">
                  <c16:uniqueId val="{00000010-D753-4A80-A363-98CA2A25569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{AC8BA39D-A072-45BE-93B7-8A531D8AC483}</c15:txfldGUID>
                      <c15:f>Diagramm!$I$63</c15:f>
                      <c15:dlblFieldTableCache>
                        <c:ptCount val="1"/>
                      </c15:dlblFieldTableCache>
                    </c15:dlblFTEntry>
                  </c15:dlblFieldTable>
                  <c15:showDataLabelsRange val="0"/>
                </c:ext>
                <c:ext xmlns:c16="http://schemas.microsoft.com/office/drawing/2014/chart" uri="{C3380CC4-5D6E-409C-BE32-E72D297353CC}">
                  <c16:uniqueId val="{00000011-D753-4A80-A363-98CA2A25569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{5B980092-7ABF-44DF-AB3A-ED714CC48D42}</c15:txfldGUID>
                      <c15:f>Diagramm!$I$64</c15:f>
                      <c15:dlblFieldTableCache>
                        <c:ptCount val="1"/>
                      </c15:dlblFieldTableCache>
                    </c15:dlblFTEntry>
                  </c15:dlblFieldTable>
                  <c15:showDataLabelsRange val="0"/>
                </c:ext>
                <c:ext xmlns:c16="http://schemas.microsoft.com/office/drawing/2014/chart" uri="{C3380CC4-5D6E-409C-BE32-E72D297353CC}">
                  <c16:uniqueId val="{00000012-D753-4A80-A363-98CA2A25569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{524D0155-1CF4-4201-88F5-1E41472BD1CA}</c15:txfldGUID>
                      <c15:f>Diagramm!$I$65</c15:f>
                      <c15:dlblFieldTableCache>
                        <c:ptCount val="1"/>
                      </c15:dlblFieldTableCache>
                    </c15:dlblFTEntry>
                  </c15:dlblFieldTable>
                  <c15:showDataLabelsRange val="0"/>
                </c:ext>
                <c:ext xmlns:c16="http://schemas.microsoft.com/office/drawing/2014/chart" uri="{C3380CC4-5D6E-409C-BE32-E72D297353CC}">
                  <c16:uniqueId val="{00000013-D753-4A80-A363-98CA2A25569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{CF0F2D34-B60B-4BCB-8F17-D719D9E27FBA}</c15:txfldGUID>
                      <c15:f>Diagramm!$I$66</c15:f>
                      <c15:dlblFieldTableCache>
                        <c:ptCount val="1"/>
                      </c15:dlblFieldTableCache>
                    </c15:dlblFTEntry>
                  </c15:dlblFieldTable>
                  <c15:showDataLabelsRange val="0"/>
                </c:ext>
                <c:ext xmlns:c16="http://schemas.microsoft.com/office/drawing/2014/chart" uri="{C3380CC4-5D6E-409C-BE32-E72D297353CC}">
                  <c16:uniqueId val="{00000014-D753-4A80-A363-98CA2A25569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{8DD91EE7-61D0-4B1B-9FAA-EC1EF5306983}</c15:txfldGUID>
                      <c15:f>Diagramm!$I$67</c15:f>
                      <c15:dlblFieldTableCache>
                        <c:ptCount val="1"/>
                      </c15:dlblFieldTableCache>
                    </c15:dlblFTEntry>
                  </c15:dlblFieldTable>
                  <c15:showDataLabelsRange val="0"/>
                </c:ext>
                <c:ext xmlns:c16="http://schemas.microsoft.com/office/drawing/2014/chart" uri="{C3380CC4-5D6E-409C-BE32-E72D297353CC}">
                  <c16:uniqueId val="{00000015-D753-4A80-A363-98CA2A2556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753-4A80-A363-98CA2A25569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{63799878-A0FF-4B7C-8951-EBDB5F73796F}</c15:txfldGUID>
                      <c15:f>Diagramm!$K$46</c15:f>
                      <c15:dlblFieldTableCache>
                        <c:ptCount val="1"/>
                      </c15:dlblFieldTableCache>
                    </c15:dlblFTEntry>
                  </c15:dlblFieldTable>
                  <c15:showDataLabelsRange val="0"/>
                </c:ext>
                <c:ext xmlns:c16="http://schemas.microsoft.com/office/drawing/2014/chart" uri="{C3380CC4-5D6E-409C-BE32-E72D297353CC}">
                  <c16:uniqueId val="{00000017-D753-4A80-A363-98CA2A25569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{CA29A8CD-6FDC-4416-B1C2-AA83439342E5}</c15:txfldGUID>
                      <c15:f>Diagramm!$K$47</c15:f>
                      <c15:dlblFieldTableCache>
                        <c:ptCount val="1"/>
                      </c15:dlblFieldTableCache>
                    </c15:dlblFTEntry>
                  </c15:dlblFieldTable>
                  <c15:showDataLabelsRange val="0"/>
                </c:ext>
                <c:ext xmlns:c16="http://schemas.microsoft.com/office/drawing/2014/chart" uri="{C3380CC4-5D6E-409C-BE32-E72D297353CC}">
                  <c16:uniqueId val="{00000018-D753-4A80-A363-98CA2A25569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{E254DBF0-8768-4C9C-ACA9-DFF3D48C9E9D}</c15:txfldGUID>
                      <c15:f>Diagramm!$K$48</c15:f>
                      <c15:dlblFieldTableCache>
                        <c:ptCount val="1"/>
                      </c15:dlblFieldTableCache>
                    </c15:dlblFTEntry>
                  </c15:dlblFieldTable>
                  <c15:showDataLabelsRange val="0"/>
                </c:ext>
                <c:ext xmlns:c16="http://schemas.microsoft.com/office/drawing/2014/chart" uri="{C3380CC4-5D6E-409C-BE32-E72D297353CC}">
                  <c16:uniqueId val="{00000019-D753-4A80-A363-98CA2A25569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{1FC8F74C-26B3-4655-86C4-E2B95F56A4DF}</c15:txfldGUID>
                      <c15:f>Diagramm!$K$49</c15:f>
                      <c15:dlblFieldTableCache>
                        <c:ptCount val="1"/>
                      </c15:dlblFieldTableCache>
                    </c15:dlblFTEntry>
                  </c15:dlblFieldTable>
                  <c15:showDataLabelsRange val="0"/>
                </c:ext>
                <c:ext xmlns:c16="http://schemas.microsoft.com/office/drawing/2014/chart" uri="{C3380CC4-5D6E-409C-BE32-E72D297353CC}">
                  <c16:uniqueId val="{0000001A-D753-4A80-A363-98CA2A25569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{924E6162-0790-469E-BCD4-0C47CA6C690E}</c15:txfldGUID>
                      <c15:f>Diagramm!$K$50</c15:f>
                      <c15:dlblFieldTableCache>
                        <c:ptCount val="1"/>
                      </c15:dlblFieldTableCache>
                    </c15:dlblFTEntry>
                  </c15:dlblFieldTable>
                  <c15:showDataLabelsRange val="0"/>
                </c:ext>
                <c:ext xmlns:c16="http://schemas.microsoft.com/office/drawing/2014/chart" uri="{C3380CC4-5D6E-409C-BE32-E72D297353CC}">
                  <c16:uniqueId val="{0000001B-D753-4A80-A363-98CA2A25569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{6E34E511-020D-48C5-B563-9FAE6CC880C6}</c15:txfldGUID>
                      <c15:f>Diagramm!$K$51</c15:f>
                      <c15:dlblFieldTableCache>
                        <c:ptCount val="1"/>
                      </c15:dlblFieldTableCache>
                    </c15:dlblFTEntry>
                  </c15:dlblFieldTable>
                  <c15:showDataLabelsRange val="0"/>
                </c:ext>
                <c:ext xmlns:c16="http://schemas.microsoft.com/office/drawing/2014/chart" uri="{C3380CC4-5D6E-409C-BE32-E72D297353CC}">
                  <c16:uniqueId val="{0000001C-D753-4A80-A363-98CA2A25569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{7C3DF099-3C19-48A0-A490-3FCEB34DEC1D}</c15:txfldGUID>
                      <c15:f>Diagramm!$K$52</c15:f>
                      <c15:dlblFieldTableCache>
                        <c:ptCount val="1"/>
                      </c15:dlblFieldTableCache>
                    </c15:dlblFTEntry>
                  </c15:dlblFieldTable>
                  <c15:showDataLabelsRange val="0"/>
                </c:ext>
                <c:ext xmlns:c16="http://schemas.microsoft.com/office/drawing/2014/chart" uri="{C3380CC4-5D6E-409C-BE32-E72D297353CC}">
                  <c16:uniqueId val="{0000001D-D753-4A80-A363-98CA2A25569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{5A4D0EDC-EC81-4C05-B303-58A176C289FE}</c15:txfldGUID>
                      <c15:f>Diagramm!$K$53</c15:f>
                      <c15:dlblFieldTableCache>
                        <c:ptCount val="1"/>
                      </c15:dlblFieldTableCache>
                    </c15:dlblFTEntry>
                  </c15:dlblFieldTable>
                  <c15:showDataLabelsRange val="0"/>
                </c:ext>
                <c:ext xmlns:c16="http://schemas.microsoft.com/office/drawing/2014/chart" uri="{C3380CC4-5D6E-409C-BE32-E72D297353CC}">
                  <c16:uniqueId val="{0000001E-D753-4A80-A363-98CA2A25569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{C7DBB4AF-BFA8-4D25-9C95-879ECC21C05B}</c15:txfldGUID>
                      <c15:f>Diagramm!$K$54</c15:f>
                      <c15:dlblFieldTableCache>
                        <c:ptCount val="1"/>
                      </c15:dlblFieldTableCache>
                    </c15:dlblFTEntry>
                  </c15:dlblFieldTable>
                  <c15:showDataLabelsRange val="0"/>
                </c:ext>
                <c:ext xmlns:c16="http://schemas.microsoft.com/office/drawing/2014/chart" uri="{C3380CC4-5D6E-409C-BE32-E72D297353CC}">
                  <c16:uniqueId val="{0000001F-D753-4A80-A363-98CA2A25569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{C2254DF0-C460-4B9C-9AEC-0B2280F9788D}</c15:txfldGUID>
                      <c15:f>Diagramm!$K$55</c15:f>
                      <c15:dlblFieldTableCache>
                        <c:ptCount val="1"/>
                      </c15:dlblFieldTableCache>
                    </c15:dlblFTEntry>
                  </c15:dlblFieldTable>
                  <c15:showDataLabelsRange val="0"/>
                </c:ext>
                <c:ext xmlns:c16="http://schemas.microsoft.com/office/drawing/2014/chart" uri="{C3380CC4-5D6E-409C-BE32-E72D297353CC}">
                  <c16:uniqueId val="{00000020-D753-4A80-A363-98CA2A25569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{59830C99-1A5E-41F9-8A9B-2A073C6F14E2}</c15:txfldGUID>
                      <c15:f>Diagramm!$K$56</c15:f>
                      <c15:dlblFieldTableCache>
                        <c:ptCount val="1"/>
                      </c15:dlblFieldTableCache>
                    </c15:dlblFTEntry>
                  </c15:dlblFieldTable>
                  <c15:showDataLabelsRange val="0"/>
                </c:ext>
                <c:ext xmlns:c16="http://schemas.microsoft.com/office/drawing/2014/chart" uri="{C3380CC4-5D6E-409C-BE32-E72D297353CC}">
                  <c16:uniqueId val="{00000021-D753-4A80-A363-98CA2A25569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{3EB6FA7D-8A7F-4D34-92A1-EB8598550B7F}</c15:txfldGUID>
                      <c15:f>Diagramm!$K$57</c15:f>
                      <c15:dlblFieldTableCache>
                        <c:ptCount val="1"/>
                      </c15:dlblFieldTableCache>
                    </c15:dlblFTEntry>
                  </c15:dlblFieldTable>
                  <c15:showDataLabelsRange val="0"/>
                </c:ext>
                <c:ext xmlns:c16="http://schemas.microsoft.com/office/drawing/2014/chart" uri="{C3380CC4-5D6E-409C-BE32-E72D297353CC}">
                  <c16:uniqueId val="{00000022-D753-4A80-A363-98CA2A25569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{9795048F-4A6D-4D41-968B-E51C0C825570}</c15:txfldGUID>
                      <c15:f>Diagramm!$K$58</c15:f>
                      <c15:dlblFieldTableCache>
                        <c:ptCount val="1"/>
                      </c15:dlblFieldTableCache>
                    </c15:dlblFTEntry>
                  </c15:dlblFieldTable>
                  <c15:showDataLabelsRange val="0"/>
                </c:ext>
                <c:ext xmlns:c16="http://schemas.microsoft.com/office/drawing/2014/chart" uri="{C3380CC4-5D6E-409C-BE32-E72D297353CC}">
                  <c16:uniqueId val="{00000023-D753-4A80-A363-98CA2A25569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{EAD62627-C6F5-4F8E-9483-F7F237EF8DE5}</c15:txfldGUID>
                      <c15:f>Diagramm!$K$59</c15:f>
                      <c15:dlblFieldTableCache>
                        <c:ptCount val="1"/>
                      </c15:dlblFieldTableCache>
                    </c15:dlblFTEntry>
                  </c15:dlblFieldTable>
                  <c15:showDataLabelsRange val="0"/>
                </c:ext>
                <c:ext xmlns:c16="http://schemas.microsoft.com/office/drawing/2014/chart" uri="{C3380CC4-5D6E-409C-BE32-E72D297353CC}">
                  <c16:uniqueId val="{00000024-D753-4A80-A363-98CA2A25569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{937208F8-B08C-4CA8-B70C-2E7EF93B8D2C}</c15:txfldGUID>
                      <c15:f>Diagramm!$K$60</c15:f>
                      <c15:dlblFieldTableCache>
                        <c:ptCount val="1"/>
                      </c15:dlblFieldTableCache>
                    </c15:dlblFTEntry>
                  </c15:dlblFieldTable>
                  <c15:showDataLabelsRange val="0"/>
                </c:ext>
                <c:ext xmlns:c16="http://schemas.microsoft.com/office/drawing/2014/chart" uri="{C3380CC4-5D6E-409C-BE32-E72D297353CC}">
                  <c16:uniqueId val="{00000025-D753-4A80-A363-98CA2A25569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{B87CA9D5-E5A1-44EB-B02C-98D049131AFC}</c15:txfldGUID>
                      <c15:f>Diagramm!$K$61</c15:f>
                      <c15:dlblFieldTableCache>
                        <c:ptCount val="1"/>
                      </c15:dlblFieldTableCache>
                    </c15:dlblFTEntry>
                  </c15:dlblFieldTable>
                  <c15:showDataLabelsRange val="0"/>
                </c:ext>
                <c:ext xmlns:c16="http://schemas.microsoft.com/office/drawing/2014/chart" uri="{C3380CC4-5D6E-409C-BE32-E72D297353CC}">
                  <c16:uniqueId val="{00000026-D753-4A80-A363-98CA2A25569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{79EA4F85-D0CA-4734-9673-73A5E1FD2171}</c15:txfldGUID>
                      <c15:f>Diagramm!$K$62</c15:f>
                      <c15:dlblFieldTableCache>
                        <c:ptCount val="1"/>
                      </c15:dlblFieldTableCache>
                    </c15:dlblFTEntry>
                  </c15:dlblFieldTable>
                  <c15:showDataLabelsRange val="0"/>
                </c:ext>
                <c:ext xmlns:c16="http://schemas.microsoft.com/office/drawing/2014/chart" uri="{C3380CC4-5D6E-409C-BE32-E72D297353CC}">
                  <c16:uniqueId val="{00000027-D753-4A80-A363-98CA2A25569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{A4655488-DFE4-4F97-AFA6-8696447DB6C2}</c15:txfldGUID>
                      <c15:f>Diagramm!$K$63</c15:f>
                      <c15:dlblFieldTableCache>
                        <c:ptCount val="1"/>
                      </c15:dlblFieldTableCache>
                    </c15:dlblFTEntry>
                  </c15:dlblFieldTable>
                  <c15:showDataLabelsRange val="0"/>
                </c:ext>
                <c:ext xmlns:c16="http://schemas.microsoft.com/office/drawing/2014/chart" uri="{C3380CC4-5D6E-409C-BE32-E72D297353CC}">
                  <c16:uniqueId val="{00000028-D753-4A80-A363-98CA2A25569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{C22EC599-B4FE-44EF-BE43-448C3DD2EA9A}</c15:txfldGUID>
                      <c15:f>Diagramm!$K$64</c15:f>
                      <c15:dlblFieldTableCache>
                        <c:ptCount val="1"/>
                      </c15:dlblFieldTableCache>
                    </c15:dlblFTEntry>
                  </c15:dlblFieldTable>
                  <c15:showDataLabelsRange val="0"/>
                </c:ext>
                <c:ext xmlns:c16="http://schemas.microsoft.com/office/drawing/2014/chart" uri="{C3380CC4-5D6E-409C-BE32-E72D297353CC}">
                  <c16:uniqueId val="{00000029-D753-4A80-A363-98CA2A25569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{45BB0668-1995-4A35-951E-BE3542DCE880}</c15:txfldGUID>
                      <c15:f>Diagramm!$K$65</c15:f>
                      <c15:dlblFieldTableCache>
                        <c:ptCount val="1"/>
                      </c15:dlblFieldTableCache>
                    </c15:dlblFTEntry>
                  </c15:dlblFieldTable>
                  <c15:showDataLabelsRange val="0"/>
                </c:ext>
                <c:ext xmlns:c16="http://schemas.microsoft.com/office/drawing/2014/chart" uri="{C3380CC4-5D6E-409C-BE32-E72D297353CC}">
                  <c16:uniqueId val="{0000002A-D753-4A80-A363-98CA2A25569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{9525C575-D588-49F5-A675-4FC0733D7EA7}</c15:txfldGUID>
                      <c15:f>Diagramm!$K$66</c15:f>
                      <c15:dlblFieldTableCache>
                        <c:ptCount val="1"/>
                      </c15:dlblFieldTableCache>
                    </c15:dlblFTEntry>
                  </c15:dlblFieldTable>
                  <c15:showDataLabelsRange val="0"/>
                </c:ext>
                <c:ext xmlns:c16="http://schemas.microsoft.com/office/drawing/2014/chart" uri="{C3380CC4-5D6E-409C-BE32-E72D297353CC}">
                  <c16:uniqueId val="{0000002B-D753-4A80-A363-98CA2A25569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{8D96E600-44E4-452A-AB51-FD61399E81BA}</c15:txfldGUID>
                      <c15:f>Diagramm!$K$67</c15:f>
                      <c15:dlblFieldTableCache>
                        <c:ptCount val="1"/>
                      </c15:dlblFieldTableCache>
                    </c15:dlblFTEntry>
                  </c15:dlblFieldTable>
                  <c15:showDataLabelsRange val="0"/>
                </c:ext>
                <c:ext xmlns:c16="http://schemas.microsoft.com/office/drawing/2014/chart" uri="{C3380CC4-5D6E-409C-BE32-E72D297353CC}">
                  <c16:uniqueId val="{0000002C-D753-4A80-A363-98CA2A25569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753-4A80-A363-98CA2A25569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{1D006654-DE4D-455F-A744-F8A56544605B}</c15:txfldGUID>
                      <c15:f>Diagramm!$J$46</c15:f>
                      <c15:dlblFieldTableCache>
                        <c:ptCount val="1"/>
                      </c15:dlblFieldTableCache>
                    </c15:dlblFTEntry>
                  </c15:dlblFieldTable>
                  <c15:showDataLabelsRange val="0"/>
                </c:ext>
                <c:ext xmlns:c16="http://schemas.microsoft.com/office/drawing/2014/chart" uri="{C3380CC4-5D6E-409C-BE32-E72D297353CC}">
                  <c16:uniqueId val="{0000002E-D753-4A80-A363-98CA2A25569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{868C6ADD-368A-4410-BE92-0E847C534792}</c15:txfldGUID>
                      <c15:f>Diagramm!$J$47</c15:f>
                      <c15:dlblFieldTableCache>
                        <c:ptCount val="1"/>
                      </c15:dlblFieldTableCache>
                    </c15:dlblFTEntry>
                  </c15:dlblFieldTable>
                  <c15:showDataLabelsRange val="0"/>
                </c:ext>
                <c:ext xmlns:c16="http://schemas.microsoft.com/office/drawing/2014/chart" uri="{C3380CC4-5D6E-409C-BE32-E72D297353CC}">
                  <c16:uniqueId val="{0000002F-D753-4A80-A363-98CA2A25569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{B5AD6CED-5FA9-4166-ACE2-9661816ACB87}</c15:txfldGUID>
                      <c15:f>Diagramm!$J$48</c15:f>
                      <c15:dlblFieldTableCache>
                        <c:ptCount val="1"/>
                      </c15:dlblFieldTableCache>
                    </c15:dlblFTEntry>
                  </c15:dlblFieldTable>
                  <c15:showDataLabelsRange val="0"/>
                </c:ext>
                <c:ext xmlns:c16="http://schemas.microsoft.com/office/drawing/2014/chart" uri="{C3380CC4-5D6E-409C-BE32-E72D297353CC}">
                  <c16:uniqueId val="{00000030-D753-4A80-A363-98CA2A25569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{9BC8F76A-4A1F-4014-8BD0-96CB7667AF72}</c15:txfldGUID>
                      <c15:f>Diagramm!$J$49</c15:f>
                      <c15:dlblFieldTableCache>
                        <c:ptCount val="1"/>
                      </c15:dlblFieldTableCache>
                    </c15:dlblFTEntry>
                  </c15:dlblFieldTable>
                  <c15:showDataLabelsRange val="0"/>
                </c:ext>
                <c:ext xmlns:c16="http://schemas.microsoft.com/office/drawing/2014/chart" uri="{C3380CC4-5D6E-409C-BE32-E72D297353CC}">
                  <c16:uniqueId val="{00000031-D753-4A80-A363-98CA2A25569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{70FA1254-303E-4848-9B7D-34670CD1D6A3}</c15:txfldGUID>
                      <c15:f>Diagramm!$J$50</c15:f>
                      <c15:dlblFieldTableCache>
                        <c:ptCount val="1"/>
                      </c15:dlblFieldTableCache>
                    </c15:dlblFTEntry>
                  </c15:dlblFieldTable>
                  <c15:showDataLabelsRange val="0"/>
                </c:ext>
                <c:ext xmlns:c16="http://schemas.microsoft.com/office/drawing/2014/chart" uri="{C3380CC4-5D6E-409C-BE32-E72D297353CC}">
                  <c16:uniqueId val="{00000032-D753-4A80-A363-98CA2A25569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{77C09A4C-FFEE-4D47-84EA-7D8FD3ABBDCA}</c15:txfldGUID>
                      <c15:f>Diagramm!$J$51</c15:f>
                      <c15:dlblFieldTableCache>
                        <c:ptCount val="1"/>
                      </c15:dlblFieldTableCache>
                    </c15:dlblFTEntry>
                  </c15:dlblFieldTable>
                  <c15:showDataLabelsRange val="0"/>
                </c:ext>
                <c:ext xmlns:c16="http://schemas.microsoft.com/office/drawing/2014/chart" uri="{C3380CC4-5D6E-409C-BE32-E72D297353CC}">
                  <c16:uniqueId val="{00000033-D753-4A80-A363-98CA2A25569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{95496051-D949-4A0A-8B59-C304003D65CE}</c15:txfldGUID>
                      <c15:f>Diagramm!$J$52</c15:f>
                      <c15:dlblFieldTableCache>
                        <c:ptCount val="1"/>
                      </c15:dlblFieldTableCache>
                    </c15:dlblFTEntry>
                  </c15:dlblFieldTable>
                  <c15:showDataLabelsRange val="0"/>
                </c:ext>
                <c:ext xmlns:c16="http://schemas.microsoft.com/office/drawing/2014/chart" uri="{C3380CC4-5D6E-409C-BE32-E72D297353CC}">
                  <c16:uniqueId val="{00000034-D753-4A80-A363-98CA2A25569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{F5203526-7185-4FDC-8FB7-7275B8288B22}</c15:txfldGUID>
                      <c15:f>Diagramm!$J$53</c15:f>
                      <c15:dlblFieldTableCache>
                        <c:ptCount val="1"/>
                      </c15:dlblFieldTableCache>
                    </c15:dlblFTEntry>
                  </c15:dlblFieldTable>
                  <c15:showDataLabelsRange val="0"/>
                </c:ext>
                <c:ext xmlns:c16="http://schemas.microsoft.com/office/drawing/2014/chart" uri="{C3380CC4-5D6E-409C-BE32-E72D297353CC}">
                  <c16:uniqueId val="{00000035-D753-4A80-A363-98CA2A25569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{4952DA25-AD2A-433C-BC3B-838CEADEEF69}</c15:txfldGUID>
                      <c15:f>Diagramm!$J$54</c15:f>
                      <c15:dlblFieldTableCache>
                        <c:ptCount val="1"/>
                      </c15:dlblFieldTableCache>
                    </c15:dlblFTEntry>
                  </c15:dlblFieldTable>
                  <c15:showDataLabelsRange val="0"/>
                </c:ext>
                <c:ext xmlns:c16="http://schemas.microsoft.com/office/drawing/2014/chart" uri="{C3380CC4-5D6E-409C-BE32-E72D297353CC}">
                  <c16:uniqueId val="{00000036-D753-4A80-A363-98CA2A25569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{46FC4B1B-988B-449D-840F-53302DB54565}</c15:txfldGUID>
                      <c15:f>Diagramm!$J$55</c15:f>
                      <c15:dlblFieldTableCache>
                        <c:ptCount val="1"/>
                      </c15:dlblFieldTableCache>
                    </c15:dlblFTEntry>
                  </c15:dlblFieldTable>
                  <c15:showDataLabelsRange val="0"/>
                </c:ext>
                <c:ext xmlns:c16="http://schemas.microsoft.com/office/drawing/2014/chart" uri="{C3380CC4-5D6E-409C-BE32-E72D297353CC}">
                  <c16:uniqueId val="{00000037-D753-4A80-A363-98CA2A25569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{0CB3B915-2E11-4B8C-A797-EB21B558E806}</c15:txfldGUID>
                      <c15:f>Diagramm!$J$56</c15:f>
                      <c15:dlblFieldTableCache>
                        <c:ptCount val="1"/>
                      </c15:dlblFieldTableCache>
                    </c15:dlblFTEntry>
                  </c15:dlblFieldTable>
                  <c15:showDataLabelsRange val="0"/>
                </c:ext>
                <c:ext xmlns:c16="http://schemas.microsoft.com/office/drawing/2014/chart" uri="{C3380CC4-5D6E-409C-BE32-E72D297353CC}">
                  <c16:uniqueId val="{00000038-D753-4A80-A363-98CA2A25569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{E850767A-A7CE-41E4-9743-6960CEC83778}</c15:txfldGUID>
                      <c15:f>Diagramm!$J$57</c15:f>
                      <c15:dlblFieldTableCache>
                        <c:ptCount val="1"/>
                      </c15:dlblFieldTableCache>
                    </c15:dlblFTEntry>
                  </c15:dlblFieldTable>
                  <c15:showDataLabelsRange val="0"/>
                </c:ext>
                <c:ext xmlns:c16="http://schemas.microsoft.com/office/drawing/2014/chart" uri="{C3380CC4-5D6E-409C-BE32-E72D297353CC}">
                  <c16:uniqueId val="{00000039-D753-4A80-A363-98CA2A25569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{F1C09F5B-17AE-4EF6-9C90-D6C8092303E0}</c15:txfldGUID>
                      <c15:f>Diagramm!$J$58</c15:f>
                      <c15:dlblFieldTableCache>
                        <c:ptCount val="1"/>
                      </c15:dlblFieldTableCache>
                    </c15:dlblFTEntry>
                  </c15:dlblFieldTable>
                  <c15:showDataLabelsRange val="0"/>
                </c:ext>
                <c:ext xmlns:c16="http://schemas.microsoft.com/office/drawing/2014/chart" uri="{C3380CC4-5D6E-409C-BE32-E72D297353CC}">
                  <c16:uniqueId val="{0000003A-D753-4A80-A363-98CA2A25569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{929DA3F6-5903-4070-AFBB-28816E952F28}</c15:txfldGUID>
                      <c15:f>Diagramm!$J$59</c15:f>
                      <c15:dlblFieldTableCache>
                        <c:ptCount val="1"/>
                      </c15:dlblFieldTableCache>
                    </c15:dlblFTEntry>
                  </c15:dlblFieldTable>
                  <c15:showDataLabelsRange val="0"/>
                </c:ext>
                <c:ext xmlns:c16="http://schemas.microsoft.com/office/drawing/2014/chart" uri="{C3380CC4-5D6E-409C-BE32-E72D297353CC}">
                  <c16:uniqueId val="{0000003B-D753-4A80-A363-98CA2A25569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{78941BCE-A2E7-4BF9-BE5B-76BC6CA66E5E}</c15:txfldGUID>
                      <c15:f>Diagramm!$J$60</c15:f>
                      <c15:dlblFieldTableCache>
                        <c:ptCount val="1"/>
                      </c15:dlblFieldTableCache>
                    </c15:dlblFTEntry>
                  </c15:dlblFieldTable>
                  <c15:showDataLabelsRange val="0"/>
                </c:ext>
                <c:ext xmlns:c16="http://schemas.microsoft.com/office/drawing/2014/chart" uri="{C3380CC4-5D6E-409C-BE32-E72D297353CC}">
                  <c16:uniqueId val="{0000003C-D753-4A80-A363-98CA2A25569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{474B8E28-991B-42E9-B6E5-73F4471B4F99}</c15:txfldGUID>
                      <c15:f>Diagramm!$J$61</c15:f>
                      <c15:dlblFieldTableCache>
                        <c:ptCount val="1"/>
                      </c15:dlblFieldTableCache>
                    </c15:dlblFTEntry>
                  </c15:dlblFieldTable>
                  <c15:showDataLabelsRange val="0"/>
                </c:ext>
                <c:ext xmlns:c16="http://schemas.microsoft.com/office/drawing/2014/chart" uri="{C3380CC4-5D6E-409C-BE32-E72D297353CC}">
                  <c16:uniqueId val="{0000003D-D753-4A80-A363-98CA2A25569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{C7D033BE-2C1A-4EFC-A6C4-FE3D51172773}</c15:txfldGUID>
                      <c15:f>Diagramm!$J$62</c15:f>
                      <c15:dlblFieldTableCache>
                        <c:ptCount val="1"/>
                      </c15:dlblFieldTableCache>
                    </c15:dlblFTEntry>
                  </c15:dlblFieldTable>
                  <c15:showDataLabelsRange val="0"/>
                </c:ext>
                <c:ext xmlns:c16="http://schemas.microsoft.com/office/drawing/2014/chart" uri="{C3380CC4-5D6E-409C-BE32-E72D297353CC}">
                  <c16:uniqueId val="{0000003E-D753-4A80-A363-98CA2A25569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{C69937B4-9A5A-41A0-8233-35F9102AF77E}</c15:txfldGUID>
                      <c15:f>Diagramm!$J$63</c15:f>
                      <c15:dlblFieldTableCache>
                        <c:ptCount val="1"/>
                      </c15:dlblFieldTableCache>
                    </c15:dlblFTEntry>
                  </c15:dlblFieldTable>
                  <c15:showDataLabelsRange val="0"/>
                </c:ext>
                <c:ext xmlns:c16="http://schemas.microsoft.com/office/drawing/2014/chart" uri="{C3380CC4-5D6E-409C-BE32-E72D297353CC}">
                  <c16:uniqueId val="{0000003F-D753-4A80-A363-98CA2A25569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{0131A6A9-10DE-48A6-9CC2-693EF4C678C1}</c15:txfldGUID>
                      <c15:f>Diagramm!$J$64</c15:f>
                      <c15:dlblFieldTableCache>
                        <c:ptCount val="1"/>
                      </c15:dlblFieldTableCache>
                    </c15:dlblFTEntry>
                  </c15:dlblFieldTable>
                  <c15:showDataLabelsRange val="0"/>
                </c:ext>
                <c:ext xmlns:c16="http://schemas.microsoft.com/office/drawing/2014/chart" uri="{C3380CC4-5D6E-409C-BE32-E72D297353CC}">
                  <c16:uniqueId val="{00000040-D753-4A80-A363-98CA2A25569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{68D045EE-865C-4EBC-9A35-0B53BBBCCEBB}</c15:txfldGUID>
                      <c15:f>Diagramm!$J$65</c15:f>
                      <c15:dlblFieldTableCache>
                        <c:ptCount val="1"/>
                      </c15:dlblFieldTableCache>
                    </c15:dlblFTEntry>
                  </c15:dlblFieldTable>
                  <c15:showDataLabelsRange val="0"/>
                </c:ext>
                <c:ext xmlns:c16="http://schemas.microsoft.com/office/drawing/2014/chart" uri="{C3380CC4-5D6E-409C-BE32-E72D297353CC}">
                  <c16:uniqueId val="{00000041-D753-4A80-A363-98CA2A25569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{625C1454-520D-4A1D-A7C3-83ED7F949C87}</c15:txfldGUID>
                      <c15:f>Diagramm!$J$66</c15:f>
                      <c15:dlblFieldTableCache>
                        <c:ptCount val="1"/>
                      </c15:dlblFieldTableCache>
                    </c15:dlblFTEntry>
                  </c15:dlblFieldTable>
                  <c15:showDataLabelsRange val="0"/>
                </c:ext>
                <c:ext xmlns:c16="http://schemas.microsoft.com/office/drawing/2014/chart" uri="{C3380CC4-5D6E-409C-BE32-E72D297353CC}">
                  <c16:uniqueId val="{00000042-D753-4A80-A363-98CA2A25569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{A3A18A37-6733-4F42-9F8A-15AE6A165F49}</c15:txfldGUID>
                      <c15:f>Diagramm!$J$67</c15:f>
                      <c15:dlblFieldTableCache>
                        <c:ptCount val="1"/>
                      </c15:dlblFieldTableCache>
                    </c15:dlblFTEntry>
                  </c15:dlblFieldTable>
                  <c15:showDataLabelsRange val="0"/>
                </c:ext>
                <c:ext xmlns:c16="http://schemas.microsoft.com/office/drawing/2014/chart" uri="{C3380CC4-5D6E-409C-BE32-E72D297353CC}">
                  <c16:uniqueId val="{00000043-D753-4A80-A363-98CA2A2556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753-4A80-A363-98CA2A25569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19-4B5E-AD31-59B16B66D4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19-4B5E-AD31-59B16B66D4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19-4B5E-AD31-59B16B66D4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19-4B5E-AD31-59B16B66D4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19-4B5E-AD31-59B16B66D4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19-4B5E-AD31-59B16B66D4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19-4B5E-AD31-59B16B66D4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19-4B5E-AD31-59B16B66D4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A19-4B5E-AD31-59B16B66D4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19-4B5E-AD31-59B16B66D4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A19-4B5E-AD31-59B16B66D4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A19-4B5E-AD31-59B16B66D4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A19-4B5E-AD31-59B16B66D4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A19-4B5E-AD31-59B16B66D4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A19-4B5E-AD31-59B16B66D4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A19-4B5E-AD31-59B16B66D4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A19-4B5E-AD31-59B16B66D4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A19-4B5E-AD31-59B16B66D4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A19-4B5E-AD31-59B16B66D4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A19-4B5E-AD31-59B16B66D4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A19-4B5E-AD31-59B16B66D4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A19-4B5E-AD31-59B16B66D4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A19-4B5E-AD31-59B16B66D41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A19-4B5E-AD31-59B16B66D4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A19-4B5E-AD31-59B16B66D4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A19-4B5E-AD31-59B16B66D4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A19-4B5E-AD31-59B16B66D4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A19-4B5E-AD31-59B16B66D4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A19-4B5E-AD31-59B16B66D4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A19-4B5E-AD31-59B16B66D4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A19-4B5E-AD31-59B16B66D4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A19-4B5E-AD31-59B16B66D4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A19-4B5E-AD31-59B16B66D4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A19-4B5E-AD31-59B16B66D4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A19-4B5E-AD31-59B16B66D4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A19-4B5E-AD31-59B16B66D4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A19-4B5E-AD31-59B16B66D4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A19-4B5E-AD31-59B16B66D4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A19-4B5E-AD31-59B16B66D4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A19-4B5E-AD31-59B16B66D4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A19-4B5E-AD31-59B16B66D4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A19-4B5E-AD31-59B16B66D4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A19-4B5E-AD31-59B16B66D4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A19-4B5E-AD31-59B16B66D4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A19-4B5E-AD31-59B16B66D41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A19-4B5E-AD31-59B16B66D41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A19-4B5E-AD31-59B16B66D4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A19-4B5E-AD31-59B16B66D4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A19-4B5E-AD31-59B16B66D4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A19-4B5E-AD31-59B16B66D4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A19-4B5E-AD31-59B16B66D4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A19-4B5E-AD31-59B16B66D4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A19-4B5E-AD31-59B16B66D4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A19-4B5E-AD31-59B16B66D4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A19-4B5E-AD31-59B16B66D4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A19-4B5E-AD31-59B16B66D4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A19-4B5E-AD31-59B16B66D4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A19-4B5E-AD31-59B16B66D4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A19-4B5E-AD31-59B16B66D4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A19-4B5E-AD31-59B16B66D4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A19-4B5E-AD31-59B16B66D4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A19-4B5E-AD31-59B16B66D4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A19-4B5E-AD31-59B16B66D4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A19-4B5E-AD31-59B16B66D4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A19-4B5E-AD31-59B16B66D4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A19-4B5E-AD31-59B16B66D4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A19-4B5E-AD31-59B16B66D4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A19-4B5E-AD31-59B16B66D4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A19-4B5E-AD31-59B16B66D41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100.34040867900687</c:v>
                </c:pt>
                <c:pt idx="2">
                  <c:v>102.23010117964337</c:v>
                </c:pt>
                <c:pt idx="3">
                  <c:v>100.78737187526521</c:v>
                </c:pt>
                <c:pt idx="4">
                  <c:v>100.69213288196966</c:v>
                </c:pt>
                <c:pt idx="5">
                  <c:v>101.06365925185527</c:v>
                </c:pt>
                <c:pt idx="6">
                  <c:v>103.01558713424926</c:v>
                </c:pt>
                <c:pt idx="7">
                  <c:v>102.09242897151316</c:v>
                </c:pt>
                <c:pt idx="8">
                  <c:v>101.70487227602334</c:v>
                </c:pt>
                <c:pt idx="9">
                  <c:v>101.97267300964647</c:v>
                </c:pt>
                <c:pt idx="10">
                  <c:v>103.72846514347141</c:v>
                </c:pt>
                <c:pt idx="11">
                  <c:v>102.95900951446973</c:v>
                </c:pt>
                <c:pt idx="12">
                  <c:v>103.17023262831333</c:v>
                </c:pt>
                <c:pt idx="13">
                  <c:v>104.01229620269876</c:v>
                </c:pt>
                <c:pt idx="14">
                  <c:v>105.7954341860838</c:v>
                </c:pt>
                <c:pt idx="15">
                  <c:v>105.55403634169112</c:v>
                </c:pt>
                <c:pt idx="16">
                  <c:v>105.71151071674414</c:v>
                </c:pt>
                <c:pt idx="17">
                  <c:v>106.42533168629595</c:v>
                </c:pt>
                <c:pt idx="18">
                  <c:v>108.5620797933031</c:v>
                </c:pt>
                <c:pt idx="19">
                  <c:v>108.2244999952852</c:v>
                </c:pt>
                <c:pt idx="20">
                  <c:v>108.31785306792143</c:v>
                </c:pt>
                <c:pt idx="21">
                  <c:v>108.61299965110467</c:v>
                </c:pt>
                <c:pt idx="22">
                  <c:v>110.39708059481939</c:v>
                </c:pt>
                <c:pt idx="23">
                  <c:v>109.58707767164235</c:v>
                </c:pt>
                <c:pt idx="24">
                  <c:v>109.48335203537987</c:v>
                </c:pt>
              </c:numCache>
            </c:numRef>
          </c:val>
          <c:smooth val="0"/>
          <c:extLst>
            <c:ext xmlns:c16="http://schemas.microsoft.com/office/drawing/2014/chart" uri="{C3380CC4-5D6E-409C-BE32-E72D297353CC}">
              <c16:uniqueId val="{00000000-9C6C-4E48-A53C-CE5FC4B7904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102.94623127915541</c:v>
                </c:pt>
                <c:pt idx="2">
                  <c:v>107.24281856125705</c:v>
                </c:pt>
                <c:pt idx="3">
                  <c:v>105.51190768475325</c:v>
                </c:pt>
                <c:pt idx="4">
                  <c:v>101.85367051313527</c:v>
                </c:pt>
                <c:pt idx="5">
                  <c:v>103.49864964399704</c:v>
                </c:pt>
                <c:pt idx="6">
                  <c:v>106.42032899582617</c:v>
                </c:pt>
                <c:pt idx="7">
                  <c:v>105.00859317456421</c:v>
                </c:pt>
                <c:pt idx="8">
                  <c:v>103.7687208445863</c:v>
                </c:pt>
                <c:pt idx="9">
                  <c:v>106.82543579671004</c:v>
                </c:pt>
                <c:pt idx="10">
                  <c:v>111.52712987969555</c:v>
                </c:pt>
                <c:pt idx="11">
                  <c:v>109.28062852933955</c:v>
                </c:pt>
                <c:pt idx="12">
                  <c:v>107.48833783452001</c:v>
                </c:pt>
                <c:pt idx="13">
                  <c:v>110.83967591455929</c:v>
                </c:pt>
                <c:pt idx="14">
                  <c:v>113.42990424748342</c:v>
                </c:pt>
                <c:pt idx="15">
                  <c:v>112.55831082739995</c:v>
                </c:pt>
                <c:pt idx="16">
                  <c:v>112.42327522710534</c:v>
                </c:pt>
                <c:pt idx="17">
                  <c:v>115.05033145101891</c:v>
                </c:pt>
                <c:pt idx="18">
                  <c:v>119.37147066044685</c:v>
                </c:pt>
                <c:pt idx="19">
                  <c:v>117.84925116621653</c:v>
                </c:pt>
                <c:pt idx="20">
                  <c:v>117.0144856371225</c:v>
                </c:pt>
                <c:pt idx="21">
                  <c:v>118.86815615025779</c:v>
                </c:pt>
                <c:pt idx="22">
                  <c:v>123.45936656027499</c:v>
                </c:pt>
                <c:pt idx="23">
                  <c:v>122.4036336852443</c:v>
                </c:pt>
                <c:pt idx="24">
                  <c:v>117.44414436533268</c:v>
                </c:pt>
              </c:numCache>
            </c:numRef>
          </c:val>
          <c:smooth val="0"/>
          <c:extLst>
            <c:ext xmlns:c16="http://schemas.microsoft.com/office/drawing/2014/chart" uri="{C3380CC4-5D6E-409C-BE32-E72D297353CC}">
              <c16:uniqueId val="{00000001-9C6C-4E48-A53C-CE5FC4B7904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102.0380235570109</c:v>
                </c:pt>
                <c:pt idx="2">
                  <c:v>99.921802453448024</c:v>
                </c:pt>
                <c:pt idx="3">
                  <c:v>100.76731342554129</c:v>
                </c:pt>
                <c:pt idx="4">
                  <c:v>97.331508723913785</c:v>
                </c:pt>
                <c:pt idx="5">
                  <c:v>98.866135574996335</c:v>
                </c:pt>
                <c:pt idx="6">
                  <c:v>95.95816431259469</c:v>
                </c:pt>
                <c:pt idx="7">
                  <c:v>96.471335711842045</c:v>
                </c:pt>
                <c:pt idx="8">
                  <c:v>95.440105566687848</c:v>
                </c:pt>
                <c:pt idx="9">
                  <c:v>97.360832803870778</c:v>
                </c:pt>
                <c:pt idx="10">
                  <c:v>95.107765993841937</c:v>
                </c:pt>
                <c:pt idx="11">
                  <c:v>95.313034553540888</c:v>
                </c:pt>
                <c:pt idx="12">
                  <c:v>94.355114608279166</c:v>
                </c:pt>
                <c:pt idx="13">
                  <c:v>96.76457651141196</c:v>
                </c:pt>
                <c:pt idx="14">
                  <c:v>94.599481941254098</c:v>
                </c:pt>
                <c:pt idx="15">
                  <c:v>93.607350569375896</c:v>
                </c:pt>
                <c:pt idx="16">
                  <c:v>91.354283759347055</c:v>
                </c:pt>
                <c:pt idx="17">
                  <c:v>93.665998729289868</c:v>
                </c:pt>
                <c:pt idx="18">
                  <c:v>90.738478080250232</c:v>
                </c:pt>
                <c:pt idx="19">
                  <c:v>90.743365426909733</c:v>
                </c:pt>
                <c:pt idx="20">
                  <c:v>89.770783441669522</c:v>
                </c:pt>
                <c:pt idx="21">
                  <c:v>91.236987439519083</c:v>
                </c:pt>
                <c:pt idx="22">
                  <c:v>88.602707590049363</c:v>
                </c:pt>
                <c:pt idx="23">
                  <c:v>88.460974536923914</c:v>
                </c:pt>
                <c:pt idx="24">
                  <c:v>84.893211475489963</c:v>
                </c:pt>
              </c:numCache>
            </c:numRef>
          </c:val>
          <c:smooth val="0"/>
          <c:extLst>
            <c:ext xmlns:c16="http://schemas.microsoft.com/office/drawing/2014/chart" uri="{C3380CC4-5D6E-409C-BE32-E72D297353CC}">
              <c16:uniqueId val="{00000002-9C6C-4E48-A53C-CE5FC4B7904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C6C-4E48-A53C-CE5FC4B79049}"/>
                </c:ext>
              </c:extLst>
            </c:dLbl>
            <c:dLbl>
              <c:idx val="1"/>
              <c:delete val="1"/>
              <c:extLst>
                <c:ext xmlns:c15="http://schemas.microsoft.com/office/drawing/2012/chart" uri="{CE6537A1-D6FC-4f65-9D91-7224C49458BB}"/>
                <c:ext xmlns:c16="http://schemas.microsoft.com/office/drawing/2014/chart" uri="{C3380CC4-5D6E-409C-BE32-E72D297353CC}">
                  <c16:uniqueId val="{00000004-9C6C-4E48-A53C-CE5FC4B79049}"/>
                </c:ext>
              </c:extLst>
            </c:dLbl>
            <c:dLbl>
              <c:idx val="2"/>
              <c:delete val="1"/>
              <c:extLst>
                <c:ext xmlns:c15="http://schemas.microsoft.com/office/drawing/2012/chart" uri="{CE6537A1-D6FC-4f65-9D91-7224C49458BB}"/>
                <c:ext xmlns:c16="http://schemas.microsoft.com/office/drawing/2014/chart" uri="{C3380CC4-5D6E-409C-BE32-E72D297353CC}">
                  <c16:uniqueId val="{00000005-9C6C-4E48-A53C-CE5FC4B79049}"/>
                </c:ext>
              </c:extLst>
            </c:dLbl>
            <c:dLbl>
              <c:idx val="3"/>
              <c:delete val="1"/>
              <c:extLst>
                <c:ext xmlns:c15="http://schemas.microsoft.com/office/drawing/2012/chart" uri="{CE6537A1-D6FC-4f65-9D91-7224C49458BB}"/>
                <c:ext xmlns:c16="http://schemas.microsoft.com/office/drawing/2014/chart" uri="{C3380CC4-5D6E-409C-BE32-E72D297353CC}">
                  <c16:uniqueId val="{00000006-9C6C-4E48-A53C-CE5FC4B79049}"/>
                </c:ext>
              </c:extLst>
            </c:dLbl>
            <c:dLbl>
              <c:idx val="4"/>
              <c:delete val="1"/>
              <c:extLst>
                <c:ext xmlns:c15="http://schemas.microsoft.com/office/drawing/2012/chart" uri="{CE6537A1-D6FC-4f65-9D91-7224C49458BB}"/>
                <c:ext xmlns:c16="http://schemas.microsoft.com/office/drawing/2014/chart" uri="{C3380CC4-5D6E-409C-BE32-E72D297353CC}">
                  <c16:uniqueId val="{00000007-9C6C-4E48-A53C-CE5FC4B79049}"/>
                </c:ext>
              </c:extLst>
            </c:dLbl>
            <c:dLbl>
              <c:idx val="5"/>
              <c:delete val="1"/>
              <c:extLst>
                <c:ext xmlns:c15="http://schemas.microsoft.com/office/drawing/2012/chart" uri="{CE6537A1-D6FC-4f65-9D91-7224C49458BB}"/>
                <c:ext xmlns:c16="http://schemas.microsoft.com/office/drawing/2014/chart" uri="{C3380CC4-5D6E-409C-BE32-E72D297353CC}">
                  <c16:uniqueId val="{00000008-9C6C-4E48-A53C-CE5FC4B79049}"/>
                </c:ext>
              </c:extLst>
            </c:dLbl>
            <c:dLbl>
              <c:idx val="6"/>
              <c:delete val="1"/>
              <c:extLst>
                <c:ext xmlns:c15="http://schemas.microsoft.com/office/drawing/2012/chart" uri="{CE6537A1-D6FC-4f65-9D91-7224C49458BB}"/>
                <c:ext xmlns:c16="http://schemas.microsoft.com/office/drawing/2014/chart" uri="{C3380CC4-5D6E-409C-BE32-E72D297353CC}">
                  <c16:uniqueId val="{00000009-9C6C-4E48-A53C-CE5FC4B79049}"/>
                </c:ext>
              </c:extLst>
            </c:dLbl>
            <c:dLbl>
              <c:idx val="7"/>
              <c:delete val="1"/>
              <c:extLst>
                <c:ext xmlns:c15="http://schemas.microsoft.com/office/drawing/2012/chart" uri="{CE6537A1-D6FC-4f65-9D91-7224C49458BB}"/>
                <c:ext xmlns:c16="http://schemas.microsoft.com/office/drawing/2014/chart" uri="{C3380CC4-5D6E-409C-BE32-E72D297353CC}">
                  <c16:uniqueId val="{0000000A-9C6C-4E48-A53C-CE5FC4B79049}"/>
                </c:ext>
              </c:extLst>
            </c:dLbl>
            <c:dLbl>
              <c:idx val="8"/>
              <c:delete val="1"/>
              <c:extLst>
                <c:ext xmlns:c15="http://schemas.microsoft.com/office/drawing/2012/chart" uri="{CE6537A1-D6FC-4f65-9D91-7224C49458BB}"/>
                <c:ext xmlns:c16="http://schemas.microsoft.com/office/drawing/2014/chart" uri="{C3380CC4-5D6E-409C-BE32-E72D297353CC}">
                  <c16:uniqueId val="{0000000B-9C6C-4E48-A53C-CE5FC4B79049}"/>
                </c:ext>
              </c:extLst>
            </c:dLbl>
            <c:dLbl>
              <c:idx val="9"/>
              <c:delete val="1"/>
              <c:extLst>
                <c:ext xmlns:c15="http://schemas.microsoft.com/office/drawing/2012/chart" uri="{CE6537A1-D6FC-4f65-9D91-7224C49458BB}"/>
                <c:ext xmlns:c16="http://schemas.microsoft.com/office/drawing/2014/chart" uri="{C3380CC4-5D6E-409C-BE32-E72D297353CC}">
                  <c16:uniqueId val="{0000000C-9C6C-4E48-A53C-CE5FC4B79049}"/>
                </c:ext>
              </c:extLst>
            </c:dLbl>
            <c:dLbl>
              <c:idx val="10"/>
              <c:delete val="1"/>
              <c:extLst>
                <c:ext xmlns:c15="http://schemas.microsoft.com/office/drawing/2012/chart" uri="{CE6537A1-D6FC-4f65-9D91-7224C49458BB}"/>
                <c:ext xmlns:c16="http://schemas.microsoft.com/office/drawing/2014/chart" uri="{C3380CC4-5D6E-409C-BE32-E72D297353CC}">
                  <c16:uniqueId val="{0000000D-9C6C-4E48-A53C-CE5FC4B79049}"/>
                </c:ext>
              </c:extLst>
            </c:dLbl>
            <c:dLbl>
              <c:idx val="11"/>
              <c:delete val="1"/>
              <c:extLst>
                <c:ext xmlns:c15="http://schemas.microsoft.com/office/drawing/2012/chart" uri="{CE6537A1-D6FC-4f65-9D91-7224C49458BB}"/>
                <c:ext xmlns:c16="http://schemas.microsoft.com/office/drawing/2014/chart" uri="{C3380CC4-5D6E-409C-BE32-E72D297353CC}">
                  <c16:uniqueId val="{0000000E-9C6C-4E48-A53C-CE5FC4B79049}"/>
                </c:ext>
              </c:extLst>
            </c:dLbl>
            <c:dLbl>
              <c:idx val="12"/>
              <c:delete val="1"/>
              <c:extLst>
                <c:ext xmlns:c15="http://schemas.microsoft.com/office/drawing/2012/chart" uri="{CE6537A1-D6FC-4f65-9D91-7224C49458BB}"/>
                <c:ext xmlns:c16="http://schemas.microsoft.com/office/drawing/2014/chart" uri="{C3380CC4-5D6E-409C-BE32-E72D297353CC}">
                  <c16:uniqueId val="{0000000F-9C6C-4E48-A53C-CE5FC4B7904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C6C-4E48-A53C-CE5FC4B79049}"/>
                </c:ext>
              </c:extLst>
            </c:dLbl>
            <c:dLbl>
              <c:idx val="14"/>
              <c:delete val="1"/>
              <c:extLst>
                <c:ext xmlns:c15="http://schemas.microsoft.com/office/drawing/2012/chart" uri="{CE6537A1-D6FC-4f65-9D91-7224C49458BB}"/>
                <c:ext xmlns:c16="http://schemas.microsoft.com/office/drawing/2014/chart" uri="{C3380CC4-5D6E-409C-BE32-E72D297353CC}">
                  <c16:uniqueId val="{00000011-9C6C-4E48-A53C-CE5FC4B79049}"/>
                </c:ext>
              </c:extLst>
            </c:dLbl>
            <c:dLbl>
              <c:idx val="15"/>
              <c:delete val="1"/>
              <c:extLst>
                <c:ext xmlns:c15="http://schemas.microsoft.com/office/drawing/2012/chart" uri="{CE6537A1-D6FC-4f65-9D91-7224C49458BB}"/>
                <c:ext xmlns:c16="http://schemas.microsoft.com/office/drawing/2014/chart" uri="{C3380CC4-5D6E-409C-BE32-E72D297353CC}">
                  <c16:uniqueId val="{00000012-9C6C-4E48-A53C-CE5FC4B79049}"/>
                </c:ext>
              </c:extLst>
            </c:dLbl>
            <c:dLbl>
              <c:idx val="16"/>
              <c:delete val="1"/>
              <c:extLst>
                <c:ext xmlns:c15="http://schemas.microsoft.com/office/drawing/2012/chart" uri="{CE6537A1-D6FC-4f65-9D91-7224C49458BB}"/>
                <c:ext xmlns:c16="http://schemas.microsoft.com/office/drawing/2014/chart" uri="{C3380CC4-5D6E-409C-BE32-E72D297353CC}">
                  <c16:uniqueId val="{00000013-9C6C-4E48-A53C-CE5FC4B79049}"/>
                </c:ext>
              </c:extLst>
            </c:dLbl>
            <c:dLbl>
              <c:idx val="17"/>
              <c:delete val="1"/>
              <c:extLst>
                <c:ext xmlns:c15="http://schemas.microsoft.com/office/drawing/2012/chart" uri="{CE6537A1-D6FC-4f65-9D91-7224C49458BB}"/>
                <c:ext xmlns:c16="http://schemas.microsoft.com/office/drawing/2014/chart" uri="{C3380CC4-5D6E-409C-BE32-E72D297353CC}">
                  <c16:uniqueId val="{00000014-9C6C-4E48-A53C-CE5FC4B79049}"/>
                </c:ext>
              </c:extLst>
            </c:dLbl>
            <c:dLbl>
              <c:idx val="18"/>
              <c:delete val="1"/>
              <c:extLst>
                <c:ext xmlns:c15="http://schemas.microsoft.com/office/drawing/2012/chart" uri="{CE6537A1-D6FC-4f65-9D91-7224C49458BB}"/>
                <c:ext xmlns:c16="http://schemas.microsoft.com/office/drawing/2014/chart" uri="{C3380CC4-5D6E-409C-BE32-E72D297353CC}">
                  <c16:uniqueId val="{00000015-9C6C-4E48-A53C-CE5FC4B79049}"/>
                </c:ext>
              </c:extLst>
            </c:dLbl>
            <c:dLbl>
              <c:idx val="19"/>
              <c:delete val="1"/>
              <c:extLst>
                <c:ext xmlns:c15="http://schemas.microsoft.com/office/drawing/2012/chart" uri="{CE6537A1-D6FC-4f65-9D91-7224C49458BB}"/>
                <c:ext xmlns:c16="http://schemas.microsoft.com/office/drawing/2014/chart" uri="{C3380CC4-5D6E-409C-BE32-E72D297353CC}">
                  <c16:uniqueId val="{00000016-9C6C-4E48-A53C-CE5FC4B79049}"/>
                </c:ext>
              </c:extLst>
            </c:dLbl>
            <c:dLbl>
              <c:idx val="20"/>
              <c:delete val="1"/>
              <c:extLst>
                <c:ext xmlns:c15="http://schemas.microsoft.com/office/drawing/2012/chart" uri="{CE6537A1-D6FC-4f65-9D91-7224C49458BB}"/>
                <c:ext xmlns:c16="http://schemas.microsoft.com/office/drawing/2014/chart" uri="{C3380CC4-5D6E-409C-BE32-E72D297353CC}">
                  <c16:uniqueId val="{00000017-9C6C-4E48-A53C-CE5FC4B79049}"/>
                </c:ext>
              </c:extLst>
            </c:dLbl>
            <c:dLbl>
              <c:idx val="21"/>
              <c:delete val="1"/>
              <c:extLst>
                <c:ext xmlns:c15="http://schemas.microsoft.com/office/drawing/2012/chart" uri="{CE6537A1-D6FC-4f65-9D91-7224C49458BB}"/>
                <c:ext xmlns:c16="http://schemas.microsoft.com/office/drawing/2014/chart" uri="{C3380CC4-5D6E-409C-BE32-E72D297353CC}">
                  <c16:uniqueId val="{00000018-9C6C-4E48-A53C-CE5FC4B79049}"/>
                </c:ext>
              </c:extLst>
            </c:dLbl>
            <c:dLbl>
              <c:idx val="22"/>
              <c:delete val="1"/>
              <c:extLst>
                <c:ext xmlns:c15="http://schemas.microsoft.com/office/drawing/2012/chart" uri="{CE6537A1-D6FC-4f65-9D91-7224C49458BB}"/>
                <c:ext xmlns:c16="http://schemas.microsoft.com/office/drawing/2014/chart" uri="{C3380CC4-5D6E-409C-BE32-E72D297353CC}">
                  <c16:uniqueId val="{00000019-9C6C-4E48-A53C-CE5FC4B79049}"/>
                </c:ext>
              </c:extLst>
            </c:dLbl>
            <c:dLbl>
              <c:idx val="23"/>
              <c:delete val="1"/>
              <c:extLst>
                <c:ext xmlns:c15="http://schemas.microsoft.com/office/drawing/2012/chart" uri="{CE6537A1-D6FC-4f65-9D91-7224C49458BB}"/>
                <c:ext xmlns:c16="http://schemas.microsoft.com/office/drawing/2014/chart" uri="{C3380CC4-5D6E-409C-BE32-E72D297353CC}">
                  <c16:uniqueId val="{0000001A-9C6C-4E48-A53C-CE5FC4B79049}"/>
                </c:ext>
              </c:extLst>
            </c:dLbl>
            <c:dLbl>
              <c:idx val="24"/>
              <c:delete val="1"/>
              <c:extLst>
                <c:ext xmlns:c15="http://schemas.microsoft.com/office/drawing/2012/chart" uri="{CE6537A1-D6FC-4f65-9D91-7224C49458BB}"/>
                <c:ext xmlns:c16="http://schemas.microsoft.com/office/drawing/2014/chart" uri="{C3380CC4-5D6E-409C-BE32-E72D297353CC}">
                  <c16:uniqueId val="{0000001B-9C6C-4E48-A53C-CE5FC4B7904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C6C-4E48-A53C-CE5FC4B7904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Lippe (05766)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116106</v>
      </c>
      <c r="F11" s="238">
        <v>116216</v>
      </c>
      <c r="G11" s="238">
        <v>117075</v>
      </c>
      <c r="H11" s="238">
        <v>115183</v>
      </c>
      <c r="I11" s="265">
        <v>114870</v>
      </c>
      <c r="J11" s="263">
        <v>1236</v>
      </c>
      <c r="K11" s="266">
        <v>1.07599895534082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17.914664186174701</v>
      </c>
      <c r="E13" s="115">
        <v>20800</v>
      </c>
      <c r="F13" s="114">
        <v>20557</v>
      </c>
      <c r="G13" s="114">
        <v>20967</v>
      </c>
      <c r="H13" s="114">
        <v>21086</v>
      </c>
      <c r="I13" s="140">
        <v>20881</v>
      </c>
      <c r="J13" s="115">
        <v>-81</v>
      </c>
      <c r="K13" s="116">
        <v>-0.38791245629998561</v>
      </c>
    </row>
    <row r="14" spans="1:255" ht="14.1" customHeight="1" x14ac:dyDescent="0.2">
      <c r="A14" s="306" t="s">
        <v>230</v>
      </c>
      <c r="B14" s="307"/>
      <c r="C14" s="308"/>
      <c r="D14" s="113">
        <v>59.943499905258989</v>
      </c>
      <c r="E14" s="115">
        <v>69598</v>
      </c>
      <c r="F14" s="114">
        <v>69951</v>
      </c>
      <c r="G14" s="114">
        <v>70469</v>
      </c>
      <c r="H14" s="114">
        <v>68686</v>
      </c>
      <c r="I14" s="140">
        <v>68901</v>
      </c>
      <c r="J14" s="115">
        <v>697</v>
      </c>
      <c r="K14" s="116">
        <v>1.0115963483839132</v>
      </c>
    </row>
    <row r="15" spans="1:255" ht="14.1" customHeight="1" x14ac:dyDescent="0.2">
      <c r="A15" s="306" t="s">
        <v>231</v>
      </c>
      <c r="B15" s="307"/>
      <c r="C15" s="308"/>
      <c r="D15" s="113">
        <v>11.188052297038913</v>
      </c>
      <c r="E15" s="115">
        <v>12990</v>
      </c>
      <c r="F15" s="114">
        <v>13006</v>
      </c>
      <c r="G15" s="114">
        <v>13013</v>
      </c>
      <c r="H15" s="114">
        <v>12855</v>
      </c>
      <c r="I15" s="140">
        <v>12819</v>
      </c>
      <c r="J15" s="115">
        <v>171</v>
      </c>
      <c r="K15" s="116">
        <v>1.333957406974023</v>
      </c>
    </row>
    <row r="16" spans="1:255" ht="14.1" customHeight="1" x14ac:dyDescent="0.2">
      <c r="A16" s="306" t="s">
        <v>232</v>
      </c>
      <c r="B16" s="307"/>
      <c r="C16" s="308"/>
      <c r="D16" s="113">
        <v>10.461991628339621</v>
      </c>
      <c r="E16" s="115">
        <v>12147</v>
      </c>
      <c r="F16" s="114">
        <v>12113</v>
      </c>
      <c r="G16" s="114">
        <v>12035</v>
      </c>
      <c r="H16" s="114">
        <v>11971</v>
      </c>
      <c r="I16" s="140">
        <v>11711</v>
      </c>
      <c r="J16" s="115">
        <v>436</v>
      </c>
      <c r="K16" s="116">
        <v>3.7229954743403639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0.60117478855528572</v>
      </c>
      <c r="E18" s="115">
        <v>698</v>
      </c>
      <c r="F18" s="114">
        <v>646</v>
      </c>
      <c r="G18" s="114">
        <v>704</v>
      </c>
      <c r="H18" s="114">
        <v>712</v>
      </c>
      <c r="I18" s="140">
        <v>659</v>
      </c>
      <c r="J18" s="115">
        <v>39</v>
      </c>
      <c r="K18" s="116">
        <v>5.9180576631259481</v>
      </c>
    </row>
    <row r="19" spans="1:255" ht="14.1" customHeight="1" x14ac:dyDescent="0.2">
      <c r="A19" s="306" t="s">
        <v>235</v>
      </c>
      <c r="B19" s="307" t="s">
        <v>236</v>
      </c>
      <c r="C19" s="308"/>
      <c r="D19" s="113">
        <v>0.44269891306220177</v>
      </c>
      <c r="E19" s="115">
        <v>514</v>
      </c>
      <c r="F19" s="114">
        <v>475</v>
      </c>
      <c r="G19" s="114">
        <v>524</v>
      </c>
      <c r="H19" s="114">
        <v>538</v>
      </c>
      <c r="I19" s="140">
        <v>481</v>
      </c>
      <c r="J19" s="115">
        <v>33</v>
      </c>
      <c r="K19" s="116">
        <v>6.8607068607068609</v>
      </c>
    </row>
    <row r="20" spans="1:255" ht="14.1" customHeight="1" x14ac:dyDescent="0.2">
      <c r="A20" s="306">
        <v>12</v>
      </c>
      <c r="B20" s="307" t="s">
        <v>237</v>
      </c>
      <c r="C20" s="308"/>
      <c r="D20" s="113">
        <v>1.2411072640518148</v>
      </c>
      <c r="E20" s="115">
        <v>1441</v>
      </c>
      <c r="F20" s="114">
        <v>1420</v>
      </c>
      <c r="G20" s="114">
        <v>1468</v>
      </c>
      <c r="H20" s="114">
        <v>1433</v>
      </c>
      <c r="I20" s="140">
        <v>1410</v>
      </c>
      <c r="J20" s="115">
        <v>31</v>
      </c>
      <c r="K20" s="116">
        <v>2.1985815602836878</v>
      </c>
    </row>
    <row r="21" spans="1:255" ht="14.1" customHeight="1" x14ac:dyDescent="0.2">
      <c r="A21" s="306">
        <v>21</v>
      </c>
      <c r="B21" s="307" t="s">
        <v>238</v>
      </c>
      <c r="C21" s="308"/>
      <c r="D21" s="113">
        <v>0.28336175563709026</v>
      </c>
      <c r="E21" s="115">
        <v>329</v>
      </c>
      <c r="F21" s="114">
        <v>325</v>
      </c>
      <c r="G21" s="114">
        <v>337</v>
      </c>
      <c r="H21" s="114">
        <v>332</v>
      </c>
      <c r="I21" s="140">
        <v>318</v>
      </c>
      <c r="J21" s="115">
        <v>11</v>
      </c>
      <c r="K21" s="116">
        <v>3.459119496855346</v>
      </c>
    </row>
    <row r="22" spans="1:255" ht="14.1" customHeight="1" x14ac:dyDescent="0.2">
      <c r="A22" s="306">
        <v>22</v>
      </c>
      <c r="B22" s="307" t="s">
        <v>239</v>
      </c>
      <c r="C22" s="308"/>
      <c r="D22" s="113">
        <v>4.3270804265068126</v>
      </c>
      <c r="E22" s="115">
        <v>5024</v>
      </c>
      <c r="F22" s="114">
        <v>5069</v>
      </c>
      <c r="G22" s="114">
        <v>5193</v>
      </c>
      <c r="H22" s="114">
        <v>5222</v>
      </c>
      <c r="I22" s="140">
        <v>5271</v>
      </c>
      <c r="J22" s="115">
        <v>-247</v>
      </c>
      <c r="K22" s="116">
        <v>-4.6860178334281919</v>
      </c>
    </row>
    <row r="23" spans="1:255" ht="14.1" customHeight="1" x14ac:dyDescent="0.2">
      <c r="A23" s="306">
        <v>23</v>
      </c>
      <c r="B23" s="307" t="s">
        <v>240</v>
      </c>
      <c r="C23" s="308"/>
      <c r="D23" s="113">
        <v>1.1162213839078083</v>
      </c>
      <c r="E23" s="115">
        <v>1296</v>
      </c>
      <c r="F23" s="114">
        <v>1313</v>
      </c>
      <c r="G23" s="114">
        <v>1337</v>
      </c>
      <c r="H23" s="114">
        <v>1337</v>
      </c>
      <c r="I23" s="140">
        <v>1345</v>
      </c>
      <c r="J23" s="115">
        <v>-49</v>
      </c>
      <c r="K23" s="116">
        <v>-3.6431226765799258</v>
      </c>
    </row>
    <row r="24" spans="1:255" ht="14.1" customHeight="1" x14ac:dyDescent="0.2">
      <c r="A24" s="306">
        <v>24</v>
      </c>
      <c r="B24" s="307" t="s">
        <v>241</v>
      </c>
      <c r="C24" s="308"/>
      <c r="D24" s="113">
        <v>5.6620674211496391</v>
      </c>
      <c r="E24" s="115">
        <v>6574</v>
      </c>
      <c r="F24" s="114">
        <v>6587</v>
      </c>
      <c r="G24" s="114">
        <v>6715</v>
      </c>
      <c r="H24" s="114">
        <v>6627</v>
      </c>
      <c r="I24" s="140">
        <v>6733</v>
      </c>
      <c r="J24" s="115">
        <v>-159</v>
      </c>
      <c r="K24" s="116">
        <v>-2.3615030447051835</v>
      </c>
    </row>
    <row r="25" spans="1:255" ht="14.1" customHeight="1" x14ac:dyDescent="0.2">
      <c r="A25" s="306">
        <v>25</v>
      </c>
      <c r="B25" s="307" t="s">
        <v>242</v>
      </c>
      <c r="C25" s="308"/>
      <c r="D25" s="113">
        <v>5.112569548516011</v>
      </c>
      <c r="E25" s="115">
        <v>5936</v>
      </c>
      <c r="F25" s="114">
        <v>5932</v>
      </c>
      <c r="G25" s="114">
        <v>5939</v>
      </c>
      <c r="H25" s="114">
        <v>5882</v>
      </c>
      <c r="I25" s="140">
        <v>5853</v>
      </c>
      <c r="J25" s="115">
        <v>83</v>
      </c>
      <c r="K25" s="116">
        <v>1.4180762002391936</v>
      </c>
    </row>
    <row r="26" spans="1:255" ht="14.1" customHeight="1" x14ac:dyDescent="0.2">
      <c r="A26" s="306">
        <v>26</v>
      </c>
      <c r="B26" s="307" t="s">
        <v>243</v>
      </c>
      <c r="C26" s="308"/>
      <c r="D26" s="113">
        <v>4.2909065853616521</v>
      </c>
      <c r="E26" s="115">
        <v>4982</v>
      </c>
      <c r="F26" s="114">
        <v>4960</v>
      </c>
      <c r="G26" s="114">
        <v>5024</v>
      </c>
      <c r="H26" s="114">
        <v>4904</v>
      </c>
      <c r="I26" s="140">
        <v>4922</v>
      </c>
      <c r="J26" s="115">
        <v>60</v>
      </c>
      <c r="K26" s="116">
        <v>1.2190166598943519</v>
      </c>
    </row>
    <row r="27" spans="1:255" ht="14.1" customHeight="1" x14ac:dyDescent="0.2">
      <c r="A27" s="306">
        <v>27</v>
      </c>
      <c r="B27" s="307" t="s">
        <v>244</v>
      </c>
      <c r="C27" s="308"/>
      <c r="D27" s="113">
        <v>3.5054174633524537</v>
      </c>
      <c r="E27" s="115">
        <v>4070</v>
      </c>
      <c r="F27" s="114">
        <v>4083</v>
      </c>
      <c r="G27" s="114">
        <v>4112</v>
      </c>
      <c r="H27" s="114">
        <v>4060</v>
      </c>
      <c r="I27" s="140">
        <v>4056</v>
      </c>
      <c r="J27" s="115">
        <v>14</v>
      </c>
      <c r="K27" s="116">
        <v>0.34516765285996054</v>
      </c>
    </row>
    <row r="28" spans="1:255" ht="14.1" customHeight="1" x14ac:dyDescent="0.2">
      <c r="A28" s="306">
        <v>28</v>
      </c>
      <c r="B28" s="307" t="s">
        <v>245</v>
      </c>
      <c r="C28" s="308"/>
      <c r="D28" s="113">
        <v>0.53571736172118578</v>
      </c>
      <c r="E28" s="115">
        <v>622</v>
      </c>
      <c r="F28" s="114">
        <v>641</v>
      </c>
      <c r="G28" s="114">
        <v>655</v>
      </c>
      <c r="H28" s="114">
        <v>672</v>
      </c>
      <c r="I28" s="140">
        <v>668</v>
      </c>
      <c r="J28" s="115">
        <v>-46</v>
      </c>
      <c r="K28" s="116">
        <v>-6.88622754491018</v>
      </c>
    </row>
    <row r="29" spans="1:255" ht="14.1" customHeight="1" x14ac:dyDescent="0.2">
      <c r="A29" s="306">
        <v>29</v>
      </c>
      <c r="B29" s="307" t="s">
        <v>246</v>
      </c>
      <c r="C29" s="308"/>
      <c r="D29" s="113">
        <v>2.2315814858835892</v>
      </c>
      <c r="E29" s="115">
        <v>2591</v>
      </c>
      <c r="F29" s="114">
        <v>2656</v>
      </c>
      <c r="G29" s="114">
        <v>2698</v>
      </c>
      <c r="H29" s="114">
        <v>2667</v>
      </c>
      <c r="I29" s="140">
        <v>2683</v>
      </c>
      <c r="J29" s="115">
        <v>-92</v>
      </c>
      <c r="K29" s="116">
        <v>-3.4289973909802458</v>
      </c>
    </row>
    <row r="30" spans="1:255" ht="14.1" customHeight="1" x14ac:dyDescent="0.2">
      <c r="A30" s="306" t="s">
        <v>247</v>
      </c>
      <c r="B30" s="307" t="s">
        <v>248</v>
      </c>
      <c r="C30" s="308"/>
      <c r="D30" s="113">
        <v>0.68816426369007633</v>
      </c>
      <c r="E30" s="115">
        <v>799</v>
      </c>
      <c r="F30" s="114">
        <v>819</v>
      </c>
      <c r="G30" s="114">
        <v>863</v>
      </c>
      <c r="H30" s="114">
        <v>858</v>
      </c>
      <c r="I30" s="140">
        <v>880</v>
      </c>
      <c r="J30" s="115">
        <v>-81</v>
      </c>
      <c r="K30" s="116">
        <v>-9.204545454545455</v>
      </c>
    </row>
    <row r="31" spans="1:255" ht="14.1" customHeight="1" x14ac:dyDescent="0.2">
      <c r="A31" s="306" t="s">
        <v>249</v>
      </c>
      <c r="B31" s="307" t="s">
        <v>250</v>
      </c>
      <c r="C31" s="308"/>
      <c r="D31" s="113">
        <v>1.5210238919607943</v>
      </c>
      <c r="E31" s="115">
        <v>1766</v>
      </c>
      <c r="F31" s="114">
        <v>1810</v>
      </c>
      <c r="G31" s="114">
        <v>1803</v>
      </c>
      <c r="H31" s="114">
        <v>1784</v>
      </c>
      <c r="I31" s="140">
        <v>1777</v>
      </c>
      <c r="J31" s="115">
        <v>-11</v>
      </c>
      <c r="K31" s="116">
        <v>-0.61902082160945415</v>
      </c>
    </row>
    <row r="32" spans="1:255" ht="14.1" customHeight="1" x14ac:dyDescent="0.2">
      <c r="A32" s="306">
        <v>31</v>
      </c>
      <c r="B32" s="307" t="s">
        <v>251</v>
      </c>
      <c r="C32" s="308"/>
      <c r="D32" s="113">
        <v>0.67179990698155134</v>
      </c>
      <c r="E32" s="115">
        <v>780</v>
      </c>
      <c r="F32" s="114">
        <v>775</v>
      </c>
      <c r="G32" s="114">
        <v>766</v>
      </c>
      <c r="H32" s="114">
        <v>762</v>
      </c>
      <c r="I32" s="140">
        <v>764</v>
      </c>
      <c r="J32" s="115">
        <v>16</v>
      </c>
      <c r="K32" s="116">
        <v>2.0942408376963351</v>
      </c>
    </row>
    <row r="33" spans="1:11" ht="14.1" customHeight="1" x14ac:dyDescent="0.2">
      <c r="A33" s="306">
        <v>32</v>
      </c>
      <c r="B33" s="307" t="s">
        <v>252</v>
      </c>
      <c r="C33" s="308"/>
      <c r="D33" s="113">
        <v>2.1066956057395827</v>
      </c>
      <c r="E33" s="115">
        <v>2446</v>
      </c>
      <c r="F33" s="114">
        <v>2398</v>
      </c>
      <c r="G33" s="114">
        <v>2436</v>
      </c>
      <c r="H33" s="114">
        <v>2438</v>
      </c>
      <c r="I33" s="140">
        <v>2425</v>
      </c>
      <c r="J33" s="115">
        <v>21</v>
      </c>
      <c r="K33" s="116">
        <v>0.865979381443299</v>
      </c>
    </row>
    <row r="34" spans="1:11" ht="14.1" customHeight="1" x14ac:dyDescent="0.2">
      <c r="A34" s="306">
        <v>33</v>
      </c>
      <c r="B34" s="307" t="s">
        <v>253</v>
      </c>
      <c r="C34" s="308"/>
      <c r="D34" s="113">
        <v>0.86731090555182333</v>
      </c>
      <c r="E34" s="115">
        <v>1007</v>
      </c>
      <c r="F34" s="114">
        <v>993</v>
      </c>
      <c r="G34" s="114">
        <v>1081</v>
      </c>
      <c r="H34" s="114">
        <v>1044</v>
      </c>
      <c r="I34" s="140">
        <v>1053</v>
      </c>
      <c r="J34" s="115">
        <v>-46</v>
      </c>
      <c r="K34" s="116">
        <v>-4.3684710351377021</v>
      </c>
    </row>
    <row r="35" spans="1:11" ht="14.1" customHeight="1" x14ac:dyDescent="0.2">
      <c r="A35" s="306">
        <v>34</v>
      </c>
      <c r="B35" s="307" t="s">
        <v>254</v>
      </c>
      <c r="C35" s="308"/>
      <c r="D35" s="113">
        <v>1.9775033159354383</v>
      </c>
      <c r="E35" s="115">
        <v>2296</v>
      </c>
      <c r="F35" s="114">
        <v>2309</v>
      </c>
      <c r="G35" s="114">
        <v>2333</v>
      </c>
      <c r="H35" s="114">
        <v>2317</v>
      </c>
      <c r="I35" s="140">
        <v>2318</v>
      </c>
      <c r="J35" s="115">
        <v>-22</v>
      </c>
      <c r="K35" s="116">
        <v>-0.94909404659188956</v>
      </c>
    </row>
    <row r="36" spans="1:11" ht="14.1" customHeight="1" x14ac:dyDescent="0.2">
      <c r="A36" s="306">
        <v>41</v>
      </c>
      <c r="B36" s="307" t="s">
        <v>255</v>
      </c>
      <c r="C36" s="308"/>
      <c r="D36" s="113">
        <v>1.123972921296057</v>
      </c>
      <c r="E36" s="115">
        <v>1305</v>
      </c>
      <c r="F36" s="114">
        <v>1310</v>
      </c>
      <c r="G36" s="114">
        <v>1306</v>
      </c>
      <c r="H36" s="114">
        <v>1285</v>
      </c>
      <c r="I36" s="140">
        <v>1270</v>
      </c>
      <c r="J36" s="115">
        <v>35</v>
      </c>
      <c r="K36" s="116">
        <v>2.7559055118110236</v>
      </c>
    </row>
    <row r="37" spans="1:11" ht="14.1" customHeight="1" x14ac:dyDescent="0.2">
      <c r="A37" s="306">
        <v>42</v>
      </c>
      <c r="B37" s="307" t="s">
        <v>256</v>
      </c>
      <c r="C37" s="308"/>
      <c r="D37" s="113">
        <v>0.1412502368525313</v>
      </c>
      <c r="E37" s="115">
        <v>164</v>
      </c>
      <c r="F37" s="114">
        <v>161</v>
      </c>
      <c r="G37" s="114">
        <v>162</v>
      </c>
      <c r="H37" s="114">
        <v>158</v>
      </c>
      <c r="I37" s="140">
        <v>156</v>
      </c>
      <c r="J37" s="115">
        <v>8</v>
      </c>
      <c r="K37" s="116">
        <v>5.1282051282051286</v>
      </c>
    </row>
    <row r="38" spans="1:11" ht="14.1" customHeight="1" x14ac:dyDescent="0.2">
      <c r="A38" s="306">
        <v>43</v>
      </c>
      <c r="B38" s="307" t="s">
        <v>257</v>
      </c>
      <c r="C38" s="308"/>
      <c r="D38" s="113">
        <v>1.5391108125333748</v>
      </c>
      <c r="E38" s="115">
        <v>1787</v>
      </c>
      <c r="F38" s="114">
        <v>1773</v>
      </c>
      <c r="G38" s="114">
        <v>1773</v>
      </c>
      <c r="H38" s="114">
        <v>1677</v>
      </c>
      <c r="I38" s="140">
        <v>1651</v>
      </c>
      <c r="J38" s="115">
        <v>136</v>
      </c>
      <c r="K38" s="116">
        <v>8.2374318594791038</v>
      </c>
    </row>
    <row r="39" spans="1:11" ht="14.1" customHeight="1" x14ac:dyDescent="0.2">
      <c r="A39" s="306">
        <v>51</v>
      </c>
      <c r="B39" s="307" t="s">
        <v>258</v>
      </c>
      <c r="C39" s="308"/>
      <c r="D39" s="113">
        <v>5.0660603241865196</v>
      </c>
      <c r="E39" s="115">
        <v>5882</v>
      </c>
      <c r="F39" s="114">
        <v>5947</v>
      </c>
      <c r="G39" s="114">
        <v>6042</v>
      </c>
      <c r="H39" s="114">
        <v>5949</v>
      </c>
      <c r="I39" s="140">
        <v>5941</v>
      </c>
      <c r="J39" s="115">
        <v>-59</v>
      </c>
      <c r="K39" s="116">
        <v>-0.99309880491499747</v>
      </c>
    </row>
    <row r="40" spans="1:11" ht="14.1" customHeight="1" x14ac:dyDescent="0.2">
      <c r="A40" s="306" t="s">
        <v>259</v>
      </c>
      <c r="B40" s="307" t="s">
        <v>260</v>
      </c>
      <c r="C40" s="308"/>
      <c r="D40" s="113">
        <v>4.3391383735551994</v>
      </c>
      <c r="E40" s="115">
        <v>5038</v>
      </c>
      <c r="F40" s="114">
        <v>5093</v>
      </c>
      <c r="G40" s="114">
        <v>5182</v>
      </c>
      <c r="H40" s="114">
        <v>5178</v>
      </c>
      <c r="I40" s="140">
        <v>5182</v>
      </c>
      <c r="J40" s="115">
        <v>-144</v>
      </c>
      <c r="K40" s="116">
        <v>-2.7788498649170204</v>
      </c>
    </row>
    <row r="41" spans="1:11" ht="14.1" customHeight="1" x14ac:dyDescent="0.2">
      <c r="A41" s="306"/>
      <c r="B41" s="307" t="s">
        <v>261</v>
      </c>
      <c r="C41" s="308"/>
      <c r="D41" s="113">
        <v>3.7267669198835547</v>
      </c>
      <c r="E41" s="115">
        <v>4327</v>
      </c>
      <c r="F41" s="114">
        <v>4362</v>
      </c>
      <c r="G41" s="114">
        <v>4484</v>
      </c>
      <c r="H41" s="114">
        <v>4485</v>
      </c>
      <c r="I41" s="140">
        <v>4487</v>
      </c>
      <c r="J41" s="115">
        <v>-160</v>
      </c>
      <c r="K41" s="116">
        <v>-3.5658569199910852</v>
      </c>
    </row>
    <row r="42" spans="1:11" ht="14.1" customHeight="1" x14ac:dyDescent="0.2">
      <c r="A42" s="306">
        <v>52</v>
      </c>
      <c r="B42" s="307" t="s">
        <v>262</v>
      </c>
      <c r="C42" s="308"/>
      <c r="D42" s="113">
        <v>3.1212857216681309</v>
      </c>
      <c r="E42" s="115">
        <v>3624</v>
      </c>
      <c r="F42" s="114">
        <v>3620</v>
      </c>
      <c r="G42" s="114">
        <v>3647</v>
      </c>
      <c r="H42" s="114">
        <v>3578</v>
      </c>
      <c r="I42" s="140">
        <v>3585</v>
      </c>
      <c r="J42" s="115">
        <v>39</v>
      </c>
      <c r="K42" s="116">
        <v>1.0878661087866108</v>
      </c>
    </row>
    <row r="43" spans="1:11" ht="14.1" customHeight="1" x14ac:dyDescent="0.2">
      <c r="A43" s="306" t="s">
        <v>263</v>
      </c>
      <c r="B43" s="307" t="s">
        <v>264</v>
      </c>
      <c r="C43" s="308"/>
      <c r="D43" s="113">
        <v>2.8637624239918695</v>
      </c>
      <c r="E43" s="115">
        <v>3325</v>
      </c>
      <c r="F43" s="114">
        <v>3313</v>
      </c>
      <c r="G43" s="114">
        <v>3340</v>
      </c>
      <c r="H43" s="114">
        <v>3304</v>
      </c>
      <c r="I43" s="140">
        <v>3317</v>
      </c>
      <c r="J43" s="115">
        <v>8</v>
      </c>
      <c r="K43" s="116">
        <v>0.24118179077479651</v>
      </c>
    </row>
    <row r="44" spans="1:11" ht="14.1" customHeight="1" x14ac:dyDescent="0.2">
      <c r="A44" s="306">
        <v>53</v>
      </c>
      <c r="B44" s="307" t="s">
        <v>265</v>
      </c>
      <c r="C44" s="308"/>
      <c r="D44" s="113">
        <v>0.6864416998260211</v>
      </c>
      <c r="E44" s="115">
        <v>797</v>
      </c>
      <c r="F44" s="114">
        <v>759</v>
      </c>
      <c r="G44" s="114">
        <v>796</v>
      </c>
      <c r="H44" s="114">
        <v>797</v>
      </c>
      <c r="I44" s="140">
        <v>711</v>
      </c>
      <c r="J44" s="115">
        <v>86</v>
      </c>
      <c r="K44" s="116">
        <v>12.09563994374121</v>
      </c>
    </row>
    <row r="45" spans="1:11" ht="14.1" customHeight="1" x14ac:dyDescent="0.2">
      <c r="A45" s="306" t="s">
        <v>266</v>
      </c>
      <c r="B45" s="307" t="s">
        <v>267</v>
      </c>
      <c r="C45" s="308"/>
      <c r="D45" s="113">
        <v>0.57189120286634632</v>
      </c>
      <c r="E45" s="115">
        <v>664</v>
      </c>
      <c r="F45" s="114">
        <v>624</v>
      </c>
      <c r="G45" s="114">
        <v>665</v>
      </c>
      <c r="H45" s="114">
        <v>662</v>
      </c>
      <c r="I45" s="140">
        <v>579</v>
      </c>
      <c r="J45" s="115">
        <v>85</v>
      </c>
      <c r="K45" s="116">
        <v>14.680483592400691</v>
      </c>
    </row>
    <row r="46" spans="1:11" ht="14.1" customHeight="1" x14ac:dyDescent="0.2">
      <c r="A46" s="306">
        <v>54</v>
      </c>
      <c r="B46" s="307" t="s">
        <v>268</v>
      </c>
      <c r="C46" s="308"/>
      <c r="D46" s="113">
        <v>2.2901486572614678</v>
      </c>
      <c r="E46" s="115">
        <v>2659</v>
      </c>
      <c r="F46" s="114">
        <v>2663</v>
      </c>
      <c r="G46" s="114">
        <v>2681</v>
      </c>
      <c r="H46" s="114">
        <v>2685</v>
      </c>
      <c r="I46" s="140">
        <v>2643</v>
      </c>
      <c r="J46" s="115">
        <v>16</v>
      </c>
      <c r="K46" s="116">
        <v>0.6053726825576996</v>
      </c>
    </row>
    <row r="47" spans="1:11" ht="14.1" customHeight="1" x14ac:dyDescent="0.2">
      <c r="A47" s="306">
        <v>61</v>
      </c>
      <c r="B47" s="307" t="s">
        <v>269</v>
      </c>
      <c r="C47" s="308"/>
      <c r="D47" s="113">
        <v>3.1841593027061479</v>
      </c>
      <c r="E47" s="115">
        <v>3697</v>
      </c>
      <c r="F47" s="114">
        <v>3794</v>
      </c>
      <c r="G47" s="114">
        <v>3822</v>
      </c>
      <c r="H47" s="114">
        <v>3766</v>
      </c>
      <c r="I47" s="140">
        <v>3710</v>
      </c>
      <c r="J47" s="115">
        <v>-13</v>
      </c>
      <c r="K47" s="116">
        <v>-0.35040431266846361</v>
      </c>
    </row>
    <row r="48" spans="1:11" ht="14.1" customHeight="1" x14ac:dyDescent="0.2">
      <c r="A48" s="306">
        <v>62</v>
      </c>
      <c r="B48" s="307" t="s">
        <v>270</v>
      </c>
      <c r="C48" s="308"/>
      <c r="D48" s="113">
        <v>5.9402614851945632</v>
      </c>
      <c r="E48" s="115">
        <v>6897</v>
      </c>
      <c r="F48" s="114">
        <v>6886</v>
      </c>
      <c r="G48" s="114">
        <v>6913</v>
      </c>
      <c r="H48" s="114">
        <v>6743</v>
      </c>
      <c r="I48" s="140">
        <v>6814</v>
      </c>
      <c r="J48" s="115">
        <v>83</v>
      </c>
      <c r="K48" s="116">
        <v>1.218080422659231</v>
      </c>
    </row>
    <row r="49" spans="1:11" ht="14.1" customHeight="1" x14ac:dyDescent="0.2">
      <c r="A49" s="306">
        <v>63</v>
      </c>
      <c r="B49" s="307" t="s">
        <v>271</v>
      </c>
      <c r="C49" s="308"/>
      <c r="D49" s="113">
        <v>1.6261002876681654</v>
      </c>
      <c r="E49" s="115">
        <v>1888</v>
      </c>
      <c r="F49" s="114">
        <v>1975</v>
      </c>
      <c r="G49" s="114">
        <v>1989</v>
      </c>
      <c r="H49" s="114">
        <v>1935</v>
      </c>
      <c r="I49" s="140">
        <v>1885</v>
      </c>
      <c r="J49" s="115">
        <v>3</v>
      </c>
      <c r="K49" s="116">
        <v>0.15915119363395225</v>
      </c>
    </row>
    <row r="50" spans="1:11" ht="14.1" customHeight="1" x14ac:dyDescent="0.2">
      <c r="A50" s="306" t="s">
        <v>272</v>
      </c>
      <c r="B50" s="307" t="s">
        <v>273</v>
      </c>
      <c r="C50" s="308"/>
      <c r="D50" s="113">
        <v>0.37293507656796376</v>
      </c>
      <c r="E50" s="115">
        <v>433</v>
      </c>
      <c r="F50" s="114">
        <v>459</v>
      </c>
      <c r="G50" s="114">
        <v>473</v>
      </c>
      <c r="H50" s="114">
        <v>455</v>
      </c>
      <c r="I50" s="140">
        <v>461</v>
      </c>
      <c r="J50" s="115">
        <v>-28</v>
      </c>
      <c r="K50" s="116">
        <v>-6.0737527114967458</v>
      </c>
    </row>
    <row r="51" spans="1:11" ht="14.1" customHeight="1" x14ac:dyDescent="0.2">
      <c r="A51" s="306" t="s">
        <v>274</v>
      </c>
      <c r="B51" s="307" t="s">
        <v>275</v>
      </c>
      <c r="C51" s="308"/>
      <c r="D51" s="113">
        <v>0.94999397102647576</v>
      </c>
      <c r="E51" s="115">
        <v>1103</v>
      </c>
      <c r="F51" s="114">
        <v>1165</v>
      </c>
      <c r="G51" s="114">
        <v>1158</v>
      </c>
      <c r="H51" s="114">
        <v>1136</v>
      </c>
      <c r="I51" s="140">
        <v>1091</v>
      </c>
      <c r="J51" s="115">
        <v>12</v>
      </c>
      <c r="K51" s="116">
        <v>1.0999083409715857</v>
      </c>
    </row>
    <row r="52" spans="1:11" ht="14.1" customHeight="1" x14ac:dyDescent="0.2">
      <c r="A52" s="306">
        <v>71</v>
      </c>
      <c r="B52" s="307" t="s">
        <v>276</v>
      </c>
      <c r="C52" s="308"/>
      <c r="D52" s="113">
        <v>11.339637917075775</v>
      </c>
      <c r="E52" s="115">
        <v>13166</v>
      </c>
      <c r="F52" s="114">
        <v>13174</v>
      </c>
      <c r="G52" s="114">
        <v>13217</v>
      </c>
      <c r="H52" s="114">
        <v>13006</v>
      </c>
      <c r="I52" s="140">
        <v>12991</v>
      </c>
      <c r="J52" s="115">
        <v>175</v>
      </c>
      <c r="K52" s="116">
        <v>1.3470864444615502</v>
      </c>
    </row>
    <row r="53" spans="1:11" ht="14.1" customHeight="1" x14ac:dyDescent="0.2">
      <c r="A53" s="306" t="s">
        <v>277</v>
      </c>
      <c r="B53" s="307" t="s">
        <v>278</v>
      </c>
      <c r="C53" s="308"/>
      <c r="D53" s="113">
        <v>5.1306564690885912</v>
      </c>
      <c r="E53" s="115">
        <v>5957</v>
      </c>
      <c r="F53" s="114">
        <v>5969</v>
      </c>
      <c r="G53" s="114">
        <v>5989</v>
      </c>
      <c r="H53" s="114">
        <v>5813</v>
      </c>
      <c r="I53" s="140">
        <v>5789</v>
      </c>
      <c r="J53" s="115">
        <v>168</v>
      </c>
      <c r="K53" s="116">
        <v>2.9020556227327692</v>
      </c>
    </row>
    <row r="54" spans="1:11" ht="14.1" customHeight="1" x14ac:dyDescent="0.2">
      <c r="A54" s="306" t="s">
        <v>279</v>
      </c>
      <c r="B54" s="307" t="s">
        <v>280</v>
      </c>
      <c r="C54" s="308"/>
      <c r="D54" s="113">
        <v>5.1702754379618625</v>
      </c>
      <c r="E54" s="115">
        <v>6003</v>
      </c>
      <c r="F54" s="114">
        <v>6003</v>
      </c>
      <c r="G54" s="114">
        <v>6024</v>
      </c>
      <c r="H54" s="114">
        <v>6000</v>
      </c>
      <c r="I54" s="140">
        <v>6005</v>
      </c>
      <c r="J54" s="115">
        <v>-2</v>
      </c>
      <c r="K54" s="116">
        <v>-3.330557868442964E-2</v>
      </c>
    </row>
    <row r="55" spans="1:11" ht="14.1" customHeight="1" x14ac:dyDescent="0.2">
      <c r="A55" s="306">
        <v>72</v>
      </c>
      <c r="B55" s="307" t="s">
        <v>281</v>
      </c>
      <c r="C55" s="308"/>
      <c r="D55" s="113">
        <v>3.9687871427833188</v>
      </c>
      <c r="E55" s="115">
        <v>4608</v>
      </c>
      <c r="F55" s="114">
        <v>4632</v>
      </c>
      <c r="G55" s="114">
        <v>4661</v>
      </c>
      <c r="H55" s="114">
        <v>4565</v>
      </c>
      <c r="I55" s="140">
        <v>4577</v>
      </c>
      <c r="J55" s="115">
        <v>31</v>
      </c>
      <c r="K55" s="116">
        <v>0.67729954118418179</v>
      </c>
    </row>
    <row r="56" spans="1:11" ht="14.1" customHeight="1" x14ac:dyDescent="0.2">
      <c r="A56" s="306" t="s">
        <v>282</v>
      </c>
      <c r="B56" s="307" t="s">
        <v>283</v>
      </c>
      <c r="C56" s="308"/>
      <c r="D56" s="113">
        <v>2.399531462628977</v>
      </c>
      <c r="E56" s="115">
        <v>2786</v>
      </c>
      <c r="F56" s="114">
        <v>2808</v>
      </c>
      <c r="G56" s="114">
        <v>2816</v>
      </c>
      <c r="H56" s="114">
        <v>2754</v>
      </c>
      <c r="I56" s="140">
        <v>2777</v>
      </c>
      <c r="J56" s="115">
        <v>9</v>
      </c>
      <c r="K56" s="116">
        <v>0.32409074540871446</v>
      </c>
    </row>
    <row r="57" spans="1:11" ht="14.1" customHeight="1" x14ac:dyDescent="0.2">
      <c r="A57" s="306" t="s">
        <v>284</v>
      </c>
      <c r="B57" s="307" t="s">
        <v>285</v>
      </c>
      <c r="C57" s="308"/>
      <c r="D57" s="113">
        <v>1.0318157545691007</v>
      </c>
      <c r="E57" s="115">
        <v>1198</v>
      </c>
      <c r="F57" s="114">
        <v>1189</v>
      </c>
      <c r="G57" s="114">
        <v>1201</v>
      </c>
      <c r="H57" s="114">
        <v>1188</v>
      </c>
      <c r="I57" s="140">
        <v>1174</v>
      </c>
      <c r="J57" s="115">
        <v>24</v>
      </c>
      <c r="K57" s="116">
        <v>2.0442930153321974</v>
      </c>
    </row>
    <row r="58" spans="1:11" ht="14.1" customHeight="1" x14ac:dyDescent="0.2">
      <c r="A58" s="306">
        <v>73</v>
      </c>
      <c r="B58" s="307" t="s">
        <v>286</v>
      </c>
      <c r="C58" s="308"/>
      <c r="D58" s="113">
        <v>2.9567808726508535</v>
      </c>
      <c r="E58" s="115">
        <v>3433</v>
      </c>
      <c r="F58" s="114">
        <v>3404</v>
      </c>
      <c r="G58" s="114">
        <v>3422</v>
      </c>
      <c r="H58" s="114">
        <v>3333</v>
      </c>
      <c r="I58" s="140">
        <v>3318</v>
      </c>
      <c r="J58" s="115">
        <v>115</v>
      </c>
      <c r="K58" s="116">
        <v>3.4659433393610608</v>
      </c>
    </row>
    <row r="59" spans="1:11" ht="14.1" customHeight="1" x14ac:dyDescent="0.2">
      <c r="A59" s="306" t="s">
        <v>287</v>
      </c>
      <c r="B59" s="307" t="s">
        <v>288</v>
      </c>
      <c r="C59" s="308"/>
      <c r="D59" s="113">
        <v>2.3642189034158441</v>
      </c>
      <c r="E59" s="115">
        <v>2745</v>
      </c>
      <c r="F59" s="114">
        <v>2728</v>
      </c>
      <c r="G59" s="114">
        <v>2747</v>
      </c>
      <c r="H59" s="114">
        <v>2671</v>
      </c>
      <c r="I59" s="140">
        <v>2664</v>
      </c>
      <c r="J59" s="115">
        <v>81</v>
      </c>
      <c r="K59" s="116">
        <v>3.0405405405405403</v>
      </c>
    </row>
    <row r="60" spans="1:11" ht="14.1" customHeight="1" x14ac:dyDescent="0.2">
      <c r="A60" s="306">
        <v>81</v>
      </c>
      <c r="B60" s="307" t="s">
        <v>289</v>
      </c>
      <c r="C60" s="308"/>
      <c r="D60" s="113">
        <v>7.5172687027371543</v>
      </c>
      <c r="E60" s="115">
        <v>8728</v>
      </c>
      <c r="F60" s="114">
        <v>8716</v>
      </c>
      <c r="G60" s="114">
        <v>8749</v>
      </c>
      <c r="H60" s="114">
        <v>8593</v>
      </c>
      <c r="I60" s="140">
        <v>8620</v>
      </c>
      <c r="J60" s="115">
        <v>108</v>
      </c>
      <c r="K60" s="116">
        <v>1.2529002320185614</v>
      </c>
    </row>
    <row r="61" spans="1:11" ht="14.1" customHeight="1" x14ac:dyDescent="0.2">
      <c r="A61" s="306" t="s">
        <v>290</v>
      </c>
      <c r="B61" s="307" t="s">
        <v>291</v>
      </c>
      <c r="C61" s="308"/>
      <c r="D61" s="113">
        <v>2.3004840404457996</v>
      </c>
      <c r="E61" s="115">
        <v>2671</v>
      </c>
      <c r="F61" s="114">
        <v>2670</v>
      </c>
      <c r="G61" s="114">
        <v>2702</v>
      </c>
      <c r="H61" s="114">
        <v>2587</v>
      </c>
      <c r="I61" s="140">
        <v>2634</v>
      </c>
      <c r="J61" s="115">
        <v>37</v>
      </c>
      <c r="K61" s="116">
        <v>1.404707668944571</v>
      </c>
    </row>
    <row r="62" spans="1:11" ht="14.1" customHeight="1" x14ac:dyDescent="0.2">
      <c r="A62" s="306" t="s">
        <v>292</v>
      </c>
      <c r="B62" s="307" t="s">
        <v>293</v>
      </c>
      <c r="C62" s="308"/>
      <c r="D62" s="113">
        <v>2.8448142214872618</v>
      </c>
      <c r="E62" s="115">
        <v>3303</v>
      </c>
      <c r="F62" s="114">
        <v>3293</v>
      </c>
      <c r="G62" s="114">
        <v>3294</v>
      </c>
      <c r="H62" s="114">
        <v>3249</v>
      </c>
      <c r="I62" s="140">
        <v>3257</v>
      </c>
      <c r="J62" s="115">
        <v>46</v>
      </c>
      <c r="K62" s="116">
        <v>1.4123426466073072</v>
      </c>
    </row>
    <row r="63" spans="1:11" ht="14.1" customHeight="1" x14ac:dyDescent="0.2">
      <c r="A63" s="306"/>
      <c r="B63" s="307" t="s">
        <v>294</v>
      </c>
      <c r="C63" s="308"/>
      <c r="D63" s="113">
        <v>2.4615437617349665</v>
      </c>
      <c r="E63" s="115">
        <v>2858</v>
      </c>
      <c r="F63" s="114">
        <v>2848</v>
      </c>
      <c r="G63" s="114">
        <v>2849</v>
      </c>
      <c r="H63" s="114">
        <v>2805</v>
      </c>
      <c r="I63" s="140">
        <v>2803</v>
      </c>
      <c r="J63" s="115">
        <v>55</v>
      </c>
      <c r="K63" s="116">
        <v>1.962183374955405</v>
      </c>
    </row>
    <row r="64" spans="1:11" ht="14.1" customHeight="1" x14ac:dyDescent="0.2">
      <c r="A64" s="306" t="s">
        <v>295</v>
      </c>
      <c r="B64" s="307" t="s">
        <v>296</v>
      </c>
      <c r="C64" s="308"/>
      <c r="D64" s="113">
        <v>0.68213529016588292</v>
      </c>
      <c r="E64" s="115">
        <v>792</v>
      </c>
      <c r="F64" s="114">
        <v>779</v>
      </c>
      <c r="G64" s="114">
        <v>779</v>
      </c>
      <c r="H64" s="114">
        <v>770</v>
      </c>
      <c r="I64" s="140">
        <v>777</v>
      </c>
      <c r="J64" s="115">
        <v>15</v>
      </c>
      <c r="K64" s="116">
        <v>1.9305019305019304</v>
      </c>
    </row>
    <row r="65" spans="1:11" ht="14.1" customHeight="1" x14ac:dyDescent="0.2">
      <c r="A65" s="306" t="s">
        <v>297</v>
      </c>
      <c r="B65" s="307" t="s">
        <v>298</v>
      </c>
      <c r="C65" s="308"/>
      <c r="D65" s="113">
        <v>0.84147244759099449</v>
      </c>
      <c r="E65" s="115">
        <v>977</v>
      </c>
      <c r="F65" s="114">
        <v>982</v>
      </c>
      <c r="G65" s="114">
        <v>980</v>
      </c>
      <c r="H65" s="114">
        <v>973</v>
      </c>
      <c r="I65" s="140">
        <v>954</v>
      </c>
      <c r="J65" s="115">
        <v>23</v>
      </c>
      <c r="K65" s="116">
        <v>2.4109014675052411</v>
      </c>
    </row>
    <row r="66" spans="1:11" ht="14.1" customHeight="1" x14ac:dyDescent="0.2">
      <c r="A66" s="306">
        <v>82</v>
      </c>
      <c r="B66" s="307" t="s">
        <v>299</v>
      </c>
      <c r="C66" s="308"/>
      <c r="D66" s="113">
        <v>3.5123077188086747</v>
      </c>
      <c r="E66" s="115">
        <v>4078</v>
      </c>
      <c r="F66" s="114">
        <v>4100</v>
      </c>
      <c r="G66" s="114">
        <v>4040</v>
      </c>
      <c r="H66" s="114">
        <v>3895</v>
      </c>
      <c r="I66" s="140">
        <v>3867</v>
      </c>
      <c r="J66" s="115">
        <v>211</v>
      </c>
      <c r="K66" s="116">
        <v>5.4564261701577452</v>
      </c>
    </row>
    <row r="67" spans="1:11" ht="14.1" customHeight="1" x14ac:dyDescent="0.2">
      <c r="A67" s="306" t="s">
        <v>300</v>
      </c>
      <c r="B67" s="307" t="s">
        <v>301</v>
      </c>
      <c r="C67" s="308"/>
      <c r="D67" s="113">
        <v>2.5743716948305857</v>
      </c>
      <c r="E67" s="115">
        <v>2989</v>
      </c>
      <c r="F67" s="114">
        <v>3007</v>
      </c>
      <c r="G67" s="114">
        <v>2958</v>
      </c>
      <c r="H67" s="114">
        <v>2867</v>
      </c>
      <c r="I67" s="140">
        <v>2837</v>
      </c>
      <c r="J67" s="115">
        <v>152</v>
      </c>
      <c r="K67" s="116">
        <v>5.357772294677476</v>
      </c>
    </row>
    <row r="68" spans="1:11" ht="14.1" customHeight="1" x14ac:dyDescent="0.2">
      <c r="A68" s="306" t="s">
        <v>302</v>
      </c>
      <c r="B68" s="307" t="s">
        <v>303</v>
      </c>
      <c r="C68" s="308"/>
      <c r="D68" s="113">
        <v>0.47456634454722407</v>
      </c>
      <c r="E68" s="115">
        <v>551</v>
      </c>
      <c r="F68" s="114">
        <v>550</v>
      </c>
      <c r="G68" s="114">
        <v>543</v>
      </c>
      <c r="H68" s="114">
        <v>513</v>
      </c>
      <c r="I68" s="140">
        <v>515</v>
      </c>
      <c r="J68" s="115">
        <v>36</v>
      </c>
      <c r="K68" s="116">
        <v>6.9902912621359219</v>
      </c>
    </row>
    <row r="69" spans="1:11" ht="14.1" customHeight="1" x14ac:dyDescent="0.2">
      <c r="A69" s="306">
        <v>83</v>
      </c>
      <c r="B69" s="307" t="s">
        <v>304</v>
      </c>
      <c r="C69" s="308"/>
      <c r="D69" s="113">
        <v>7.2873064268857766</v>
      </c>
      <c r="E69" s="115">
        <v>8461</v>
      </c>
      <c r="F69" s="114">
        <v>8386</v>
      </c>
      <c r="G69" s="114">
        <v>8331</v>
      </c>
      <c r="H69" s="114">
        <v>8095</v>
      </c>
      <c r="I69" s="140">
        <v>8083</v>
      </c>
      <c r="J69" s="115">
        <v>378</v>
      </c>
      <c r="K69" s="116">
        <v>4.6764815043919334</v>
      </c>
    </row>
    <row r="70" spans="1:11" ht="14.1" customHeight="1" x14ac:dyDescent="0.2">
      <c r="A70" s="306" t="s">
        <v>305</v>
      </c>
      <c r="B70" s="307" t="s">
        <v>306</v>
      </c>
      <c r="C70" s="308"/>
      <c r="D70" s="113">
        <v>6.2572132361807311</v>
      </c>
      <c r="E70" s="115">
        <v>7265</v>
      </c>
      <c r="F70" s="114">
        <v>7194</v>
      </c>
      <c r="G70" s="114">
        <v>7157</v>
      </c>
      <c r="H70" s="114">
        <v>6949</v>
      </c>
      <c r="I70" s="140">
        <v>6946</v>
      </c>
      <c r="J70" s="115">
        <v>319</v>
      </c>
      <c r="K70" s="116">
        <v>4.5925712640368559</v>
      </c>
    </row>
    <row r="71" spans="1:11" ht="14.1" customHeight="1" x14ac:dyDescent="0.2">
      <c r="A71" s="306"/>
      <c r="B71" s="307" t="s">
        <v>307</v>
      </c>
      <c r="C71" s="308"/>
      <c r="D71" s="113">
        <v>3.8137563950183453</v>
      </c>
      <c r="E71" s="115">
        <v>4428</v>
      </c>
      <c r="F71" s="114">
        <v>4380</v>
      </c>
      <c r="G71" s="114">
        <v>4372</v>
      </c>
      <c r="H71" s="114">
        <v>4284</v>
      </c>
      <c r="I71" s="140">
        <v>4304</v>
      </c>
      <c r="J71" s="115">
        <v>124</v>
      </c>
      <c r="K71" s="116">
        <v>2.8810408921933086</v>
      </c>
    </row>
    <row r="72" spans="1:11" ht="14.1" customHeight="1" x14ac:dyDescent="0.2">
      <c r="A72" s="306">
        <v>84</v>
      </c>
      <c r="B72" s="307" t="s">
        <v>308</v>
      </c>
      <c r="C72" s="308"/>
      <c r="D72" s="113">
        <v>1.9387456289941949</v>
      </c>
      <c r="E72" s="115">
        <v>2251</v>
      </c>
      <c r="F72" s="114">
        <v>2236</v>
      </c>
      <c r="G72" s="114">
        <v>2126</v>
      </c>
      <c r="H72" s="114">
        <v>2157</v>
      </c>
      <c r="I72" s="140">
        <v>2072</v>
      </c>
      <c r="J72" s="115">
        <v>179</v>
      </c>
      <c r="K72" s="116">
        <v>8.6389961389961396</v>
      </c>
    </row>
    <row r="73" spans="1:11" ht="14.1" customHeight="1" x14ac:dyDescent="0.2">
      <c r="A73" s="306" t="s">
        <v>309</v>
      </c>
      <c r="B73" s="307" t="s">
        <v>310</v>
      </c>
      <c r="C73" s="308"/>
      <c r="D73" s="113">
        <v>0.74759271699998275</v>
      </c>
      <c r="E73" s="115">
        <v>868</v>
      </c>
      <c r="F73" s="114">
        <v>852</v>
      </c>
      <c r="G73" s="114">
        <v>816</v>
      </c>
      <c r="H73" s="114">
        <v>817</v>
      </c>
      <c r="I73" s="140">
        <v>813</v>
      </c>
      <c r="J73" s="115">
        <v>55</v>
      </c>
      <c r="K73" s="116">
        <v>6.7650676506765066</v>
      </c>
    </row>
    <row r="74" spans="1:11" ht="14.1" customHeight="1" x14ac:dyDescent="0.2">
      <c r="A74" s="306" t="s">
        <v>311</v>
      </c>
      <c r="B74" s="307" t="s">
        <v>312</v>
      </c>
      <c r="C74" s="308"/>
      <c r="D74" s="113">
        <v>0.32211944257833358</v>
      </c>
      <c r="E74" s="115">
        <v>374</v>
      </c>
      <c r="F74" s="114">
        <v>370</v>
      </c>
      <c r="G74" s="114">
        <v>362</v>
      </c>
      <c r="H74" s="114">
        <v>368</v>
      </c>
      <c r="I74" s="140">
        <v>355</v>
      </c>
      <c r="J74" s="115">
        <v>19</v>
      </c>
      <c r="K74" s="116">
        <v>5.352112676056338</v>
      </c>
    </row>
    <row r="75" spans="1:11" ht="14.1" customHeight="1" x14ac:dyDescent="0.2">
      <c r="A75" s="306" t="s">
        <v>313</v>
      </c>
      <c r="B75" s="307" t="s">
        <v>314</v>
      </c>
      <c r="C75" s="308"/>
      <c r="D75" s="113">
        <v>0.33503867155874806</v>
      </c>
      <c r="E75" s="115">
        <v>389</v>
      </c>
      <c r="F75" s="114">
        <v>414</v>
      </c>
      <c r="G75" s="114">
        <v>352</v>
      </c>
      <c r="H75" s="114">
        <v>386</v>
      </c>
      <c r="I75" s="140">
        <v>342</v>
      </c>
      <c r="J75" s="115">
        <v>47</v>
      </c>
      <c r="K75" s="116">
        <v>13.742690058479532</v>
      </c>
    </row>
    <row r="76" spans="1:11" ht="14.1" customHeight="1" x14ac:dyDescent="0.2">
      <c r="A76" s="306">
        <v>91</v>
      </c>
      <c r="B76" s="307" t="s">
        <v>315</v>
      </c>
      <c r="C76" s="308"/>
      <c r="D76" s="113">
        <v>0.37724148622810189</v>
      </c>
      <c r="E76" s="115">
        <v>438</v>
      </c>
      <c r="F76" s="114">
        <v>412</v>
      </c>
      <c r="G76" s="114">
        <v>416</v>
      </c>
      <c r="H76" s="114">
        <v>395</v>
      </c>
      <c r="I76" s="140">
        <v>375</v>
      </c>
      <c r="J76" s="115">
        <v>63</v>
      </c>
      <c r="K76" s="116">
        <v>16.8</v>
      </c>
    </row>
    <row r="77" spans="1:11" ht="14.1" customHeight="1" x14ac:dyDescent="0.2">
      <c r="A77" s="306">
        <v>92</v>
      </c>
      <c r="B77" s="307" t="s">
        <v>316</v>
      </c>
      <c r="C77" s="308"/>
      <c r="D77" s="113">
        <v>0.79324065939744715</v>
      </c>
      <c r="E77" s="115">
        <v>921</v>
      </c>
      <c r="F77" s="114">
        <v>928</v>
      </c>
      <c r="G77" s="114">
        <v>915</v>
      </c>
      <c r="H77" s="114">
        <v>912</v>
      </c>
      <c r="I77" s="140">
        <v>909</v>
      </c>
      <c r="J77" s="115">
        <v>12</v>
      </c>
      <c r="K77" s="116">
        <v>1.3201320132013201</v>
      </c>
    </row>
    <row r="78" spans="1:11" ht="14.1" customHeight="1" x14ac:dyDescent="0.2">
      <c r="A78" s="306">
        <v>93</v>
      </c>
      <c r="B78" s="307" t="s">
        <v>317</v>
      </c>
      <c r="C78" s="308"/>
      <c r="D78" s="113">
        <v>0.19464971663824437</v>
      </c>
      <c r="E78" s="115">
        <v>226</v>
      </c>
      <c r="F78" s="114">
        <v>220</v>
      </c>
      <c r="G78" s="114">
        <v>225</v>
      </c>
      <c r="H78" s="114">
        <v>221</v>
      </c>
      <c r="I78" s="140">
        <v>229</v>
      </c>
      <c r="J78" s="115">
        <v>-3</v>
      </c>
      <c r="K78" s="116">
        <v>-1.3100436681222707</v>
      </c>
    </row>
    <row r="79" spans="1:11" ht="14.1" customHeight="1" x14ac:dyDescent="0.2">
      <c r="A79" s="306">
        <v>94</v>
      </c>
      <c r="B79" s="307" t="s">
        <v>318</v>
      </c>
      <c r="C79" s="308"/>
      <c r="D79" s="113">
        <v>0.35743200179146639</v>
      </c>
      <c r="E79" s="115">
        <v>415</v>
      </c>
      <c r="F79" s="114">
        <v>408</v>
      </c>
      <c r="G79" s="114">
        <v>436</v>
      </c>
      <c r="H79" s="114">
        <v>426</v>
      </c>
      <c r="I79" s="140">
        <v>412</v>
      </c>
      <c r="J79" s="115">
        <v>3</v>
      </c>
      <c r="K79" s="116">
        <v>0.72815533980582525</v>
      </c>
    </row>
    <row r="80" spans="1:11" ht="14.1" customHeight="1" x14ac:dyDescent="0.2">
      <c r="A80" s="306" t="s">
        <v>319</v>
      </c>
      <c r="B80" s="307" t="s">
        <v>320</v>
      </c>
      <c r="C80" s="308"/>
      <c r="D80" s="113">
        <v>1.5503074776497339E-2</v>
      </c>
      <c r="E80" s="115">
        <v>18</v>
      </c>
      <c r="F80" s="114">
        <v>16</v>
      </c>
      <c r="G80" s="114">
        <v>17</v>
      </c>
      <c r="H80" s="114">
        <v>18</v>
      </c>
      <c r="I80" s="140">
        <v>15</v>
      </c>
      <c r="J80" s="115">
        <v>3</v>
      </c>
      <c r="K80" s="116">
        <v>20</v>
      </c>
    </row>
    <row r="81" spans="1:11" ht="14.1" customHeight="1" x14ac:dyDescent="0.2">
      <c r="A81" s="310" t="s">
        <v>321</v>
      </c>
      <c r="B81" s="311" t="s">
        <v>224</v>
      </c>
      <c r="C81" s="312"/>
      <c r="D81" s="125">
        <v>0.49179198318777667</v>
      </c>
      <c r="E81" s="143">
        <v>571</v>
      </c>
      <c r="F81" s="144">
        <v>589</v>
      </c>
      <c r="G81" s="144">
        <v>591</v>
      </c>
      <c r="H81" s="144">
        <v>585</v>
      </c>
      <c r="I81" s="145">
        <v>558</v>
      </c>
      <c r="J81" s="143">
        <v>13</v>
      </c>
      <c r="K81" s="146">
        <v>2.3297491039426523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26937</v>
      </c>
      <c r="E12" s="114">
        <v>28071</v>
      </c>
      <c r="F12" s="114">
        <v>28186</v>
      </c>
      <c r="G12" s="114">
        <v>28351</v>
      </c>
      <c r="H12" s="140">
        <v>27900</v>
      </c>
      <c r="I12" s="115">
        <v>-963</v>
      </c>
      <c r="J12" s="116">
        <v>-3.4516129032258065</v>
      </c>
      <c r="K12"/>
      <c r="L12"/>
      <c r="M12"/>
      <c r="N12"/>
      <c r="O12"/>
      <c r="P12"/>
    </row>
    <row r="13" spans="1:16" s="110" customFormat="1" ht="14.45" customHeight="1" x14ac:dyDescent="0.2">
      <c r="A13" s="120" t="s">
        <v>105</v>
      </c>
      <c r="B13" s="119" t="s">
        <v>106</v>
      </c>
      <c r="C13" s="113">
        <v>40.349704866911679</v>
      </c>
      <c r="D13" s="115">
        <v>10869</v>
      </c>
      <c r="E13" s="114">
        <v>11312</v>
      </c>
      <c r="F13" s="114">
        <v>11345</v>
      </c>
      <c r="G13" s="114">
        <v>11376</v>
      </c>
      <c r="H13" s="140">
        <v>11094</v>
      </c>
      <c r="I13" s="115">
        <v>-225</v>
      </c>
      <c r="J13" s="116">
        <v>-2.0281233098972415</v>
      </c>
      <c r="K13"/>
      <c r="L13"/>
      <c r="M13"/>
      <c r="N13"/>
      <c r="O13"/>
      <c r="P13"/>
    </row>
    <row r="14" spans="1:16" s="110" customFormat="1" ht="14.45" customHeight="1" x14ac:dyDescent="0.2">
      <c r="A14" s="120"/>
      <c r="B14" s="119" t="s">
        <v>107</v>
      </c>
      <c r="C14" s="113">
        <v>59.650295133088321</v>
      </c>
      <c r="D14" s="115">
        <v>16068</v>
      </c>
      <c r="E14" s="114">
        <v>16759</v>
      </c>
      <c r="F14" s="114">
        <v>16841</v>
      </c>
      <c r="G14" s="114">
        <v>16975</v>
      </c>
      <c r="H14" s="140">
        <v>16806</v>
      </c>
      <c r="I14" s="115">
        <v>-738</v>
      </c>
      <c r="J14" s="116">
        <v>-4.3912888254194931</v>
      </c>
      <c r="K14"/>
      <c r="L14"/>
      <c r="M14"/>
      <c r="N14"/>
      <c r="O14"/>
      <c r="P14"/>
    </row>
    <row r="15" spans="1:16" s="110" customFormat="1" ht="14.45" customHeight="1" x14ac:dyDescent="0.2">
      <c r="A15" s="118" t="s">
        <v>105</v>
      </c>
      <c r="B15" s="121" t="s">
        <v>108</v>
      </c>
      <c r="C15" s="113">
        <v>19.411961242900102</v>
      </c>
      <c r="D15" s="115">
        <v>5229</v>
      </c>
      <c r="E15" s="114">
        <v>5530</v>
      </c>
      <c r="F15" s="114">
        <v>5484</v>
      </c>
      <c r="G15" s="114">
        <v>5747</v>
      </c>
      <c r="H15" s="140">
        <v>5412</v>
      </c>
      <c r="I15" s="115">
        <v>-183</v>
      </c>
      <c r="J15" s="116">
        <v>-3.3813747228381374</v>
      </c>
      <c r="K15"/>
      <c r="L15"/>
      <c r="M15"/>
      <c r="N15"/>
      <c r="O15"/>
      <c r="P15"/>
    </row>
    <row r="16" spans="1:16" s="110" customFormat="1" ht="14.45" customHeight="1" x14ac:dyDescent="0.2">
      <c r="A16" s="118"/>
      <c r="B16" s="121" t="s">
        <v>109</v>
      </c>
      <c r="C16" s="113">
        <v>46.115009095296429</v>
      </c>
      <c r="D16" s="115">
        <v>12422</v>
      </c>
      <c r="E16" s="114">
        <v>13046</v>
      </c>
      <c r="F16" s="114">
        <v>13132</v>
      </c>
      <c r="G16" s="114">
        <v>13139</v>
      </c>
      <c r="H16" s="140">
        <v>13133</v>
      </c>
      <c r="I16" s="115">
        <v>-711</v>
      </c>
      <c r="J16" s="116">
        <v>-5.4138429909388561</v>
      </c>
      <c r="K16"/>
      <c r="L16"/>
      <c r="M16"/>
      <c r="N16"/>
      <c r="O16"/>
      <c r="P16"/>
    </row>
    <row r="17" spans="1:16" s="110" customFormat="1" ht="14.45" customHeight="1" x14ac:dyDescent="0.2">
      <c r="A17" s="118"/>
      <c r="B17" s="121" t="s">
        <v>110</v>
      </c>
      <c r="C17" s="113">
        <v>18.825407432156513</v>
      </c>
      <c r="D17" s="115">
        <v>5071</v>
      </c>
      <c r="E17" s="114">
        <v>5171</v>
      </c>
      <c r="F17" s="114">
        <v>5215</v>
      </c>
      <c r="G17" s="114">
        <v>5173</v>
      </c>
      <c r="H17" s="140">
        <v>5191</v>
      </c>
      <c r="I17" s="115">
        <v>-120</v>
      </c>
      <c r="J17" s="116">
        <v>-2.3116933153534966</v>
      </c>
      <c r="K17"/>
      <c r="L17"/>
      <c r="M17"/>
      <c r="N17"/>
      <c r="O17"/>
      <c r="P17"/>
    </row>
    <row r="18" spans="1:16" s="110" customFormat="1" ht="14.45" customHeight="1" x14ac:dyDescent="0.2">
      <c r="A18" s="120"/>
      <c r="B18" s="121" t="s">
        <v>111</v>
      </c>
      <c r="C18" s="113">
        <v>15.647622229646954</v>
      </c>
      <c r="D18" s="115">
        <v>4215</v>
      </c>
      <c r="E18" s="114">
        <v>4324</v>
      </c>
      <c r="F18" s="114">
        <v>4355</v>
      </c>
      <c r="G18" s="114">
        <v>4292</v>
      </c>
      <c r="H18" s="140">
        <v>4164</v>
      </c>
      <c r="I18" s="115">
        <v>51</v>
      </c>
      <c r="J18" s="116">
        <v>1.2247838616714697</v>
      </c>
      <c r="K18"/>
      <c r="L18"/>
      <c r="M18"/>
      <c r="N18"/>
      <c r="O18"/>
      <c r="P18"/>
    </row>
    <row r="19" spans="1:16" s="110" customFormat="1" ht="14.45" customHeight="1" x14ac:dyDescent="0.2">
      <c r="A19" s="120"/>
      <c r="B19" s="121" t="s">
        <v>112</v>
      </c>
      <c r="C19" s="113">
        <v>1.5554813082377399</v>
      </c>
      <c r="D19" s="115">
        <v>419</v>
      </c>
      <c r="E19" s="114">
        <v>440</v>
      </c>
      <c r="F19" s="114">
        <v>479</v>
      </c>
      <c r="G19" s="114">
        <v>400</v>
      </c>
      <c r="H19" s="140">
        <v>357</v>
      </c>
      <c r="I19" s="115">
        <v>62</v>
      </c>
      <c r="J19" s="116">
        <v>17.366946778711483</v>
      </c>
      <c r="K19"/>
      <c r="L19"/>
      <c r="M19"/>
      <c r="N19"/>
      <c r="O19"/>
      <c r="P19"/>
    </row>
    <row r="20" spans="1:16" s="110" customFormat="1" ht="14.45" customHeight="1" x14ac:dyDescent="0.2">
      <c r="A20" s="120" t="s">
        <v>113</v>
      </c>
      <c r="B20" s="119" t="s">
        <v>116</v>
      </c>
      <c r="C20" s="113">
        <v>91.676875672866316</v>
      </c>
      <c r="D20" s="115">
        <v>24695</v>
      </c>
      <c r="E20" s="114">
        <v>25708</v>
      </c>
      <c r="F20" s="114">
        <v>25830</v>
      </c>
      <c r="G20" s="114">
        <v>25930</v>
      </c>
      <c r="H20" s="140">
        <v>25506</v>
      </c>
      <c r="I20" s="115">
        <v>-811</v>
      </c>
      <c r="J20" s="116">
        <v>-3.1796440053320789</v>
      </c>
      <c r="K20"/>
      <c r="L20"/>
      <c r="M20"/>
      <c r="N20"/>
      <c r="O20"/>
      <c r="P20"/>
    </row>
    <row r="21" spans="1:16" s="110" customFormat="1" ht="14.45" customHeight="1" x14ac:dyDescent="0.2">
      <c r="A21" s="123"/>
      <c r="B21" s="124" t="s">
        <v>117</v>
      </c>
      <c r="C21" s="125">
        <v>8.0632587147789287</v>
      </c>
      <c r="D21" s="143">
        <v>2172</v>
      </c>
      <c r="E21" s="144">
        <v>2292</v>
      </c>
      <c r="F21" s="144">
        <v>2285</v>
      </c>
      <c r="G21" s="144">
        <v>2340</v>
      </c>
      <c r="H21" s="145">
        <v>2309</v>
      </c>
      <c r="I21" s="143">
        <v>-137</v>
      </c>
      <c r="J21" s="146">
        <v>-5.9333044608055436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30396</v>
      </c>
      <c r="E56" s="114">
        <v>31708</v>
      </c>
      <c r="F56" s="114">
        <v>31861</v>
      </c>
      <c r="G56" s="114">
        <v>32132</v>
      </c>
      <c r="H56" s="140">
        <v>31632</v>
      </c>
      <c r="I56" s="115">
        <v>-1236</v>
      </c>
      <c r="J56" s="116">
        <v>-3.9074355083459786</v>
      </c>
      <c r="K56"/>
      <c r="L56"/>
      <c r="M56"/>
      <c r="N56"/>
      <c r="O56"/>
      <c r="P56"/>
    </row>
    <row r="57" spans="1:16" s="110" customFormat="1" ht="14.45" customHeight="1" x14ac:dyDescent="0.2">
      <c r="A57" s="120" t="s">
        <v>105</v>
      </c>
      <c r="B57" s="119" t="s">
        <v>106</v>
      </c>
      <c r="C57" s="113">
        <v>40.143439926306094</v>
      </c>
      <c r="D57" s="115">
        <v>12202</v>
      </c>
      <c r="E57" s="114">
        <v>12722</v>
      </c>
      <c r="F57" s="114">
        <v>12766</v>
      </c>
      <c r="G57" s="114">
        <v>12813</v>
      </c>
      <c r="H57" s="140">
        <v>12458</v>
      </c>
      <c r="I57" s="115">
        <v>-256</v>
      </c>
      <c r="J57" s="116">
        <v>-2.0549044790496067</v>
      </c>
    </row>
    <row r="58" spans="1:16" s="110" customFormat="1" ht="14.45" customHeight="1" x14ac:dyDescent="0.2">
      <c r="A58" s="120"/>
      <c r="B58" s="119" t="s">
        <v>107</v>
      </c>
      <c r="C58" s="113">
        <v>59.856560073693906</v>
      </c>
      <c r="D58" s="115">
        <v>18194</v>
      </c>
      <c r="E58" s="114">
        <v>18986</v>
      </c>
      <c r="F58" s="114">
        <v>19095</v>
      </c>
      <c r="G58" s="114">
        <v>19319</v>
      </c>
      <c r="H58" s="140">
        <v>19174</v>
      </c>
      <c r="I58" s="115">
        <v>-980</v>
      </c>
      <c r="J58" s="116">
        <v>-5.1110879315740068</v>
      </c>
    </row>
    <row r="59" spans="1:16" s="110" customFormat="1" ht="14.45" customHeight="1" x14ac:dyDescent="0.2">
      <c r="A59" s="118" t="s">
        <v>105</v>
      </c>
      <c r="B59" s="121" t="s">
        <v>108</v>
      </c>
      <c r="C59" s="113">
        <v>18.903803131991051</v>
      </c>
      <c r="D59" s="115">
        <v>5746</v>
      </c>
      <c r="E59" s="114">
        <v>6092</v>
      </c>
      <c r="F59" s="114">
        <v>6023</v>
      </c>
      <c r="G59" s="114">
        <v>6341</v>
      </c>
      <c r="H59" s="140">
        <v>6016</v>
      </c>
      <c r="I59" s="115">
        <v>-270</v>
      </c>
      <c r="J59" s="116">
        <v>-4.4880319148936172</v>
      </c>
    </row>
    <row r="60" spans="1:16" s="110" customFormat="1" ht="14.45" customHeight="1" x14ac:dyDescent="0.2">
      <c r="A60" s="118"/>
      <c r="B60" s="121" t="s">
        <v>109</v>
      </c>
      <c r="C60" s="113">
        <v>46.394262402947753</v>
      </c>
      <c r="D60" s="115">
        <v>14102</v>
      </c>
      <c r="E60" s="114">
        <v>14807</v>
      </c>
      <c r="F60" s="114">
        <v>14968</v>
      </c>
      <c r="G60" s="114">
        <v>15024</v>
      </c>
      <c r="H60" s="140">
        <v>15019</v>
      </c>
      <c r="I60" s="115">
        <v>-917</v>
      </c>
      <c r="J60" s="116">
        <v>-6.1055995738730937</v>
      </c>
    </row>
    <row r="61" spans="1:16" s="110" customFormat="1" ht="14.45" customHeight="1" x14ac:dyDescent="0.2">
      <c r="A61" s="118"/>
      <c r="B61" s="121" t="s">
        <v>110</v>
      </c>
      <c r="C61" s="113">
        <v>19.101197525990262</v>
      </c>
      <c r="D61" s="115">
        <v>5806</v>
      </c>
      <c r="E61" s="114">
        <v>5945</v>
      </c>
      <c r="F61" s="114">
        <v>5969</v>
      </c>
      <c r="G61" s="114">
        <v>5926</v>
      </c>
      <c r="H61" s="140">
        <v>5910</v>
      </c>
      <c r="I61" s="115">
        <v>-104</v>
      </c>
      <c r="J61" s="116">
        <v>-1.7597292724196278</v>
      </c>
    </row>
    <row r="62" spans="1:16" s="110" customFormat="1" ht="14.45" customHeight="1" x14ac:dyDescent="0.2">
      <c r="A62" s="120"/>
      <c r="B62" s="121" t="s">
        <v>111</v>
      </c>
      <c r="C62" s="113">
        <v>15.600736939070931</v>
      </c>
      <c r="D62" s="115">
        <v>4742</v>
      </c>
      <c r="E62" s="114">
        <v>4864</v>
      </c>
      <c r="F62" s="114">
        <v>4901</v>
      </c>
      <c r="G62" s="114">
        <v>4841</v>
      </c>
      <c r="H62" s="140">
        <v>4687</v>
      </c>
      <c r="I62" s="115">
        <v>55</v>
      </c>
      <c r="J62" s="116">
        <v>1.1734585022402391</v>
      </c>
    </row>
    <row r="63" spans="1:16" s="110" customFormat="1" ht="14.45" customHeight="1" x14ac:dyDescent="0.2">
      <c r="A63" s="120"/>
      <c r="B63" s="121" t="s">
        <v>112</v>
      </c>
      <c r="C63" s="113">
        <v>1.5396762731938414</v>
      </c>
      <c r="D63" s="115">
        <v>468</v>
      </c>
      <c r="E63" s="114">
        <v>478</v>
      </c>
      <c r="F63" s="114">
        <v>518</v>
      </c>
      <c r="G63" s="114">
        <v>445</v>
      </c>
      <c r="H63" s="140">
        <v>410</v>
      </c>
      <c r="I63" s="115">
        <v>58</v>
      </c>
      <c r="J63" s="116">
        <v>14.146341463414634</v>
      </c>
    </row>
    <row r="64" spans="1:16" s="110" customFormat="1" ht="14.45" customHeight="1" x14ac:dyDescent="0.2">
      <c r="A64" s="120" t="s">
        <v>113</v>
      </c>
      <c r="B64" s="119" t="s">
        <v>116</v>
      </c>
      <c r="C64" s="113">
        <v>91.508751151467294</v>
      </c>
      <c r="D64" s="115">
        <v>27815</v>
      </c>
      <c r="E64" s="114">
        <v>29001</v>
      </c>
      <c r="F64" s="114">
        <v>29153</v>
      </c>
      <c r="G64" s="114">
        <v>29378</v>
      </c>
      <c r="H64" s="140">
        <v>28929</v>
      </c>
      <c r="I64" s="115">
        <v>-1114</v>
      </c>
      <c r="J64" s="116">
        <v>-3.8508071485360711</v>
      </c>
    </row>
    <row r="65" spans="1:10" s="110" customFormat="1" ht="14.45" customHeight="1" x14ac:dyDescent="0.2">
      <c r="A65" s="123"/>
      <c r="B65" s="124" t="s">
        <v>117</v>
      </c>
      <c r="C65" s="125">
        <v>8.2543755757336488</v>
      </c>
      <c r="D65" s="143">
        <v>2509</v>
      </c>
      <c r="E65" s="144">
        <v>2636</v>
      </c>
      <c r="F65" s="144">
        <v>2637</v>
      </c>
      <c r="G65" s="144">
        <v>2671</v>
      </c>
      <c r="H65" s="145">
        <v>2619</v>
      </c>
      <c r="I65" s="143">
        <v>-110</v>
      </c>
      <c r="J65" s="146">
        <v>-4.2000763650248185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26937</v>
      </c>
      <c r="G11" s="114">
        <v>28071</v>
      </c>
      <c r="H11" s="114">
        <v>28186</v>
      </c>
      <c r="I11" s="114">
        <v>28351</v>
      </c>
      <c r="J11" s="140">
        <v>27900</v>
      </c>
      <c r="K11" s="114">
        <v>-963</v>
      </c>
      <c r="L11" s="116">
        <v>-3.4516129032258065</v>
      </c>
    </row>
    <row r="12" spans="1:17" s="110" customFormat="1" ht="24" customHeight="1" x14ac:dyDescent="0.2">
      <c r="A12" s="604" t="s">
        <v>185</v>
      </c>
      <c r="B12" s="605"/>
      <c r="C12" s="605"/>
      <c r="D12" s="606"/>
      <c r="E12" s="113">
        <v>40.349704866911679</v>
      </c>
      <c r="F12" s="115">
        <v>10869</v>
      </c>
      <c r="G12" s="114">
        <v>11312</v>
      </c>
      <c r="H12" s="114">
        <v>11345</v>
      </c>
      <c r="I12" s="114">
        <v>11376</v>
      </c>
      <c r="J12" s="140">
        <v>11094</v>
      </c>
      <c r="K12" s="114">
        <v>-225</v>
      </c>
      <c r="L12" s="116">
        <v>-2.0281233098972415</v>
      </c>
    </row>
    <row r="13" spans="1:17" s="110" customFormat="1" ht="15" customHeight="1" x14ac:dyDescent="0.2">
      <c r="A13" s="120"/>
      <c r="B13" s="612" t="s">
        <v>107</v>
      </c>
      <c r="C13" s="612"/>
      <c r="E13" s="113">
        <v>59.650295133088321</v>
      </c>
      <c r="F13" s="115">
        <v>16068</v>
      </c>
      <c r="G13" s="114">
        <v>16759</v>
      </c>
      <c r="H13" s="114">
        <v>16841</v>
      </c>
      <c r="I13" s="114">
        <v>16975</v>
      </c>
      <c r="J13" s="140">
        <v>16806</v>
      </c>
      <c r="K13" s="114">
        <v>-738</v>
      </c>
      <c r="L13" s="116">
        <v>-4.3912888254194931</v>
      </c>
    </row>
    <row r="14" spans="1:17" s="110" customFormat="1" ht="22.5" customHeight="1" x14ac:dyDescent="0.2">
      <c r="A14" s="604" t="s">
        <v>186</v>
      </c>
      <c r="B14" s="605"/>
      <c r="C14" s="605"/>
      <c r="D14" s="606"/>
      <c r="E14" s="113">
        <v>19.411961242900102</v>
      </c>
      <c r="F14" s="115">
        <v>5229</v>
      </c>
      <c r="G14" s="114">
        <v>5530</v>
      </c>
      <c r="H14" s="114">
        <v>5484</v>
      </c>
      <c r="I14" s="114">
        <v>5747</v>
      </c>
      <c r="J14" s="140">
        <v>5412</v>
      </c>
      <c r="K14" s="114">
        <v>-183</v>
      </c>
      <c r="L14" s="116">
        <v>-3.3813747228381374</v>
      </c>
    </row>
    <row r="15" spans="1:17" s="110" customFormat="1" ht="15" customHeight="1" x14ac:dyDescent="0.2">
      <c r="A15" s="120"/>
      <c r="B15" s="119"/>
      <c r="C15" s="258" t="s">
        <v>106</v>
      </c>
      <c r="E15" s="113">
        <v>50.506789061005925</v>
      </c>
      <c r="F15" s="115">
        <v>2641</v>
      </c>
      <c r="G15" s="114">
        <v>2759</v>
      </c>
      <c r="H15" s="114">
        <v>2733</v>
      </c>
      <c r="I15" s="114">
        <v>2838</v>
      </c>
      <c r="J15" s="140">
        <v>2653</v>
      </c>
      <c r="K15" s="114">
        <v>-12</v>
      </c>
      <c r="L15" s="116">
        <v>-0.45231813041839425</v>
      </c>
    </row>
    <row r="16" spans="1:17" s="110" customFormat="1" ht="15" customHeight="1" x14ac:dyDescent="0.2">
      <c r="A16" s="120"/>
      <c r="B16" s="119"/>
      <c r="C16" s="258" t="s">
        <v>107</v>
      </c>
      <c r="E16" s="113">
        <v>49.493210938994075</v>
      </c>
      <c r="F16" s="115">
        <v>2588</v>
      </c>
      <c r="G16" s="114">
        <v>2771</v>
      </c>
      <c r="H16" s="114">
        <v>2751</v>
      </c>
      <c r="I16" s="114">
        <v>2909</v>
      </c>
      <c r="J16" s="140">
        <v>2759</v>
      </c>
      <c r="K16" s="114">
        <v>-171</v>
      </c>
      <c r="L16" s="116">
        <v>-6.1978977890540055</v>
      </c>
    </row>
    <row r="17" spans="1:12" s="110" customFormat="1" ht="15" customHeight="1" x14ac:dyDescent="0.2">
      <c r="A17" s="120"/>
      <c r="B17" s="121" t="s">
        <v>109</v>
      </c>
      <c r="C17" s="258"/>
      <c r="E17" s="113">
        <v>46.115009095296429</v>
      </c>
      <c r="F17" s="115">
        <v>12422</v>
      </c>
      <c r="G17" s="114">
        <v>13046</v>
      </c>
      <c r="H17" s="114">
        <v>13132</v>
      </c>
      <c r="I17" s="114">
        <v>13139</v>
      </c>
      <c r="J17" s="140">
        <v>13133</v>
      </c>
      <c r="K17" s="114">
        <v>-711</v>
      </c>
      <c r="L17" s="116">
        <v>-5.4138429909388561</v>
      </c>
    </row>
    <row r="18" spans="1:12" s="110" customFormat="1" ht="15" customHeight="1" x14ac:dyDescent="0.2">
      <c r="A18" s="120"/>
      <c r="B18" s="119"/>
      <c r="C18" s="258" t="s">
        <v>106</v>
      </c>
      <c r="E18" s="113">
        <v>35.179520206085975</v>
      </c>
      <c r="F18" s="115">
        <v>4370</v>
      </c>
      <c r="G18" s="114">
        <v>4600</v>
      </c>
      <c r="H18" s="114">
        <v>4587</v>
      </c>
      <c r="I18" s="114">
        <v>4567</v>
      </c>
      <c r="J18" s="140">
        <v>4518</v>
      </c>
      <c r="K18" s="114">
        <v>-148</v>
      </c>
      <c r="L18" s="116">
        <v>-3.2757857459052677</v>
      </c>
    </row>
    <row r="19" spans="1:12" s="110" customFormat="1" ht="15" customHeight="1" x14ac:dyDescent="0.2">
      <c r="A19" s="120"/>
      <c r="B19" s="119"/>
      <c r="C19" s="258" t="s">
        <v>107</v>
      </c>
      <c r="E19" s="113">
        <v>64.820479793914018</v>
      </c>
      <c r="F19" s="115">
        <v>8052</v>
      </c>
      <c r="G19" s="114">
        <v>8446</v>
      </c>
      <c r="H19" s="114">
        <v>8545</v>
      </c>
      <c r="I19" s="114">
        <v>8572</v>
      </c>
      <c r="J19" s="140">
        <v>8615</v>
      </c>
      <c r="K19" s="114">
        <v>-563</v>
      </c>
      <c r="L19" s="116">
        <v>-6.5351131746952991</v>
      </c>
    </row>
    <row r="20" spans="1:12" s="110" customFormat="1" ht="15" customHeight="1" x14ac:dyDescent="0.2">
      <c r="A20" s="120"/>
      <c r="B20" s="121" t="s">
        <v>110</v>
      </c>
      <c r="C20" s="258"/>
      <c r="E20" s="113">
        <v>18.825407432156513</v>
      </c>
      <c r="F20" s="115">
        <v>5071</v>
      </c>
      <c r="G20" s="114">
        <v>5171</v>
      </c>
      <c r="H20" s="114">
        <v>5215</v>
      </c>
      <c r="I20" s="114">
        <v>5173</v>
      </c>
      <c r="J20" s="140">
        <v>5191</v>
      </c>
      <c r="K20" s="114">
        <v>-120</v>
      </c>
      <c r="L20" s="116">
        <v>-2.3116933153534966</v>
      </c>
    </row>
    <row r="21" spans="1:12" s="110" customFormat="1" ht="15" customHeight="1" x14ac:dyDescent="0.2">
      <c r="A21" s="120"/>
      <c r="B21" s="119"/>
      <c r="C21" s="258" t="s">
        <v>106</v>
      </c>
      <c r="E21" s="113">
        <v>31.946361664366002</v>
      </c>
      <c r="F21" s="115">
        <v>1620</v>
      </c>
      <c r="G21" s="114">
        <v>1675</v>
      </c>
      <c r="H21" s="114">
        <v>1714</v>
      </c>
      <c r="I21" s="114">
        <v>1705</v>
      </c>
      <c r="J21" s="140">
        <v>1713</v>
      </c>
      <c r="K21" s="114">
        <v>-93</v>
      </c>
      <c r="L21" s="116">
        <v>-5.4290718038528896</v>
      </c>
    </row>
    <row r="22" spans="1:12" s="110" customFormat="1" ht="15" customHeight="1" x14ac:dyDescent="0.2">
      <c r="A22" s="120"/>
      <c r="B22" s="119"/>
      <c r="C22" s="258" t="s">
        <v>107</v>
      </c>
      <c r="E22" s="113">
        <v>68.053638335633991</v>
      </c>
      <c r="F22" s="115">
        <v>3451</v>
      </c>
      <c r="G22" s="114">
        <v>3496</v>
      </c>
      <c r="H22" s="114">
        <v>3501</v>
      </c>
      <c r="I22" s="114">
        <v>3468</v>
      </c>
      <c r="J22" s="140">
        <v>3478</v>
      </c>
      <c r="K22" s="114">
        <v>-27</v>
      </c>
      <c r="L22" s="116">
        <v>-0.77630822311673375</v>
      </c>
    </row>
    <row r="23" spans="1:12" s="110" customFormat="1" ht="15" customHeight="1" x14ac:dyDescent="0.2">
      <c r="A23" s="120"/>
      <c r="B23" s="121" t="s">
        <v>111</v>
      </c>
      <c r="C23" s="258"/>
      <c r="E23" s="113">
        <v>15.647622229646954</v>
      </c>
      <c r="F23" s="115">
        <v>4215</v>
      </c>
      <c r="G23" s="114">
        <v>4324</v>
      </c>
      <c r="H23" s="114">
        <v>4355</v>
      </c>
      <c r="I23" s="114">
        <v>4292</v>
      </c>
      <c r="J23" s="140">
        <v>4164</v>
      </c>
      <c r="K23" s="114">
        <v>51</v>
      </c>
      <c r="L23" s="116">
        <v>1.2247838616714697</v>
      </c>
    </row>
    <row r="24" spans="1:12" s="110" customFormat="1" ht="15" customHeight="1" x14ac:dyDescent="0.2">
      <c r="A24" s="120"/>
      <c r="B24" s="119"/>
      <c r="C24" s="258" t="s">
        <v>106</v>
      </c>
      <c r="E24" s="113">
        <v>53.096085409252666</v>
      </c>
      <c r="F24" s="115">
        <v>2238</v>
      </c>
      <c r="G24" s="114">
        <v>2278</v>
      </c>
      <c r="H24" s="114">
        <v>2311</v>
      </c>
      <c r="I24" s="114">
        <v>2266</v>
      </c>
      <c r="J24" s="140">
        <v>2210</v>
      </c>
      <c r="K24" s="114">
        <v>28</v>
      </c>
      <c r="L24" s="116">
        <v>1.2669683257918551</v>
      </c>
    </row>
    <row r="25" spans="1:12" s="110" customFormat="1" ht="15" customHeight="1" x14ac:dyDescent="0.2">
      <c r="A25" s="120"/>
      <c r="B25" s="119"/>
      <c r="C25" s="258" t="s">
        <v>107</v>
      </c>
      <c r="E25" s="113">
        <v>46.903914590747334</v>
      </c>
      <c r="F25" s="115">
        <v>1977</v>
      </c>
      <c r="G25" s="114">
        <v>2046</v>
      </c>
      <c r="H25" s="114">
        <v>2044</v>
      </c>
      <c r="I25" s="114">
        <v>2026</v>
      </c>
      <c r="J25" s="140">
        <v>1954</v>
      </c>
      <c r="K25" s="114">
        <v>23</v>
      </c>
      <c r="L25" s="116">
        <v>1.1770726714431934</v>
      </c>
    </row>
    <row r="26" spans="1:12" s="110" customFormat="1" ht="15" customHeight="1" x14ac:dyDescent="0.2">
      <c r="A26" s="120"/>
      <c r="C26" s="121" t="s">
        <v>187</v>
      </c>
      <c r="D26" s="110" t="s">
        <v>188</v>
      </c>
      <c r="E26" s="113">
        <v>1.5554813082377399</v>
      </c>
      <c r="F26" s="115">
        <v>419</v>
      </c>
      <c r="G26" s="114">
        <v>440</v>
      </c>
      <c r="H26" s="114">
        <v>479</v>
      </c>
      <c r="I26" s="114">
        <v>400</v>
      </c>
      <c r="J26" s="140">
        <v>357</v>
      </c>
      <c r="K26" s="114">
        <v>62</v>
      </c>
      <c r="L26" s="116">
        <v>17.366946778711483</v>
      </c>
    </row>
    <row r="27" spans="1:12" s="110" customFormat="1" ht="15" customHeight="1" x14ac:dyDescent="0.2">
      <c r="A27" s="120"/>
      <c r="B27" s="119"/>
      <c r="D27" s="259" t="s">
        <v>106</v>
      </c>
      <c r="E27" s="113">
        <v>48.21002386634845</v>
      </c>
      <c r="F27" s="115">
        <v>202</v>
      </c>
      <c r="G27" s="114">
        <v>202</v>
      </c>
      <c r="H27" s="114">
        <v>228</v>
      </c>
      <c r="I27" s="114">
        <v>187</v>
      </c>
      <c r="J27" s="140">
        <v>183</v>
      </c>
      <c r="K27" s="114">
        <v>19</v>
      </c>
      <c r="L27" s="116">
        <v>10.382513661202186</v>
      </c>
    </row>
    <row r="28" spans="1:12" s="110" customFormat="1" ht="15" customHeight="1" x14ac:dyDescent="0.2">
      <c r="A28" s="120"/>
      <c r="B28" s="119"/>
      <c r="D28" s="259" t="s">
        <v>107</v>
      </c>
      <c r="E28" s="113">
        <v>51.78997613365155</v>
      </c>
      <c r="F28" s="115">
        <v>217</v>
      </c>
      <c r="G28" s="114">
        <v>238</v>
      </c>
      <c r="H28" s="114">
        <v>251</v>
      </c>
      <c r="I28" s="114">
        <v>213</v>
      </c>
      <c r="J28" s="140">
        <v>174</v>
      </c>
      <c r="K28" s="114">
        <v>43</v>
      </c>
      <c r="L28" s="116">
        <v>24.712643678160919</v>
      </c>
    </row>
    <row r="29" spans="1:12" s="110" customFormat="1" ht="24" customHeight="1" x14ac:dyDescent="0.2">
      <c r="A29" s="604" t="s">
        <v>189</v>
      </c>
      <c r="B29" s="605"/>
      <c r="C29" s="605"/>
      <c r="D29" s="606"/>
      <c r="E29" s="113">
        <v>91.676875672866316</v>
      </c>
      <c r="F29" s="115">
        <v>24695</v>
      </c>
      <c r="G29" s="114">
        <v>25708</v>
      </c>
      <c r="H29" s="114">
        <v>25830</v>
      </c>
      <c r="I29" s="114">
        <v>25930</v>
      </c>
      <c r="J29" s="140">
        <v>25506</v>
      </c>
      <c r="K29" s="114">
        <v>-811</v>
      </c>
      <c r="L29" s="116">
        <v>-3.1796440053320789</v>
      </c>
    </row>
    <row r="30" spans="1:12" s="110" customFormat="1" ht="15" customHeight="1" x14ac:dyDescent="0.2">
      <c r="A30" s="120"/>
      <c r="B30" s="119"/>
      <c r="C30" s="258" t="s">
        <v>106</v>
      </c>
      <c r="E30" s="113">
        <v>40.016197610852402</v>
      </c>
      <c r="F30" s="115">
        <v>9882</v>
      </c>
      <c r="G30" s="114">
        <v>10241</v>
      </c>
      <c r="H30" s="114">
        <v>10288</v>
      </c>
      <c r="I30" s="114">
        <v>10248</v>
      </c>
      <c r="J30" s="140">
        <v>9997</v>
      </c>
      <c r="K30" s="114">
        <v>-115</v>
      </c>
      <c r="L30" s="116">
        <v>-1.1503451035310592</v>
      </c>
    </row>
    <row r="31" spans="1:12" s="110" customFormat="1" ht="15" customHeight="1" x14ac:dyDescent="0.2">
      <c r="A31" s="120"/>
      <c r="B31" s="119"/>
      <c r="C31" s="258" t="s">
        <v>107</v>
      </c>
      <c r="E31" s="113">
        <v>59.983802389147598</v>
      </c>
      <c r="F31" s="115">
        <v>14813</v>
      </c>
      <c r="G31" s="114">
        <v>15467</v>
      </c>
      <c r="H31" s="114">
        <v>15542</v>
      </c>
      <c r="I31" s="114">
        <v>15682</v>
      </c>
      <c r="J31" s="140">
        <v>15509</v>
      </c>
      <c r="K31" s="114">
        <v>-696</v>
      </c>
      <c r="L31" s="116">
        <v>-4.4877168095944286</v>
      </c>
    </row>
    <row r="32" spans="1:12" s="110" customFormat="1" ht="15" customHeight="1" x14ac:dyDescent="0.2">
      <c r="A32" s="120"/>
      <c r="B32" s="119" t="s">
        <v>117</v>
      </c>
      <c r="C32" s="258"/>
      <c r="E32" s="113">
        <v>8.0632587147789287</v>
      </c>
      <c r="F32" s="114">
        <v>2172</v>
      </c>
      <c r="G32" s="114">
        <v>2292</v>
      </c>
      <c r="H32" s="114">
        <v>2285</v>
      </c>
      <c r="I32" s="114">
        <v>2340</v>
      </c>
      <c r="J32" s="140">
        <v>2309</v>
      </c>
      <c r="K32" s="114">
        <v>-137</v>
      </c>
      <c r="L32" s="116">
        <v>-5.9333044608055436</v>
      </c>
    </row>
    <row r="33" spans="1:12" s="110" customFormat="1" ht="15" customHeight="1" x14ac:dyDescent="0.2">
      <c r="A33" s="120"/>
      <c r="B33" s="119"/>
      <c r="C33" s="258" t="s">
        <v>106</v>
      </c>
      <c r="E33" s="113">
        <v>43.96869244935543</v>
      </c>
      <c r="F33" s="114">
        <v>955</v>
      </c>
      <c r="G33" s="114">
        <v>1037</v>
      </c>
      <c r="H33" s="114">
        <v>1024</v>
      </c>
      <c r="I33" s="114">
        <v>1091</v>
      </c>
      <c r="J33" s="140">
        <v>1055</v>
      </c>
      <c r="K33" s="114">
        <v>-100</v>
      </c>
      <c r="L33" s="116">
        <v>-9.4786729857819907</v>
      </c>
    </row>
    <row r="34" spans="1:12" s="110" customFormat="1" ht="15" customHeight="1" x14ac:dyDescent="0.2">
      <c r="A34" s="120"/>
      <c r="B34" s="119"/>
      <c r="C34" s="258" t="s">
        <v>107</v>
      </c>
      <c r="E34" s="113">
        <v>56.03130755064457</v>
      </c>
      <c r="F34" s="114">
        <v>1217</v>
      </c>
      <c r="G34" s="114">
        <v>1255</v>
      </c>
      <c r="H34" s="114">
        <v>1261</v>
      </c>
      <c r="I34" s="114">
        <v>1249</v>
      </c>
      <c r="J34" s="140">
        <v>1254</v>
      </c>
      <c r="K34" s="114">
        <v>-37</v>
      </c>
      <c r="L34" s="116">
        <v>-2.9505582137161084</v>
      </c>
    </row>
    <row r="35" spans="1:12" s="110" customFormat="1" ht="24" customHeight="1" x14ac:dyDescent="0.2">
      <c r="A35" s="604" t="s">
        <v>192</v>
      </c>
      <c r="B35" s="605"/>
      <c r="C35" s="605"/>
      <c r="D35" s="606"/>
      <c r="E35" s="113">
        <v>22.173961465642055</v>
      </c>
      <c r="F35" s="114">
        <v>5973</v>
      </c>
      <c r="G35" s="114">
        <v>6197</v>
      </c>
      <c r="H35" s="114">
        <v>6195</v>
      </c>
      <c r="I35" s="114">
        <v>6499</v>
      </c>
      <c r="J35" s="114">
        <v>6159</v>
      </c>
      <c r="K35" s="318">
        <v>-186</v>
      </c>
      <c r="L35" s="319">
        <v>-3.0199707744763762</v>
      </c>
    </row>
    <row r="36" spans="1:12" s="110" customFormat="1" ht="15" customHeight="1" x14ac:dyDescent="0.2">
      <c r="A36" s="120"/>
      <c r="B36" s="119"/>
      <c r="C36" s="258" t="s">
        <v>106</v>
      </c>
      <c r="E36" s="113">
        <v>42.7255985267035</v>
      </c>
      <c r="F36" s="114">
        <v>2552</v>
      </c>
      <c r="G36" s="114">
        <v>2627</v>
      </c>
      <c r="H36" s="114">
        <v>2629</v>
      </c>
      <c r="I36" s="114">
        <v>2804</v>
      </c>
      <c r="J36" s="114">
        <v>2595</v>
      </c>
      <c r="K36" s="318">
        <v>-43</v>
      </c>
      <c r="L36" s="116">
        <v>-1.6570327552986512</v>
      </c>
    </row>
    <row r="37" spans="1:12" s="110" customFormat="1" ht="15" customHeight="1" x14ac:dyDescent="0.2">
      <c r="A37" s="120"/>
      <c r="B37" s="119"/>
      <c r="C37" s="258" t="s">
        <v>107</v>
      </c>
      <c r="E37" s="113">
        <v>57.2744014732965</v>
      </c>
      <c r="F37" s="114">
        <v>3421</v>
      </c>
      <c r="G37" s="114">
        <v>3570</v>
      </c>
      <c r="H37" s="114">
        <v>3566</v>
      </c>
      <c r="I37" s="114">
        <v>3695</v>
      </c>
      <c r="J37" s="140">
        <v>3564</v>
      </c>
      <c r="K37" s="114">
        <v>-143</v>
      </c>
      <c r="L37" s="116">
        <v>-4.0123456790123457</v>
      </c>
    </row>
    <row r="38" spans="1:12" s="110" customFormat="1" ht="15" customHeight="1" x14ac:dyDescent="0.2">
      <c r="A38" s="120"/>
      <c r="B38" s="119" t="s">
        <v>328</v>
      </c>
      <c r="C38" s="258"/>
      <c r="E38" s="113">
        <v>49.767977131826115</v>
      </c>
      <c r="F38" s="114">
        <v>13406</v>
      </c>
      <c r="G38" s="114">
        <v>13874</v>
      </c>
      <c r="H38" s="114">
        <v>13899</v>
      </c>
      <c r="I38" s="114">
        <v>13751</v>
      </c>
      <c r="J38" s="140">
        <v>13624</v>
      </c>
      <c r="K38" s="114">
        <v>-218</v>
      </c>
      <c r="L38" s="116">
        <v>-1.6001174398120963</v>
      </c>
    </row>
    <row r="39" spans="1:12" s="110" customFormat="1" ht="15" customHeight="1" x14ac:dyDescent="0.2">
      <c r="A39" s="120"/>
      <c r="B39" s="119"/>
      <c r="C39" s="258" t="s">
        <v>106</v>
      </c>
      <c r="E39" s="113">
        <v>40.369983589437567</v>
      </c>
      <c r="F39" s="115">
        <v>5412</v>
      </c>
      <c r="G39" s="114">
        <v>5609</v>
      </c>
      <c r="H39" s="114">
        <v>5608</v>
      </c>
      <c r="I39" s="114">
        <v>5474</v>
      </c>
      <c r="J39" s="140">
        <v>5392</v>
      </c>
      <c r="K39" s="114">
        <v>20</v>
      </c>
      <c r="L39" s="116">
        <v>0.37091988130563797</v>
      </c>
    </row>
    <row r="40" spans="1:12" s="110" customFormat="1" ht="15" customHeight="1" x14ac:dyDescent="0.2">
      <c r="A40" s="120"/>
      <c r="B40" s="119"/>
      <c r="C40" s="258" t="s">
        <v>107</v>
      </c>
      <c r="E40" s="113">
        <v>59.630016410562433</v>
      </c>
      <c r="F40" s="115">
        <v>7994</v>
      </c>
      <c r="G40" s="114">
        <v>8265</v>
      </c>
      <c r="H40" s="114">
        <v>8291</v>
      </c>
      <c r="I40" s="114">
        <v>8277</v>
      </c>
      <c r="J40" s="140">
        <v>8232</v>
      </c>
      <c r="K40" s="114">
        <v>-238</v>
      </c>
      <c r="L40" s="116">
        <v>-2.8911564625850339</v>
      </c>
    </row>
    <row r="41" spans="1:12" s="110" customFormat="1" ht="15" customHeight="1" x14ac:dyDescent="0.2">
      <c r="A41" s="120"/>
      <c r="B41" s="320" t="s">
        <v>515</v>
      </c>
      <c r="C41" s="258"/>
      <c r="E41" s="113">
        <v>6.2070757693878305</v>
      </c>
      <c r="F41" s="115">
        <v>1672</v>
      </c>
      <c r="G41" s="114">
        <v>1784</v>
      </c>
      <c r="H41" s="114">
        <v>1765</v>
      </c>
      <c r="I41" s="114">
        <v>1779</v>
      </c>
      <c r="J41" s="140">
        <v>1725</v>
      </c>
      <c r="K41" s="114">
        <v>-53</v>
      </c>
      <c r="L41" s="116">
        <v>-3.0724637681159419</v>
      </c>
    </row>
    <row r="42" spans="1:12" s="110" customFormat="1" ht="15" customHeight="1" x14ac:dyDescent="0.2">
      <c r="A42" s="120"/>
      <c r="B42" s="119"/>
      <c r="C42" s="268" t="s">
        <v>106</v>
      </c>
      <c r="D42" s="182"/>
      <c r="E42" s="113">
        <v>46.232057416267942</v>
      </c>
      <c r="F42" s="115">
        <v>773</v>
      </c>
      <c r="G42" s="114">
        <v>806</v>
      </c>
      <c r="H42" s="114">
        <v>803</v>
      </c>
      <c r="I42" s="114">
        <v>796</v>
      </c>
      <c r="J42" s="140">
        <v>782</v>
      </c>
      <c r="K42" s="114">
        <v>-9</v>
      </c>
      <c r="L42" s="116">
        <v>-1.1508951406649617</v>
      </c>
    </row>
    <row r="43" spans="1:12" s="110" customFormat="1" ht="15" customHeight="1" x14ac:dyDescent="0.2">
      <c r="A43" s="120"/>
      <c r="B43" s="119"/>
      <c r="C43" s="268" t="s">
        <v>107</v>
      </c>
      <c r="D43" s="182"/>
      <c r="E43" s="113">
        <v>53.767942583732058</v>
      </c>
      <c r="F43" s="115">
        <v>899</v>
      </c>
      <c r="G43" s="114">
        <v>978</v>
      </c>
      <c r="H43" s="114">
        <v>962</v>
      </c>
      <c r="I43" s="114">
        <v>983</v>
      </c>
      <c r="J43" s="140">
        <v>943</v>
      </c>
      <c r="K43" s="114">
        <v>-44</v>
      </c>
      <c r="L43" s="116">
        <v>-4.6659597030752913</v>
      </c>
    </row>
    <row r="44" spans="1:12" s="110" customFormat="1" ht="15" customHeight="1" x14ac:dyDescent="0.2">
      <c r="A44" s="120"/>
      <c r="B44" s="119" t="s">
        <v>205</v>
      </c>
      <c r="C44" s="268"/>
      <c r="D44" s="182"/>
      <c r="E44" s="113">
        <v>21.850985633144003</v>
      </c>
      <c r="F44" s="115">
        <v>5886</v>
      </c>
      <c r="G44" s="114">
        <v>6216</v>
      </c>
      <c r="H44" s="114">
        <v>6327</v>
      </c>
      <c r="I44" s="114">
        <v>6322</v>
      </c>
      <c r="J44" s="140">
        <v>6392</v>
      </c>
      <c r="K44" s="114">
        <v>-506</v>
      </c>
      <c r="L44" s="116">
        <v>-7.9161451814768462</v>
      </c>
    </row>
    <row r="45" spans="1:12" s="110" customFormat="1" ht="15" customHeight="1" x14ac:dyDescent="0.2">
      <c r="A45" s="120"/>
      <c r="B45" s="119"/>
      <c r="C45" s="268" t="s">
        <v>106</v>
      </c>
      <c r="D45" s="182"/>
      <c r="E45" s="113">
        <v>36.221542643560994</v>
      </c>
      <c r="F45" s="115">
        <v>2132</v>
      </c>
      <c r="G45" s="114">
        <v>2270</v>
      </c>
      <c r="H45" s="114">
        <v>2305</v>
      </c>
      <c r="I45" s="114">
        <v>2302</v>
      </c>
      <c r="J45" s="140">
        <v>2325</v>
      </c>
      <c r="K45" s="114">
        <v>-193</v>
      </c>
      <c r="L45" s="116">
        <v>-8.301075268817204</v>
      </c>
    </row>
    <row r="46" spans="1:12" s="110" customFormat="1" ht="15" customHeight="1" x14ac:dyDescent="0.2">
      <c r="A46" s="123"/>
      <c r="B46" s="124"/>
      <c r="C46" s="260" t="s">
        <v>107</v>
      </c>
      <c r="D46" s="261"/>
      <c r="E46" s="125">
        <v>63.778457356439006</v>
      </c>
      <c r="F46" s="143">
        <v>3754</v>
      </c>
      <c r="G46" s="144">
        <v>3946</v>
      </c>
      <c r="H46" s="144">
        <v>4022</v>
      </c>
      <c r="I46" s="144">
        <v>4020</v>
      </c>
      <c r="J46" s="145">
        <v>4067</v>
      </c>
      <c r="K46" s="144">
        <v>-313</v>
      </c>
      <c r="L46" s="146">
        <v>-7.6960904843865254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26937</v>
      </c>
      <c r="E11" s="114">
        <v>28071</v>
      </c>
      <c r="F11" s="114">
        <v>28186</v>
      </c>
      <c r="G11" s="114">
        <v>28351</v>
      </c>
      <c r="H11" s="140">
        <v>27900</v>
      </c>
      <c r="I11" s="115">
        <v>-963</v>
      </c>
      <c r="J11" s="116">
        <v>-3.4516129032258065</v>
      </c>
    </row>
    <row r="12" spans="1:15" s="110" customFormat="1" ht="24.95" customHeight="1" x14ac:dyDescent="0.2">
      <c r="A12" s="193" t="s">
        <v>132</v>
      </c>
      <c r="B12" s="194" t="s">
        <v>133</v>
      </c>
      <c r="C12" s="113">
        <v>1.7745108957938895</v>
      </c>
      <c r="D12" s="115">
        <v>478</v>
      </c>
      <c r="E12" s="114">
        <v>492</v>
      </c>
      <c r="F12" s="114">
        <v>524</v>
      </c>
      <c r="G12" s="114">
        <v>484</v>
      </c>
      <c r="H12" s="140">
        <v>467</v>
      </c>
      <c r="I12" s="115">
        <v>11</v>
      </c>
      <c r="J12" s="116">
        <v>2.3554603854389722</v>
      </c>
    </row>
    <row r="13" spans="1:15" s="110" customFormat="1" ht="24.95" customHeight="1" x14ac:dyDescent="0.2">
      <c r="A13" s="193" t="s">
        <v>134</v>
      </c>
      <c r="B13" s="199" t="s">
        <v>214</v>
      </c>
      <c r="C13" s="113">
        <v>0.51973122470950739</v>
      </c>
      <c r="D13" s="115">
        <v>140</v>
      </c>
      <c r="E13" s="114">
        <v>142</v>
      </c>
      <c r="F13" s="114">
        <v>147</v>
      </c>
      <c r="G13" s="114">
        <v>143</v>
      </c>
      <c r="H13" s="140">
        <v>135</v>
      </c>
      <c r="I13" s="115">
        <v>5</v>
      </c>
      <c r="J13" s="116">
        <v>3.7037037037037037</v>
      </c>
    </row>
    <row r="14" spans="1:15" s="287" customFormat="1" ht="24.95" customHeight="1" x14ac:dyDescent="0.2">
      <c r="A14" s="193" t="s">
        <v>215</v>
      </c>
      <c r="B14" s="199" t="s">
        <v>137</v>
      </c>
      <c r="C14" s="113">
        <v>7.9630248357278095</v>
      </c>
      <c r="D14" s="115">
        <v>2145</v>
      </c>
      <c r="E14" s="114">
        <v>2202</v>
      </c>
      <c r="F14" s="114">
        <v>2285</v>
      </c>
      <c r="G14" s="114">
        <v>2299</v>
      </c>
      <c r="H14" s="140">
        <v>2334</v>
      </c>
      <c r="I14" s="115">
        <v>-189</v>
      </c>
      <c r="J14" s="116">
        <v>-8.0976863753213362</v>
      </c>
      <c r="K14" s="110"/>
      <c r="L14" s="110"/>
      <c r="M14" s="110"/>
      <c r="N14" s="110"/>
      <c r="O14" s="110"/>
    </row>
    <row r="15" spans="1:15" s="110" customFormat="1" ht="24.95" customHeight="1" x14ac:dyDescent="0.2">
      <c r="A15" s="193" t="s">
        <v>216</v>
      </c>
      <c r="B15" s="199" t="s">
        <v>217</v>
      </c>
      <c r="C15" s="113">
        <v>2.4167501948992092</v>
      </c>
      <c r="D15" s="115">
        <v>651</v>
      </c>
      <c r="E15" s="114">
        <v>680</v>
      </c>
      <c r="F15" s="114">
        <v>704</v>
      </c>
      <c r="G15" s="114">
        <v>685</v>
      </c>
      <c r="H15" s="140">
        <v>706</v>
      </c>
      <c r="I15" s="115">
        <v>-55</v>
      </c>
      <c r="J15" s="116">
        <v>-7.7903682719546739</v>
      </c>
    </row>
    <row r="16" spans="1:15" s="287" customFormat="1" ht="24.95" customHeight="1" x14ac:dyDescent="0.2">
      <c r="A16" s="193" t="s">
        <v>218</v>
      </c>
      <c r="B16" s="199" t="s">
        <v>141</v>
      </c>
      <c r="C16" s="113">
        <v>3.8497234287411368</v>
      </c>
      <c r="D16" s="115">
        <v>1037</v>
      </c>
      <c r="E16" s="114">
        <v>1068</v>
      </c>
      <c r="F16" s="114">
        <v>1107</v>
      </c>
      <c r="G16" s="114">
        <v>1136</v>
      </c>
      <c r="H16" s="140">
        <v>1150</v>
      </c>
      <c r="I16" s="115">
        <v>-113</v>
      </c>
      <c r="J16" s="116">
        <v>-9.8260869565217384</v>
      </c>
      <c r="K16" s="110"/>
      <c r="L16" s="110"/>
      <c r="M16" s="110"/>
      <c r="N16" s="110"/>
      <c r="O16" s="110"/>
    </row>
    <row r="17" spans="1:15" s="110" customFormat="1" ht="24.95" customHeight="1" x14ac:dyDescent="0.2">
      <c r="A17" s="193" t="s">
        <v>142</v>
      </c>
      <c r="B17" s="199" t="s">
        <v>220</v>
      </c>
      <c r="C17" s="113">
        <v>1.6965512120874633</v>
      </c>
      <c r="D17" s="115">
        <v>457</v>
      </c>
      <c r="E17" s="114">
        <v>454</v>
      </c>
      <c r="F17" s="114">
        <v>474</v>
      </c>
      <c r="G17" s="114">
        <v>478</v>
      </c>
      <c r="H17" s="140">
        <v>478</v>
      </c>
      <c r="I17" s="115">
        <v>-21</v>
      </c>
      <c r="J17" s="116">
        <v>-4.3933054393305442</v>
      </c>
    </row>
    <row r="18" spans="1:15" s="287" customFormat="1" ht="24.95" customHeight="1" x14ac:dyDescent="0.2">
      <c r="A18" s="201" t="s">
        <v>144</v>
      </c>
      <c r="B18" s="202" t="s">
        <v>145</v>
      </c>
      <c r="C18" s="113">
        <v>4.1764116271299701</v>
      </c>
      <c r="D18" s="115">
        <v>1125</v>
      </c>
      <c r="E18" s="114">
        <v>1147</v>
      </c>
      <c r="F18" s="114">
        <v>1151</v>
      </c>
      <c r="G18" s="114">
        <v>1132</v>
      </c>
      <c r="H18" s="140">
        <v>1145</v>
      </c>
      <c r="I18" s="115">
        <v>-20</v>
      </c>
      <c r="J18" s="116">
        <v>-1.7467248908296944</v>
      </c>
      <c r="K18" s="110"/>
      <c r="L18" s="110"/>
      <c r="M18" s="110"/>
      <c r="N18" s="110"/>
      <c r="O18" s="110"/>
    </row>
    <row r="19" spans="1:15" s="110" customFormat="1" ht="24.95" customHeight="1" x14ac:dyDescent="0.2">
      <c r="A19" s="193" t="s">
        <v>146</v>
      </c>
      <c r="B19" s="199" t="s">
        <v>147</v>
      </c>
      <c r="C19" s="113">
        <v>19.152095630545347</v>
      </c>
      <c r="D19" s="115">
        <v>5159</v>
      </c>
      <c r="E19" s="114">
        <v>5215</v>
      </c>
      <c r="F19" s="114">
        <v>5123</v>
      </c>
      <c r="G19" s="114">
        <v>5253</v>
      </c>
      <c r="H19" s="140">
        <v>5297</v>
      </c>
      <c r="I19" s="115">
        <v>-138</v>
      </c>
      <c r="J19" s="116">
        <v>-2.6052482537285258</v>
      </c>
    </row>
    <row r="20" spans="1:15" s="287" customFormat="1" ht="24.95" customHeight="1" x14ac:dyDescent="0.2">
      <c r="A20" s="193" t="s">
        <v>148</v>
      </c>
      <c r="B20" s="199" t="s">
        <v>149</v>
      </c>
      <c r="C20" s="113">
        <v>6.4223929910531981</v>
      </c>
      <c r="D20" s="115">
        <v>1730</v>
      </c>
      <c r="E20" s="114">
        <v>1763</v>
      </c>
      <c r="F20" s="114">
        <v>1733</v>
      </c>
      <c r="G20" s="114">
        <v>1733</v>
      </c>
      <c r="H20" s="140">
        <v>1752</v>
      </c>
      <c r="I20" s="115">
        <v>-22</v>
      </c>
      <c r="J20" s="116">
        <v>-1.2557077625570776</v>
      </c>
      <c r="K20" s="110"/>
      <c r="L20" s="110"/>
      <c r="M20" s="110"/>
      <c r="N20" s="110"/>
      <c r="O20" s="110"/>
    </row>
    <row r="21" spans="1:15" s="110" customFormat="1" ht="24.95" customHeight="1" x14ac:dyDescent="0.2">
      <c r="A21" s="201" t="s">
        <v>150</v>
      </c>
      <c r="B21" s="202" t="s">
        <v>151</v>
      </c>
      <c r="C21" s="113">
        <v>12.703716078256672</v>
      </c>
      <c r="D21" s="115">
        <v>3422</v>
      </c>
      <c r="E21" s="114">
        <v>3946</v>
      </c>
      <c r="F21" s="114">
        <v>4177</v>
      </c>
      <c r="G21" s="114">
        <v>4122</v>
      </c>
      <c r="H21" s="140">
        <v>3888</v>
      </c>
      <c r="I21" s="115">
        <v>-466</v>
      </c>
      <c r="J21" s="116">
        <v>-11.98559670781893</v>
      </c>
    </row>
    <row r="22" spans="1:15" s="110" customFormat="1" ht="24.95" customHeight="1" x14ac:dyDescent="0.2">
      <c r="A22" s="201" t="s">
        <v>152</v>
      </c>
      <c r="B22" s="199" t="s">
        <v>153</v>
      </c>
      <c r="C22" s="113">
        <v>1.8895942384081374</v>
      </c>
      <c r="D22" s="115">
        <v>509</v>
      </c>
      <c r="E22" s="114">
        <v>519</v>
      </c>
      <c r="F22" s="114">
        <v>498</v>
      </c>
      <c r="G22" s="114">
        <v>500</v>
      </c>
      <c r="H22" s="140">
        <v>506</v>
      </c>
      <c r="I22" s="115">
        <v>3</v>
      </c>
      <c r="J22" s="116">
        <v>0.59288537549407117</v>
      </c>
    </row>
    <row r="23" spans="1:15" s="110" customFormat="1" ht="24.95" customHeight="1" x14ac:dyDescent="0.2">
      <c r="A23" s="193" t="s">
        <v>154</v>
      </c>
      <c r="B23" s="199" t="s">
        <v>155</v>
      </c>
      <c r="C23" s="113">
        <v>0.61996510376062663</v>
      </c>
      <c r="D23" s="115">
        <v>167</v>
      </c>
      <c r="E23" s="114">
        <v>183</v>
      </c>
      <c r="F23" s="114">
        <v>188</v>
      </c>
      <c r="G23" s="114">
        <v>181</v>
      </c>
      <c r="H23" s="140">
        <v>183</v>
      </c>
      <c r="I23" s="115">
        <v>-16</v>
      </c>
      <c r="J23" s="116">
        <v>-8.7431693989071047</v>
      </c>
    </row>
    <row r="24" spans="1:15" s="110" customFormat="1" ht="24.95" customHeight="1" x14ac:dyDescent="0.2">
      <c r="A24" s="193" t="s">
        <v>156</v>
      </c>
      <c r="B24" s="199" t="s">
        <v>221</v>
      </c>
      <c r="C24" s="113">
        <v>7.1388796079741619</v>
      </c>
      <c r="D24" s="115">
        <v>1923</v>
      </c>
      <c r="E24" s="114">
        <v>1925</v>
      </c>
      <c r="F24" s="114">
        <v>1952</v>
      </c>
      <c r="G24" s="114">
        <v>1931</v>
      </c>
      <c r="H24" s="140">
        <v>1952</v>
      </c>
      <c r="I24" s="115">
        <v>-29</v>
      </c>
      <c r="J24" s="116">
        <v>-1.485655737704918</v>
      </c>
    </row>
    <row r="25" spans="1:15" s="110" customFormat="1" ht="24.95" customHeight="1" x14ac:dyDescent="0.2">
      <c r="A25" s="193" t="s">
        <v>222</v>
      </c>
      <c r="B25" s="204" t="s">
        <v>159</v>
      </c>
      <c r="C25" s="113">
        <v>8.6535248914132978</v>
      </c>
      <c r="D25" s="115">
        <v>2331</v>
      </c>
      <c r="E25" s="114">
        <v>2381</v>
      </c>
      <c r="F25" s="114">
        <v>2428</v>
      </c>
      <c r="G25" s="114">
        <v>2368</v>
      </c>
      <c r="H25" s="140">
        <v>2361</v>
      </c>
      <c r="I25" s="115">
        <v>-30</v>
      </c>
      <c r="J25" s="116">
        <v>-1.2706480304955527</v>
      </c>
    </row>
    <row r="26" spans="1:15" s="110" customFormat="1" ht="24.95" customHeight="1" x14ac:dyDescent="0.2">
      <c r="A26" s="201">
        <v>782.78300000000002</v>
      </c>
      <c r="B26" s="203" t="s">
        <v>160</v>
      </c>
      <c r="C26" s="113">
        <v>0.70906188513939938</v>
      </c>
      <c r="D26" s="115">
        <v>191</v>
      </c>
      <c r="E26" s="114">
        <v>188</v>
      </c>
      <c r="F26" s="114">
        <v>201</v>
      </c>
      <c r="G26" s="114">
        <v>220</v>
      </c>
      <c r="H26" s="140">
        <v>234</v>
      </c>
      <c r="I26" s="115">
        <v>-43</v>
      </c>
      <c r="J26" s="116">
        <v>-18.376068376068375</v>
      </c>
    </row>
    <row r="27" spans="1:15" s="110" customFormat="1" ht="24.95" customHeight="1" x14ac:dyDescent="0.2">
      <c r="A27" s="193" t="s">
        <v>161</v>
      </c>
      <c r="B27" s="199" t="s">
        <v>162</v>
      </c>
      <c r="C27" s="113">
        <v>0.83899469131677618</v>
      </c>
      <c r="D27" s="115">
        <v>226</v>
      </c>
      <c r="E27" s="114">
        <v>232</v>
      </c>
      <c r="F27" s="114">
        <v>225</v>
      </c>
      <c r="G27" s="114">
        <v>236</v>
      </c>
      <c r="H27" s="140">
        <v>212</v>
      </c>
      <c r="I27" s="115">
        <v>14</v>
      </c>
      <c r="J27" s="116">
        <v>6.6037735849056602</v>
      </c>
    </row>
    <row r="28" spans="1:15" s="110" customFormat="1" ht="24.95" customHeight="1" x14ac:dyDescent="0.2">
      <c r="A28" s="193" t="s">
        <v>163</v>
      </c>
      <c r="B28" s="199" t="s">
        <v>164</v>
      </c>
      <c r="C28" s="113">
        <v>2.427887292571556</v>
      </c>
      <c r="D28" s="115">
        <v>654</v>
      </c>
      <c r="E28" s="114">
        <v>814</v>
      </c>
      <c r="F28" s="114">
        <v>721</v>
      </c>
      <c r="G28" s="114">
        <v>833</v>
      </c>
      <c r="H28" s="140">
        <v>674</v>
      </c>
      <c r="I28" s="115">
        <v>-20</v>
      </c>
      <c r="J28" s="116">
        <v>-2.9673590504451037</v>
      </c>
    </row>
    <row r="29" spans="1:15" s="110" customFormat="1" ht="24.95" customHeight="1" x14ac:dyDescent="0.2">
      <c r="A29" s="193">
        <v>86</v>
      </c>
      <c r="B29" s="199" t="s">
        <v>165</v>
      </c>
      <c r="C29" s="113">
        <v>5.3569439803987082</v>
      </c>
      <c r="D29" s="115">
        <v>1443</v>
      </c>
      <c r="E29" s="114">
        <v>1449</v>
      </c>
      <c r="F29" s="114">
        <v>1457</v>
      </c>
      <c r="G29" s="114">
        <v>1467</v>
      </c>
      <c r="H29" s="140">
        <v>1458</v>
      </c>
      <c r="I29" s="115">
        <v>-15</v>
      </c>
      <c r="J29" s="116">
        <v>-1.0288065843621399</v>
      </c>
    </row>
    <row r="30" spans="1:15" s="110" customFormat="1" ht="24.95" customHeight="1" x14ac:dyDescent="0.2">
      <c r="A30" s="193">
        <v>87.88</v>
      </c>
      <c r="B30" s="204" t="s">
        <v>166</v>
      </c>
      <c r="C30" s="113">
        <v>4.6033337045699225</v>
      </c>
      <c r="D30" s="115">
        <v>1240</v>
      </c>
      <c r="E30" s="114">
        <v>1257</v>
      </c>
      <c r="F30" s="114">
        <v>1230</v>
      </c>
      <c r="G30" s="114">
        <v>1235</v>
      </c>
      <c r="H30" s="140">
        <v>1227</v>
      </c>
      <c r="I30" s="115">
        <v>13</v>
      </c>
      <c r="J30" s="116">
        <v>1.0594947025264874</v>
      </c>
    </row>
    <row r="31" spans="1:15" s="110" customFormat="1" ht="24.95" customHeight="1" x14ac:dyDescent="0.2">
      <c r="A31" s="193" t="s">
        <v>167</v>
      </c>
      <c r="B31" s="199" t="s">
        <v>168</v>
      </c>
      <c r="C31" s="113">
        <v>15.049931321231021</v>
      </c>
      <c r="D31" s="115">
        <v>4054</v>
      </c>
      <c r="E31" s="114">
        <v>4216</v>
      </c>
      <c r="F31" s="114">
        <v>4146</v>
      </c>
      <c r="G31" s="114">
        <v>4214</v>
      </c>
      <c r="H31" s="140">
        <v>4075</v>
      </c>
      <c r="I31" s="115">
        <v>-21</v>
      </c>
      <c r="J31" s="116">
        <v>-0.51533742331288346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1.7745108957938895</v>
      </c>
      <c r="D34" s="115">
        <v>478</v>
      </c>
      <c r="E34" s="114">
        <v>492</v>
      </c>
      <c r="F34" s="114">
        <v>524</v>
      </c>
      <c r="G34" s="114">
        <v>484</v>
      </c>
      <c r="H34" s="140">
        <v>467</v>
      </c>
      <c r="I34" s="115">
        <v>11</v>
      </c>
      <c r="J34" s="116">
        <v>2.3554603854389722</v>
      </c>
    </row>
    <row r="35" spans="1:10" s="110" customFormat="1" ht="24.95" customHeight="1" x14ac:dyDescent="0.2">
      <c r="A35" s="292" t="s">
        <v>171</v>
      </c>
      <c r="B35" s="293" t="s">
        <v>172</v>
      </c>
      <c r="C35" s="113">
        <v>12.659167687567287</v>
      </c>
      <c r="D35" s="115">
        <v>3410</v>
      </c>
      <c r="E35" s="114">
        <v>3491</v>
      </c>
      <c r="F35" s="114">
        <v>3583</v>
      </c>
      <c r="G35" s="114">
        <v>3574</v>
      </c>
      <c r="H35" s="140">
        <v>3614</v>
      </c>
      <c r="I35" s="115">
        <v>-204</v>
      </c>
      <c r="J35" s="116">
        <v>-5.6447149972329829</v>
      </c>
    </row>
    <row r="36" spans="1:10" s="110" customFormat="1" ht="24.95" customHeight="1" x14ac:dyDescent="0.2">
      <c r="A36" s="294" t="s">
        <v>173</v>
      </c>
      <c r="B36" s="295" t="s">
        <v>174</v>
      </c>
      <c r="C36" s="125">
        <v>85.566321416638829</v>
      </c>
      <c r="D36" s="143">
        <v>23049</v>
      </c>
      <c r="E36" s="144">
        <v>24088</v>
      </c>
      <c r="F36" s="144">
        <v>24079</v>
      </c>
      <c r="G36" s="144">
        <v>24293</v>
      </c>
      <c r="H36" s="145">
        <v>23819</v>
      </c>
      <c r="I36" s="143">
        <v>-770</v>
      </c>
      <c r="J36" s="146">
        <v>-3.2327133800747303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26937</v>
      </c>
      <c r="F11" s="264">
        <v>28071</v>
      </c>
      <c r="G11" s="264">
        <v>28186</v>
      </c>
      <c r="H11" s="264">
        <v>28351</v>
      </c>
      <c r="I11" s="265">
        <v>27900</v>
      </c>
      <c r="J11" s="263">
        <v>-963</v>
      </c>
      <c r="K11" s="266">
        <v>-3.4516129032258065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46.166982217767384</v>
      </c>
      <c r="E13" s="115">
        <v>12436</v>
      </c>
      <c r="F13" s="114">
        <v>12786</v>
      </c>
      <c r="G13" s="114">
        <v>12988</v>
      </c>
      <c r="H13" s="114">
        <v>12961</v>
      </c>
      <c r="I13" s="140">
        <v>12888</v>
      </c>
      <c r="J13" s="115">
        <v>-452</v>
      </c>
      <c r="K13" s="116">
        <v>-3.5071384233395406</v>
      </c>
    </row>
    <row r="14" spans="1:15" ht="15.95" customHeight="1" x14ac:dyDescent="0.2">
      <c r="A14" s="306" t="s">
        <v>230</v>
      </c>
      <c r="B14" s="307"/>
      <c r="C14" s="308"/>
      <c r="D14" s="113">
        <v>41.129301703975941</v>
      </c>
      <c r="E14" s="115">
        <v>11079</v>
      </c>
      <c r="F14" s="114">
        <v>11590</v>
      </c>
      <c r="G14" s="114">
        <v>11660</v>
      </c>
      <c r="H14" s="114">
        <v>11678</v>
      </c>
      <c r="I14" s="140">
        <v>11526</v>
      </c>
      <c r="J14" s="115">
        <v>-447</v>
      </c>
      <c r="K14" s="116">
        <v>-3.8781884435190004</v>
      </c>
    </row>
    <row r="15" spans="1:15" ht="15.95" customHeight="1" x14ac:dyDescent="0.2">
      <c r="A15" s="306" t="s">
        <v>231</v>
      </c>
      <c r="B15" s="307"/>
      <c r="C15" s="308"/>
      <c r="D15" s="113">
        <v>4.5142369231911497</v>
      </c>
      <c r="E15" s="115">
        <v>1216</v>
      </c>
      <c r="F15" s="114">
        <v>1239</v>
      </c>
      <c r="G15" s="114">
        <v>1284</v>
      </c>
      <c r="H15" s="114">
        <v>1267</v>
      </c>
      <c r="I15" s="140">
        <v>1237</v>
      </c>
      <c r="J15" s="115">
        <v>-21</v>
      </c>
      <c r="K15" s="116">
        <v>-1.6976556184316896</v>
      </c>
    </row>
    <row r="16" spans="1:15" ht="15.95" customHeight="1" x14ac:dyDescent="0.2">
      <c r="A16" s="306" t="s">
        <v>232</v>
      </c>
      <c r="B16" s="307"/>
      <c r="C16" s="308"/>
      <c r="D16" s="113">
        <v>2.8139733452129043</v>
      </c>
      <c r="E16" s="115">
        <v>758</v>
      </c>
      <c r="F16" s="114">
        <v>929</v>
      </c>
      <c r="G16" s="114">
        <v>745</v>
      </c>
      <c r="H16" s="114">
        <v>895</v>
      </c>
      <c r="I16" s="140">
        <v>748</v>
      </c>
      <c r="J16" s="115">
        <v>10</v>
      </c>
      <c r="K16" s="116">
        <v>1.3368983957219251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1.4218361361695808</v>
      </c>
      <c r="E18" s="115">
        <v>383</v>
      </c>
      <c r="F18" s="114">
        <v>394</v>
      </c>
      <c r="G18" s="114">
        <v>414</v>
      </c>
      <c r="H18" s="114">
        <v>388</v>
      </c>
      <c r="I18" s="140">
        <v>364</v>
      </c>
      <c r="J18" s="115">
        <v>19</v>
      </c>
      <c r="K18" s="116">
        <v>5.2197802197802199</v>
      </c>
    </row>
    <row r="19" spans="1:11" ht="14.1" customHeight="1" x14ac:dyDescent="0.2">
      <c r="A19" s="306" t="s">
        <v>235</v>
      </c>
      <c r="B19" s="307" t="s">
        <v>236</v>
      </c>
      <c r="C19" s="308"/>
      <c r="D19" s="113">
        <v>1.1248468649070051</v>
      </c>
      <c r="E19" s="115">
        <v>303</v>
      </c>
      <c r="F19" s="114">
        <v>306</v>
      </c>
      <c r="G19" s="114">
        <v>331</v>
      </c>
      <c r="H19" s="114">
        <v>297</v>
      </c>
      <c r="I19" s="140">
        <v>277</v>
      </c>
      <c r="J19" s="115">
        <v>26</v>
      </c>
      <c r="K19" s="116">
        <v>9.3862815884476536</v>
      </c>
    </row>
    <row r="20" spans="1:11" ht="14.1" customHeight="1" x14ac:dyDescent="0.2">
      <c r="A20" s="306">
        <v>12</v>
      </c>
      <c r="B20" s="307" t="s">
        <v>237</v>
      </c>
      <c r="C20" s="308"/>
      <c r="D20" s="113">
        <v>1.4552474291866206</v>
      </c>
      <c r="E20" s="115">
        <v>392</v>
      </c>
      <c r="F20" s="114">
        <v>408</v>
      </c>
      <c r="G20" s="114">
        <v>440</v>
      </c>
      <c r="H20" s="114">
        <v>448</v>
      </c>
      <c r="I20" s="140">
        <v>432</v>
      </c>
      <c r="J20" s="115">
        <v>-40</v>
      </c>
      <c r="K20" s="116">
        <v>-9.2592592592592595</v>
      </c>
    </row>
    <row r="21" spans="1:11" ht="14.1" customHeight="1" x14ac:dyDescent="0.2">
      <c r="A21" s="306">
        <v>21</v>
      </c>
      <c r="B21" s="307" t="s">
        <v>238</v>
      </c>
      <c r="C21" s="308"/>
      <c r="D21" s="113">
        <v>0.14478226974050562</v>
      </c>
      <c r="E21" s="115">
        <v>39</v>
      </c>
      <c r="F21" s="114">
        <v>39</v>
      </c>
      <c r="G21" s="114">
        <v>38</v>
      </c>
      <c r="H21" s="114">
        <v>36</v>
      </c>
      <c r="I21" s="140">
        <v>34</v>
      </c>
      <c r="J21" s="115">
        <v>5</v>
      </c>
      <c r="K21" s="116">
        <v>14.705882352941176</v>
      </c>
    </row>
    <row r="22" spans="1:11" ht="14.1" customHeight="1" x14ac:dyDescent="0.2">
      <c r="A22" s="306">
        <v>22</v>
      </c>
      <c r="B22" s="307" t="s">
        <v>239</v>
      </c>
      <c r="C22" s="308"/>
      <c r="D22" s="113">
        <v>1.4700968927497493</v>
      </c>
      <c r="E22" s="115">
        <v>396</v>
      </c>
      <c r="F22" s="114">
        <v>419</v>
      </c>
      <c r="G22" s="114">
        <v>450</v>
      </c>
      <c r="H22" s="114">
        <v>454</v>
      </c>
      <c r="I22" s="140">
        <v>459</v>
      </c>
      <c r="J22" s="115">
        <v>-63</v>
      </c>
      <c r="K22" s="116">
        <v>-13.725490196078431</v>
      </c>
    </row>
    <row r="23" spans="1:11" ht="14.1" customHeight="1" x14ac:dyDescent="0.2">
      <c r="A23" s="306">
        <v>23</v>
      </c>
      <c r="B23" s="307" t="s">
        <v>240</v>
      </c>
      <c r="C23" s="308"/>
      <c r="D23" s="113">
        <v>0.683075323903924</v>
      </c>
      <c r="E23" s="115">
        <v>184</v>
      </c>
      <c r="F23" s="114">
        <v>182</v>
      </c>
      <c r="G23" s="114">
        <v>207</v>
      </c>
      <c r="H23" s="114">
        <v>204</v>
      </c>
      <c r="I23" s="140">
        <v>235</v>
      </c>
      <c r="J23" s="115">
        <v>-51</v>
      </c>
      <c r="K23" s="116">
        <v>-21.702127659574469</v>
      </c>
    </row>
    <row r="24" spans="1:11" ht="14.1" customHeight="1" x14ac:dyDescent="0.2">
      <c r="A24" s="306">
        <v>24</v>
      </c>
      <c r="B24" s="307" t="s">
        <v>241</v>
      </c>
      <c r="C24" s="308"/>
      <c r="D24" s="113">
        <v>1.2176560121765601</v>
      </c>
      <c r="E24" s="115">
        <v>328</v>
      </c>
      <c r="F24" s="114">
        <v>327</v>
      </c>
      <c r="G24" s="114">
        <v>341</v>
      </c>
      <c r="H24" s="114">
        <v>351</v>
      </c>
      <c r="I24" s="140">
        <v>357</v>
      </c>
      <c r="J24" s="115">
        <v>-29</v>
      </c>
      <c r="K24" s="116">
        <v>-8.1232492997198875</v>
      </c>
    </row>
    <row r="25" spans="1:11" ht="14.1" customHeight="1" x14ac:dyDescent="0.2">
      <c r="A25" s="306">
        <v>25</v>
      </c>
      <c r="B25" s="307" t="s">
        <v>242</v>
      </c>
      <c r="C25" s="308"/>
      <c r="D25" s="113">
        <v>1.6334409919441659</v>
      </c>
      <c r="E25" s="115">
        <v>440</v>
      </c>
      <c r="F25" s="114">
        <v>461</v>
      </c>
      <c r="G25" s="114">
        <v>468</v>
      </c>
      <c r="H25" s="114">
        <v>468</v>
      </c>
      <c r="I25" s="140">
        <v>467</v>
      </c>
      <c r="J25" s="115">
        <v>-27</v>
      </c>
      <c r="K25" s="116">
        <v>-5.7815845824411136</v>
      </c>
    </row>
    <row r="26" spans="1:11" ht="14.1" customHeight="1" x14ac:dyDescent="0.2">
      <c r="A26" s="306">
        <v>26</v>
      </c>
      <c r="B26" s="307" t="s">
        <v>243</v>
      </c>
      <c r="C26" s="308"/>
      <c r="D26" s="113">
        <v>0.81672049597208296</v>
      </c>
      <c r="E26" s="115">
        <v>220</v>
      </c>
      <c r="F26" s="114">
        <v>217</v>
      </c>
      <c r="G26" s="114">
        <v>223</v>
      </c>
      <c r="H26" s="114">
        <v>216</v>
      </c>
      <c r="I26" s="140">
        <v>216</v>
      </c>
      <c r="J26" s="115">
        <v>4</v>
      </c>
      <c r="K26" s="116">
        <v>1.8518518518518519</v>
      </c>
    </row>
    <row r="27" spans="1:11" ht="14.1" customHeight="1" x14ac:dyDescent="0.2">
      <c r="A27" s="306">
        <v>27</v>
      </c>
      <c r="B27" s="307" t="s">
        <v>244</v>
      </c>
      <c r="C27" s="308"/>
      <c r="D27" s="113">
        <v>0.33040056427961539</v>
      </c>
      <c r="E27" s="115">
        <v>89</v>
      </c>
      <c r="F27" s="114">
        <v>96</v>
      </c>
      <c r="G27" s="114">
        <v>94</v>
      </c>
      <c r="H27" s="114">
        <v>87</v>
      </c>
      <c r="I27" s="140">
        <v>93</v>
      </c>
      <c r="J27" s="115">
        <v>-4</v>
      </c>
      <c r="K27" s="116">
        <v>-4.301075268817204</v>
      </c>
    </row>
    <row r="28" spans="1:11" ht="14.1" customHeight="1" x14ac:dyDescent="0.2">
      <c r="A28" s="306">
        <v>28</v>
      </c>
      <c r="B28" s="307" t="s">
        <v>245</v>
      </c>
      <c r="C28" s="308"/>
      <c r="D28" s="113">
        <v>0.34525002784274417</v>
      </c>
      <c r="E28" s="115">
        <v>93</v>
      </c>
      <c r="F28" s="114">
        <v>99</v>
      </c>
      <c r="G28" s="114">
        <v>105</v>
      </c>
      <c r="H28" s="114">
        <v>110</v>
      </c>
      <c r="I28" s="140">
        <v>109</v>
      </c>
      <c r="J28" s="115">
        <v>-16</v>
      </c>
      <c r="K28" s="116">
        <v>-14.678899082568808</v>
      </c>
    </row>
    <row r="29" spans="1:11" ht="14.1" customHeight="1" x14ac:dyDescent="0.2">
      <c r="A29" s="306">
        <v>29</v>
      </c>
      <c r="B29" s="307" t="s">
        <v>246</v>
      </c>
      <c r="C29" s="308"/>
      <c r="D29" s="113">
        <v>4.0130675279355534</v>
      </c>
      <c r="E29" s="115">
        <v>1081</v>
      </c>
      <c r="F29" s="114">
        <v>1142</v>
      </c>
      <c r="G29" s="114">
        <v>1140</v>
      </c>
      <c r="H29" s="114">
        <v>1140</v>
      </c>
      <c r="I29" s="140">
        <v>1134</v>
      </c>
      <c r="J29" s="115">
        <v>-53</v>
      </c>
      <c r="K29" s="116">
        <v>-4.6737213403880071</v>
      </c>
    </row>
    <row r="30" spans="1:11" ht="14.1" customHeight="1" x14ac:dyDescent="0.2">
      <c r="A30" s="306" t="s">
        <v>247</v>
      </c>
      <c r="B30" s="307" t="s">
        <v>248</v>
      </c>
      <c r="C30" s="308"/>
      <c r="D30" s="113">
        <v>0.61996510376062663</v>
      </c>
      <c r="E30" s="115">
        <v>167</v>
      </c>
      <c r="F30" s="114">
        <v>167</v>
      </c>
      <c r="G30" s="114">
        <v>171</v>
      </c>
      <c r="H30" s="114">
        <v>165</v>
      </c>
      <c r="I30" s="140">
        <v>161</v>
      </c>
      <c r="J30" s="115">
        <v>6</v>
      </c>
      <c r="K30" s="116">
        <v>3.7267080745341614</v>
      </c>
    </row>
    <row r="31" spans="1:11" ht="14.1" customHeight="1" x14ac:dyDescent="0.2">
      <c r="A31" s="306" t="s">
        <v>249</v>
      </c>
      <c r="B31" s="307" t="s">
        <v>250</v>
      </c>
      <c r="C31" s="308"/>
      <c r="D31" s="113">
        <v>3.3819653265025802</v>
      </c>
      <c r="E31" s="115">
        <v>911</v>
      </c>
      <c r="F31" s="114">
        <v>972</v>
      </c>
      <c r="G31" s="114">
        <v>960</v>
      </c>
      <c r="H31" s="114">
        <v>966</v>
      </c>
      <c r="I31" s="140">
        <v>966</v>
      </c>
      <c r="J31" s="115">
        <v>-55</v>
      </c>
      <c r="K31" s="116">
        <v>-5.6935817805383024</v>
      </c>
    </row>
    <row r="32" spans="1:11" ht="14.1" customHeight="1" x14ac:dyDescent="0.2">
      <c r="A32" s="306">
        <v>31</v>
      </c>
      <c r="B32" s="307" t="s">
        <v>251</v>
      </c>
      <c r="C32" s="308"/>
      <c r="D32" s="113">
        <v>0.14106990384972343</v>
      </c>
      <c r="E32" s="115">
        <v>38</v>
      </c>
      <c r="F32" s="114">
        <v>37</v>
      </c>
      <c r="G32" s="114">
        <v>41</v>
      </c>
      <c r="H32" s="114">
        <v>49</v>
      </c>
      <c r="I32" s="140">
        <v>50</v>
      </c>
      <c r="J32" s="115">
        <v>-12</v>
      </c>
      <c r="K32" s="116">
        <v>-24</v>
      </c>
    </row>
    <row r="33" spans="1:11" ht="14.1" customHeight="1" x14ac:dyDescent="0.2">
      <c r="A33" s="306">
        <v>32</v>
      </c>
      <c r="B33" s="307" t="s">
        <v>252</v>
      </c>
      <c r="C33" s="308"/>
      <c r="D33" s="113">
        <v>0.9429409362586777</v>
      </c>
      <c r="E33" s="115">
        <v>254</v>
      </c>
      <c r="F33" s="114">
        <v>248</v>
      </c>
      <c r="G33" s="114">
        <v>251</v>
      </c>
      <c r="H33" s="114">
        <v>256</v>
      </c>
      <c r="I33" s="140">
        <v>246</v>
      </c>
      <c r="J33" s="115">
        <v>8</v>
      </c>
      <c r="K33" s="116">
        <v>3.2520325203252032</v>
      </c>
    </row>
    <row r="34" spans="1:11" ht="14.1" customHeight="1" x14ac:dyDescent="0.2">
      <c r="A34" s="306">
        <v>33</v>
      </c>
      <c r="B34" s="307" t="s">
        <v>253</v>
      </c>
      <c r="C34" s="308"/>
      <c r="D34" s="113">
        <v>0.39722315031369493</v>
      </c>
      <c r="E34" s="115">
        <v>107</v>
      </c>
      <c r="F34" s="114">
        <v>119</v>
      </c>
      <c r="G34" s="114">
        <v>126</v>
      </c>
      <c r="H34" s="114">
        <v>128</v>
      </c>
      <c r="I34" s="140">
        <v>132</v>
      </c>
      <c r="J34" s="115">
        <v>-25</v>
      </c>
      <c r="K34" s="116">
        <v>-18.939393939393938</v>
      </c>
    </row>
    <row r="35" spans="1:11" ht="14.1" customHeight="1" x14ac:dyDescent="0.2">
      <c r="A35" s="306">
        <v>34</v>
      </c>
      <c r="B35" s="307" t="s">
        <v>254</v>
      </c>
      <c r="C35" s="308"/>
      <c r="D35" s="113">
        <v>3.2817314474514609</v>
      </c>
      <c r="E35" s="115">
        <v>884</v>
      </c>
      <c r="F35" s="114">
        <v>878</v>
      </c>
      <c r="G35" s="114">
        <v>881</v>
      </c>
      <c r="H35" s="114">
        <v>869</v>
      </c>
      <c r="I35" s="140">
        <v>863</v>
      </c>
      <c r="J35" s="115">
        <v>21</v>
      </c>
      <c r="K35" s="116">
        <v>2.4333719582850519</v>
      </c>
    </row>
    <row r="36" spans="1:11" ht="14.1" customHeight="1" x14ac:dyDescent="0.2">
      <c r="A36" s="306">
        <v>41</v>
      </c>
      <c r="B36" s="307" t="s">
        <v>255</v>
      </c>
      <c r="C36" s="308"/>
      <c r="D36" s="113">
        <v>0.12622044028659465</v>
      </c>
      <c r="E36" s="115">
        <v>34</v>
      </c>
      <c r="F36" s="114">
        <v>34</v>
      </c>
      <c r="G36" s="114">
        <v>32</v>
      </c>
      <c r="H36" s="114">
        <v>37</v>
      </c>
      <c r="I36" s="140">
        <v>35</v>
      </c>
      <c r="J36" s="115">
        <v>-1</v>
      </c>
      <c r="K36" s="116">
        <v>-2.8571428571428572</v>
      </c>
    </row>
    <row r="37" spans="1:11" ht="14.1" customHeight="1" x14ac:dyDescent="0.2">
      <c r="A37" s="306">
        <v>42</v>
      </c>
      <c r="B37" s="307" t="s">
        <v>256</v>
      </c>
      <c r="C37" s="308"/>
      <c r="D37" s="113">
        <v>5.197312247095074E-2</v>
      </c>
      <c r="E37" s="115">
        <v>14</v>
      </c>
      <c r="F37" s="114">
        <v>14</v>
      </c>
      <c r="G37" s="114" t="s">
        <v>513</v>
      </c>
      <c r="H37" s="114" t="s">
        <v>513</v>
      </c>
      <c r="I37" s="140" t="s">
        <v>513</v>
      </c>
      <c r="J37" s="115" t="s">
        <v>513</v>
      </c>
      <c r="K37" s="116" t="s">
        <v>513</v>
      </c>
    </row>
    <row r="38" spans="1:11" ht="14.1" customHeight="1" x14ac:dyDescent="0.2">
      <c r="A38" s="306">
        <v>43</v>
      </c>
      <c r="B38" s="307" t="s">
        <v>257</v>
      </c>
      <c r="C38" s="308"/>
      <c r="D38" s="113">
        <v>0.32668819838883323</v>
      </c>
      <c r="E38" s="115">
        <v>88</v>
      </c>
      <c r="F38" s="114">
        <v>93</v>
      </c>
      <c r="G38" s="114">
        <v>94</v>
      </c>
      <c r="H38" s="114">
        <v>91</v>
      </c>
      <c r="I38" s="140">
        <v>92</v>
      </c>
      <c r="J38" s="115">
        <v>-4</v>
      </c>
      <c r="K38" s="116">
        <v>-4.3478260869565215</v>
      </c>
    </row>
    <row r="39" spans="1:11" ht="14.1" customHeight="1" x14ac:dyDescent="0.2">
      <c r="A39" s="306">
        <v>51</v>
      </c>
      <c r="B39" s="307" t="s">
        <v>258</v>
      </c>
      <c r="C39" s="308"/>
      <c r="D39" s="113">
        <v>9.6744255113784021</v>
      </c>
      <c r="E39" s="115">
        <v>2606</v>
      </c>
      <c r="F39" s="114">
        <v>2595</v>
      </c>
      <c r="G39" s="114">
        <v>2529</v>
      </c>
      <c r="H39" s="114">
        <v>2547</v>
      </c>
      <c r="I39" s="140">
        <v>2603</v>
      </c>
      <c r="J39" s="115">
        <v>3</v>
      </c>
      <c r="K39" s="116">
        <v>0.1152516327314637</v>
      </c>
    </row>
    <row r="40" spans="1:11" ht="14.1" customHeight="1" x14ac:dyDescent="0.2">
      <c r="A40" s="306" t="s">
        <v>259</v>
      </c>
      <c r="B40" s="307" t="s">
        <v>260</v>
      </c>
      <c r="C40" s="308"/>
      <c r="D40" s="113">
        <v>9.488807216839291</v>
      </c>
      <c r="E40" s="115">
        <v>2556</v>
      </c>
      <c r="F40" s="114">
        <v>2540</v>
      </c>
      <c r="G40" s="114">
        <v>2479</v>
      </c>
      <c r="H40" s="114">
        <v>2499</v>
      </c>
      <c r="I40" s="140">
        <v>2564</v>
      </c>
      <c r="J40" s="115">
        <v>-8</v>
      </c>
      <c r="K40" s="116">
        <v>-0.31201248049921998</v>
      </c>
    </row>
    <row r="41" spans="1:11" ht="14.1" customHeight="1" x14ac:dyDescent="0.2">
      <c r="A41" s="306"/>
      <c r="B41" s="307" t="s">
        <v>261</v>
      </c>
      <c r="C41" s="308"/>
      <c r="D41" s="113">
        <v>3.9610944054646025</v>
      </c>
      <c r="E41" s="115">
        <v>1067</v>
      </c>
      <c r="F41" s="114">
        <v>1077</v>
      </c>
      <c r="G41" s="114">
        <v>1072</v>
      </c>
      <c r="H41" s="114">
        <v>1072</v>
      </c>
      <c r="I41" s="140">
        <v>1119</v>
      </c>
      <c r="J41" s="115">
        <v>-52</v>
      </c>
      <c r="K41" s="116">
        <v>-4.6470062555853442</v>
      </c>
    </row>
    <row r="42" spans="1:11" ht="14.1" customHeight="1" x14ac:dyDescent="0.2">
      <c r="A42" s="306">
        <v>52</v>
      </c>
      <c r="B42" s="307" t="s">
        <v>262</v>
      </c>
      <c r="C42" s="308"/>
      <c r="D42" s="113">
        <v>5.4052047369788765</v>
      </c>
      <c r="E42" s="115">
        <v>1456</v>
      </c>
      <c r="F42" s="114">
        <v>1496</v>
      </c>
      <c r="G42" s="114">
        <v>1473</v>
      </c>
      <c r="H42" s="114">
        <v>1470</v>
      </c>
      <c r="I42" s="140">
        <v>1484</v>
      </c>
      <c r="J42" s="115">
        <v>-28</v>
      </c>
      <c r="K42" s="116">
        <v>-1.8867924528301887</v>
      </c>
    </row>
    <row r="43" spans="1:11" ht="14.1" customHeight="1" x14ac:dyDescent="0.2">
      <c r="A43" s="306" t="s">
        <v>263</v>
      </c>
      <c r="B43" s="307" t="s">
        <v>264</v>
      </c>
      <c r="C43" s="308"/>
      <c r="D43" s="113">
        <v>5.2826966625830645</v>
      </c>
      <c r="E43" s="115">
        <v>1423</v>
      </c>
      <c r="F43" s="114">
        <v>1454</v>
      </c>
      <c r="G43" s="114">
        <v>1427</v>
      </c>
      <c r="H43" s="114">
        <v>1430</v>
      </c>
      <c r="I43" s="140">
        <v>1439</v>
      </c>
      <c r="J43" s="115">
        <v>-16</v>
      </c>
      <c r="K43" s="116">
        <v>-1.1118832522585129</v>
      </c>
    </row>
    <row r="44" spans="1:11" ht="14.1" customHeight="1" x14ac:dyDescent="0.2">
      <c r="A44" s="306">
        <v>53</v>
      </c>
      <c r="B44" s="307" t="s">
        <v>265</v>
      </c>
      <c r="C44" s="308"/>
      <c r="D44" s="113">
        <v>1.5257823811114823</v>
      </c>
      <c r="E44" s="115">
        <v>411</v>
      </c>
      <c r="F44" s="114">
        <v>433</v>
      </c>
      <c r="G44" s="114">
        <v>455</v>
      </c>
      <c r="H44" s="114">
        <v>475</v>
      </c>
      <c r="I44" s="140">
        <v>465</v>
      </c>
      <c r="J44" s="115">
        <v>-54</v>
      </c>
      <c r="K44" s="116">
        <v>-11.612903225806452</v>
      </c>
    </row>
    <row r="45" spans="1:11" ht="14.1" customHeight="1" x14ac:dyDescent="0.2">
      <c r="A45" s="306" t="s">
        <v>266</v>
      </c>
      <c r="B45" s="307" t="s">
        <v>267</v>
      </c>
      <c r="C45" s="308"/>
      <c r="D45" s="113">
        <v>1.4738092586405316</v>
      </c>
      <c r="E45" s="115">
        <v>397</v>
      </c>
      <c r="F45" s="114">
        <v>419</v>
      </c>
      <c r="G45" s="114">
        <v>443</v>
      </c>
      <c r="H45" s="114">
        <v>462</v>
      </c>
      <c r="I45" s="140">
        <v>453</v>
      </c>
      <c r="J45" s="115">
        <v>-56</v>
      </c>
      <c r="K45" s="116">
        <v>-12.362030905077262</v>
      </c>
    </row>
    <row r="46" spans="1:11" ht="14.1" customHeight="1" x14ac:dyDescent="0.2">
      <c r="A46" s="306">
        <v>54</v>
      </c>
      <c r="B46" s="307" t="s">
        <v>268</v>
      </c>
      <c r="C46" s="308"/>
      <c r="D46" s="113">
        <v>13.3236811820173</v>
      </c>
      <c r="E46" s="115">
        <v>3589</v>
      </c>
      <c r="F46" s="114">
        <v>3646</v>
      </c>
      <c r="G46" s="114">
        <v>3739</v>
      </c>
      <c r="H46" s="114">
        <v>3681</v>
      </c>
      <c r="I46" s="140">
        <v>3708</v>
      </c>
      <c r="J46" s="115">
        <v>-119</v>
      </c>
      <c r="K46" s="116">
        <v>-3.2092772384034518</v>
      </c>
    </row>
    <row r="47" spans="1:11" ht="14.1" customHeight="1" x14ac:dyDescent="0.2">
      <c r="A47" s="306">
        <v>61</v>
      </c>
      <c r="B47" s="307" t="s">
        <v>269</v>
      </c>
      <c r="C47" s="308"/>
      <c r="D47" s="113">
        <v>0.64595166499610202</v>
      </c>
      <c r="E47" s="115">
        <v>174</v>
      </c>
      <c r="F47" s="114">
        <v>171</v>
      </c>
      <c r="G47" s="114">
        <v>173</v>
      </c>
      <c r="H47" s="114">
        <v>162</v>
      </c>
      <c r="I47" s="140">
        <v>156</v>
      </c>
      <c r="J47" s="115">
        <v>18</v>
      </c>
      <c r="K47" s="116">
        <v>11.538461538461538</v>
      </c>
    </row>
    <row r="48" spans="1:11" ht="14.1" customHeight="1" x14ac:dyDescent="0.2">
      <c r="A48" s="306">
        <v>62</v>
      </c>
      <c r="B48" s="307" t="s">
        <v>270</v>
      </c>
      <c r="C48" s="308"/>
      <c r="D48" s="113">
        <v>11.590006311022014</v>
      </c>
      <c r="E48" s="115">
        <v>3122</v>
      </c>
      <c r="F48" s="114">
        <v>3167</v>
      </c>
      <c r="G48" s="114">
        <v>3144</v>
      </c>
      <c r="H48" s="114">
        <v>3264</v>
      </c>
      <c r="I48" s="140">
        <v>3180</v>
      </c>
      <c r="J48" s="115">
        <v>-58</v>
      </c>
      <c r="K48" s="116">
        <v>-1.8238993710691824</v>
      </c>
    </row>
    <row r="49" spans="1:11" ht="14.1" customHeight="1" x14ac:dyDescent="0.2">
      <c r="A49" s="306">
        <v>63</v>
      </c>
      <c r="B49" s="307" t="s">
        <v>271</v>
      </c>
      <c r="C49" s="308"/>
      <c r="D49" s="113">
        <v>9.4813824850577273</v>
      </c>
      <c r="E49" s="115">
        <v>2554</v>
      </c>
      <c r="F49" s="114">
        <v>2996</v>
      </c>
      <c r="G49" s="114">
        <v>3141</v>
      </c>
      <c r="H49" s="114">
        <v>3051</v>
      </c>
      <c r="I49" s="140">
        <v>2891</v>
      </c>
      <c r="J49" s="115">
        <v>-337</v>
      </c>
      <c r="K49" s="116">
        <v>-11.656866136285023</v>
      </c>
    </row>
    <row r="50" spans="1:11" ht="14.1" customHeight="1" x14ac:dyDescent="0.2">
      <c r="A50" s="306" t="s">
        <v>272</v>
      </c>
      <c r="B50" s="307" t="s">
        <v>273</v>
      </c>
      <c r="C50" s="308"/>
      <c r="D50" s="113">
        <v>0.44548390689386347</v>
      </c>
      <c r="E50" s="115">
        <v>120</v>
      </c>
      <c r="F50" s="114">
        <v>145</v>
      </c>
      <c r="G50" s="114">
        <v>147</v>
      </c>
      <c r="H50" s="114">
        <v>148</v>
      </c>
      <c r="I50" s="140">
        <v>138</v>
      </c>
      <c r="J50" s="115">
        <v>-18</v>
      </c>
      <c r="K50" s="116">
        <v>-13.043478260869565</v>
      </c>
    </row>
    <row r="51" spans="1:11" ht="14.1" customHeight="1" x14ac:dyDescent="0.2">
      <c r="A51" s="306" t="s">
        <v>274</v>
      </c>
      <c r="B51" s="307" t="s">
        <v>275</v>
      </c>
      <c r="C51" s="308"/>
      <c r="D51" s="113">
        <v>8.3082748635705528</v>
      </c>
      <c r="E51" s="115">
        <v>2238</v>
      </c>
      <c r="F51" s="114">
        <v>2658</v>
      </c>
      <c r="G51" s="114">
        <v>2790</v>
      </c>
      <c r="H51" s="114">
        <v>2710</v>
      </c>
      <c r="I51" s="140">
        <v>2580</v>
      </c>
      <c r="J51" s="115">
        <v>-342</v>
      </c>
      <c r="K51" s="116">
        <v>-13.255813953488373</v>
      </c>
    </row>
    <row r="52" spans="1:11" ht="14.1" customHeight="1" x14ac:dyDescent="0.2">
      <c r="A52" s="306">
        <v>71</v>
      </c>
      <c r="B52" s="307" t="s">
        <v>276</v>
      </c>
      <c r="C52" s="308"/>
      <c r="D52" s="113">
        <v>10.661914838326465</v>
      </c>
      <c r="E52" s="115">
        <v>2872</v>
      </c>
      <c r="F52" s="114">
        <v>2925</v>
      </c>
      <c r="G52" s="114">
        <v>2914</v>
      </c>
      <c r="H52" s="114">
        <v>2911</v>
      </c>
      <c r="I52" s="140">
        <v>2894</v>
      </c>
      <c r="J52" s="115">
        <v>-22</v>
      </c>
      <c r="K52" s="116">
        <v>-0.76019350380096751</v>
      </c>
    </row>
    <row r="53" spans="1:11" ht="14.1" customHeight="1" x14ac:dyDescent="0.2">
      <c r="A53" s="306" t="s">
        <v>277</v>
      </c>
      <c r="B53" s="307" t="s">
        <v>278</v>
      </c>
      <c r="C53" s="308"/>
      <c r="D53" s="113">
        <v>0.99120169283884618</v>
      </c>
      <c r="E53" s="115">
        <v>267</v>
      </c>
      <c r="F53" s="114">
        <v>254</v>
      </c>
      <c r="G53" s="114">
        <v>253</v>
      </c>
      <c r="H53" s="114">
        <v>250</v>
      </c>
      <c r="I53" s="140">
        <v>254</v>
      </c>
      <c r="J53" s="115">
        <v>13</v>
      </c>
      <c r="K53" s="116">
        <v>5.1181102362204722</v>
      </c>
    </row>
    <row r="54" spans="1:11" ht="14.1" customHeight="1" x14ac:dyDescent="0.2">
      <c r="A54" s="306" t="s">
        <v>279</v>
      </c>
      <c r="B54" s="307" t="s">
        <v>280</v>
      </c>
      <c r="C54" s="308"/>
      <c r="D54" s="113">
        <v>9.3217507517540934</v>
      </c>
      <c r="E54" s="115">
        <v>2511</v>
      </c>
      <c r="F54" s="114">
        <v>2578</v>
      </c>
      <c r="G54" s="114">
        <v>2572</v>
      </c>
      <c r="H54" s="114">
        <v>2573</v>
      </c>
      <c r="I54" s="140">
        <v>2552</v>
      </c>
      <c r="J54" s="115">
        <v>-41</v>
      </c>
      <c r="K54" s="116">
        <v>-1.6065830721003134</v>
      </c>
    </row>
    <row r="55" spans="1:11" ht="14.1" customHeight="1" x14ac:dyDescent="0.2">
      <c r="A55" s="306">
        <v>72</v>
      </c>
      <c r="B55" s="307" t="s">
        <v>281</v>
      </c>
      <c r="C55" s="308"/>
      <c r="D55" s="113">
        <v>1.0134758881835393</v>
      </c>
      <c r="E55" s="115">
        <v>273</v>
      </c>
      <c r="F55" s="114">
        <v>269</v>
      </c>
      <c r="G55" s="114">
        <v>269</v>
      </c>
      <c r="H55" s="114">
        <v>277</v>
      </c>
      <c r="I55" s="140">
        <v>270</v>
      </c>
      <c r="J55" s="115">
        <v>3</v>
      </c>
      <c r="K55" s="116">
        <v>1.1111111111111112</v>
      </c>
    </row>
    <row r="56" spans="1:11" ht="14.1" customHeight="1" x14ac:dyDescent="0.2">
      <c r="A56" s="306" t="s">
        <v>282</v>
      </c>
      <c r="B56" s="307" t="s">
        <v>283</v>
      </c>
      <c r="C56" s="308"/>
      <c r="D56" s="113">
        <v>0.12250807439581245</v>
      </c>
      <c r="E56" s="115">
        <v>33</v>
      </c>
      <c r="F56" s="114">
        <v>32</v>
      </c>
      <c r="G56" s="114">
        <v>38</v>
      </c>
      <c r="H56" s="114">
        <v>38</v>
      </c>
      <c r="I56" s="140">
        <v>39</v>
      </c>
      <c r="J56" s="115">
        <v>-6</v>
      </c>
      <c r="K56" s="116">
        <v>-15.384615384615385</v>
      </c>
    </row>
    <row r="57" spans="1:11" ht="14.1" customHeight="1" x14ac:dyDescent="0.2">
      <c r="A57" s="306" t="s">
        <v>284</v>
      </c>
      <c r="B57" s="307" t="s">
        <v>285</v>
      </c>
      <c r="C57" s="308"/>
      <c r="D57" s="113">
        <v>0.69421242157627061</v>
      </c>
      <c r="E57" s="115">
        <v>187</v>
      </c>
      <c r="F57" s="114">
        <v>184</v>
      </c>
      <c r="G57" s="114">
        <v>178</v>
      </c>
      <c r="H57" s="114">
        <v>185</v>
      </c>
      <c r="I57" s="140">
        <v>182</v>
      </c>
      <c r="J57" s="115">
        <v>5</v>
      </c>
      <c r="K57" s="116">
        <v>2.7472527472527473</v>
      </c>
    </row>
    <row r="58" spans="1:11" ht="14.1" customHeight="1" x14ac:dyDescent="0.2">
      <c r="A58" s="306">
        <v>73</v>
      </c>
      <c r="B58" s="307" t="s">
        <v>286</v>
      </c>
      <c r="C58" s="308"/>
      <c r="D58" s="113">
        <v>0.82785759364442957</v>
      </c>
      <c r="E58" s="115">
        <v>223</v>
      </c>
      <c r="F58" s="114">
        <v>225</v>
      </c>
      <c r="G58" s="114">
        <v>218</v>
      </c>
      <c r="H58" s="114">
        <v>207</v>
      </c>
      <c r="I58" s="140">
        <v>202</v>
      </c>
      <c r="J58" s="115">
        <v>21</v>
      </c>
      <c r="K58" s="116">
        <v>10.396039603960396</v>
      </c>
    </row>
    <row r="59" spans="1:11" ht="14.1" customHeight="1" x14ac:dyDescent="0.2">
      <c r="A59" s="306" t="s">
        <v>287</v>
      </c>
      <c r="B59" s="307" t="s">
        <v>288</v>
      </c>
      <c r="C59" s="308"/>
      <c r="D59" s="113">
        <v>0.61625273786984447</v>
      </c>
      <c r="E59" s="115">
        <v>166</v>
      </c>
      <c r="F59" s="114">
        <v>170</v>
      </c>
      <c r="G59" s="114">
        <v>164</v>
      </c>
      <c r="H59" s="114">
        <v>153</v>
      </c>
      <c r="I59" s="140">
        <v>146</v>
      </c>
      <c r="J59" s="115">
        <v>20</v>
      </c>
      <c r="K59" s="116">
        <v>13.698630136986301</v>
      </c>
    </row>
    <row r="60" spans="1:11" ht="14.1" customHeight="1" x14ac:dyDescent="0.2">
      <c r="A60" s="306">
        <v>81</v>
      </c>
      <c r="B60" s="307" t="s">
        <v>289</v>
      </c>
      <c r="C60" s="308"/>
      <c r="D60" s="113">
        <v>3.3745405947210156</v>
      </c>
      <c r="E60" s="115">
        <v>909</v>
      </c>
      <c r="F60" s="114">
        <v>916</v>
      </c>
      <c r="G60" s="114">
        <v>919</v>
      </c>
      <c r="H60" s="114">
        <v>937</v>
      </c>
      <c r="I60" s="140">
        <v>938</v>
      </c>
      <c r="J60" s="115">
        <v>-29</v>
      </c>
      <c r="K60" s="116">
        <v>-3.091684434968017</v>
      </c>
    </row>
    <row r="61" spans="1:11" ht="14.1" customHeight="1" x14ac:dyDescent="0.2">
      <c r="A61" s="306" t="s">
        <v>290</v>
      </c>
      <c r="B61" s="307" t="s">
        <v>291</v>
      </c>
      <c r="C61" s="308"/>
      <c r="D61" s="113">
        <v>1.4106990384972342</v>
      </c>
      <c r="E61" s="115">
        <v>380</v>
      </c>
      <c r="F61" s="114">
        <v>384</v>
      </c>
      <c r="G61" s="114">
        <v>390</v>
      </c>
      <c r="H61" s="114">
        <v>402</v>
      </c>
      <c r="I61" s="140">
        <v>394</v>
      </c>
      <c r="J61" s="115">
        <v>-14</v>
      </c>
      <c r="K61" s="116">
        <v>-3.5532994923857868</v>
      </c>
    </row>
    <row r="62" spans="1:11" ht="14.1" customHeight="1" x14ac:dyDescent="0.2">
      <c r="A62" s="306" t="s">
        <v>292</v>
      </c>
      <c r="B62" s="307" t="s">
        <v>293</v>
      </c>
      <c r="C62" s="308"/>
      <c r="D62" s="113">
        <v>0.95779039982180647</v>
      </c>
      <c r="E62" s="115">
        <v>258</v>
      </c>
      <c r="F62" s="114">
        <v>249</v>
      </c>
      <c r="G62" s="114">
        <v>250</v>
      </c>
      <c r="H62" s="114">
        <v>243</v>
      </c>
      <c r="I62" s="140">
        <v>243</v>
      </c>
      <c r="J62" s="115">
        <v>15</v>
      </c>
      <c r="K62" s="116">
        <v>6.1728395061728394</v>
      </c>
    </row>
    <row r="63" spans="1:11" ht="14.1" customHeight="1" x14ac:dyDescent="0.2">
      <c r="A63" s="306"/>
      <c r="B63" s="307" t="s">
        <v>294</v>
      </c>
      <c r="C63" s="308"/>
      <c r="D63" s="113">
        <v>0.80558339829973646</v>
      </c>
      <c r="E63" s="115">
        <v>217</v>
      </c>
      <c r="F63" s="114">
        <v>210</v>
      </c>
      <c r="G63" s="114">
        <v>211</v>
      </c>
      <c r="H63" s="114">
        <v>205</v>
      </c>
      <c r="I63" s="140">
        <v>211</v>
      </c>
      <c r="J63" s="115">
        <v>6</v>
      </c>
      <c r="K63" s="116">
        <v>2.8436018957345972</v>
      </c>
    </row>
    <row r="64" spans="1:11" ht="14.1" customHeight="1" x14ac:dyDescent="0.2">
      <c r="A64" s="306" t="s">
        <v>295</v>
      </c>
      <c r="B64" s="307" t="s">
        <v>296</v>
      </c>
      <c r="C64" s="308"/>
      <c r="D64" s="113">
        <v>6.3110220143297327E-2</v>
      </c>
      <c r="E64" s="115">
        <v>17</v>
      </c>
      <c r="F64" s="114">
        <v>22</v>
      </c>
      <c r="G64" s="114">
        <v>21</v>
      </c>
      <c r="H64" s="114">
        <v>20</v>
      </c>
      <c r="I64" s="140">
        <v>19</v>
      </c>
      <c r="J64" s="115">
        <v>-2</v>
      </c>
      <c r="K64" s="116">
        <v>-10.526315789473685</v>
      </c>
    </row>
    <row r="65" spans="1:11" ht="14.1" customHeight="1" x14ac:dyDescent="0.2">
      <c r="A65" s="306" t="s">
        <v>297</v>
      </c>
      <c r="B65" s="307" t="s">
        <v>298</v>
      </c>
      <c r="C65" s="308"/>
      <c r="D65" s="113">
        <v>0.58655381074358692</v>
      </c>
      <c r="E65" s="115">
        <v>158</v>
      </c>
      <c r="F65" s="114">
        <v>159</v>
      </c>
      <c r="G65" s="114">
        <v>162</v>
      </c>
      <c r="H65" s="114">
        <v>172</v>
      </c>
      <c r="I65" s="140">
        <v>177</v>
      </c>
      <c r="J65" s="115">
        <v>-19</v>
      </c>
      <c r="K65" s="116">
        <v>-10.734463276836157</v>
      </c>
    </row>
    <row r="66" spans="1:11" ht="14.1" customHeight="1" x14ac:dyDescent="0.2">
      <c r="A66" s="306">
        <v>82</v>
      </c>
      <c r="B66" s="307" t="s">
        <v>299</v>
      </c>
      <c r="C66" s="308"/>
      <c r="D66" s="113">
        <v>2.1828711437799311</v>
      </c>
      <c r="E66" s="115">
        <v>588</v>
      </c>
      <c r="F66" s="114">
        <v>634</v>
      </c>
      <c r="G66" s="114">
        <v>638</v>
      </c>
      <c r="H66" s="114">
        <v>649</v>
      </c>
      <c r="I66" s="140">
        <v>646</v>
      </c>
      <c r="J66" s="115">
        <v>-58</v>
      </c>
      <c r="K66" s="116">
        <v>-8.9783281733746136</v>
      </c>
    </row>
    <row r="67" spans="1:11" ht="14.1" customHeight="1" x14ac:dyDescent="0.2">
      <c r="A67" s="306" t="s">
        <v>300</v>
      </c>
      <c r="B67" s="307" t="s">
        <v>301</v>
      </c>
      <c r="C67" s="308"/>
      <c r="D67" s="113">
        <v>0.93180383858633109</v>
      </c>
      <c r="E67" s="115">
        <v>251</v>
      </c>
      <c r="F67" s="114">
        <v>258</v>
      </c>
      <c r="G67" s="114">
        <v>264</v>
      </c>
      <c r="H67" s="114">
        <v>274</v>
      </c>
      <c r="I67" s="140">
        <v>268</v>
      </c>
      <c r="J67" s="115">
        <v>-17</v>
      </c>
      <c r="K67" s="116">
        <v>-6.3432835820895521</v>
      </c>
    </row>
    <row r="68" spans="1:11" ht="14.1" customHeight="1" x14ac:dyDescent="0.2">
      <c r="A68" s="306" t="s">
        <v>302</v>
      </c>
      <c r="B68" s="307" t="s">
        <v>303</v>
      </c>
      <c r="C68" s="308"/>
      <c r="D68" s="113">
        <v>0.84641942309834062</v>
      </c>
      <c r="E68" s="115">
        <v>228</v>
      </c>
      <c r="F68" s="114">
        <v>262</v>
      </c>
      <c r="G68" s="114">
        <v>259</v>
      </c>
      <c r="H68" s="114">
        <v>262</v>
      </c>
      <c r="I68" s="140">
        <v>258</v>
      </c>
      <c r="J68" s="115">
        <v>-30</v>
      </c>
      <c r="K68" s="116">
        <v>-11.627906976744185</v>
      </c>
    </row>
    <row r="69" spans="1:11" ht="14.1" customHeight="1" x14ac:dyDescent="0.2">
      <c r="A69" s="306">
        <v>83</v>
      </c>
      <c r="B69" s="307" t="s">
        <v>304</v>
      </c>
      <c r="C69" s="308"/>
      <c r="D69" s="113">
        <v>2.9921669079704496</v>
      </c>
      <c r="E69" s="115">
        <v>806</v>
      </c>
      <c r="F69" s="114">
        <v>824</v>
      </c>
      <c r="G69" s="114">
        <v>786</v>
      </c>
      <c r="H69" s="114">
        <v>783</v>
      </c>
      <c r="I69" s="140">
        <v>768</v>
      </c>
      <c r="J69" s="115">
        <v>38</v>
      </c>
      <c r="K69" s="116">
        <v>4.947916666666667</v>
      </c>
    </row>
    <row r="70" spans="1:11" ht="14.1" customHeight="1" x14ac:dyDescent="0.2">
      <c r="A70" s="306" t="s">
        <v>305</v>
      </c>
      <c r="B70" s="307" t="s">
        <v>306</v>
      </c>
      <c r="C70" s="308"/>
      <c r="D70" s="113">
        <v>1.9118684337528307</v>
      </c>
      <c r="E70" s="115">
        <v>515</v>
      </c>
      <c r="F70" s="114">
        <v>539</v>
      </c>
      <c r="G70" s="114">
        <v>506</v>
      </c>
      <c r="H70" s="114">
        <v>508</v>
      </c>
      <c r="I70" s="140">
        <v>498</v>
      </c>
      <c r="J70" s="115">
        <v>17</v>
      </c>
      <c r="K70" s="116">
        <v>3.4136546184738954</v>
      </c>
    </row>
    <row r="71" spans="1:11" ht="14.1" customHeight="1" x14ac:dyDescent="0.2">
      <c r="A71" s="306"/>
      <c r="B71" s="307" t="s">
        <v>307</v>
      </c>
      <c r="C71" s="308"/>
      <c r="D71" s="113">
        <v>1.3067527935553329</v>
      </c>
      <c r="E71" s="115">
        <v>352</v>
      </c>
      <c r="F71" s="114">
        <v>375</v>
      </c>
      <c r="G71" s="114">
        <v>357</v>
      </c>
      <c r="H71" s="114">
        <v>360</v>
      </c>
      <c r="I71" s="140">
        <v>356</v>
      </c>
      <c r="J71" s="115">
        <v>-4</v>
      </c>
      <c r="K71" s="116">
        <v>-1.1235955056179776</v>
      </c>
    </row>
    <row r="72" spans="1:11" ht="14.1" customHeight="1" x14ac:dyDescent="0.2">
      <c r="A72" s="306">
        <v>84</v>
      </c>
      <c r="B72" s="307" t="s">
        <v>308</v>
      </c>
      <c r="C72" s="308"/>
      <c r="D72" s="113">
        <v>1.841333481827969</v>
      </c>
      <c r="E72" s="115">
        <v>496</v>
      </c>
      <c r="F72" s="114">
        <v>661</v>
      </c>
      <c r="G72" s="114">
        <v>557</v>
      </c>
      <c r="H72" s="114">
        <v>693</v>
      </c>
      <c r="I72" s="140">
        <v>545</v>
      </c>
      <c r="J72" s="115">
        <v>-49</v>
      </c>
      <c r="K72" s="116">
        <v>-8.9908256880733948</v>
      </c>
    </row>
    <row r="73" spans="1:11" ht="14.1" customHeight="1" x14ac:dyDescent="0.2">
      <c r="A73" s="306" t="s">
        <v>309</v>
      </c>
      <c r="B73" s="307" t="s">
        <v>310</v>
      </c>
      <c r="C73" s="308"/>
      <c r="D73" s="113">
        <v>0.23016668522849612</v>
      </c>
      <c r="E73" s="115">
        <v>62</v>
      </c>
      <c r="F73" s="114">
        <v>67</v>
      </c>
      <c r="G73" s="114">
        <v>64</v>
      </c>
      <c r="H73" s="114">
        <v>66</v>
      </c>
      <c r="I73" s="140">
        <v>66</v>
      </c>
      <c r="J73" s="115">
        <v>-4</v>
      </c>
      <c r="K73" s="116">
        <v>-6.0606060606060606</v>
      </c>
    </row>
    <row r="74" spans="1:11" ht="14.1" customHeight="1" x14ac:dyDescent="0.2">
      <c r="A74" s="306" t="s">
        <v>311</v>
      </c>
      <c r="B74" s="307" t="s">
        <v>312</v>
      </c>
      <c r="C74" s="308"/>
      <c r="D74" s="113">
        <v>0.23016668522849612</v>
      </c>
      <c r="E74" s="115">
        <v>62</v>
      </c>
      <c r="F74" s="114">
        <v>63</v>
      </c>
      <c r="G74" s="114">
        <v>68</v>
      </c>
      <c r="H74" s="114">
        <v>62</v>
      </c>
      <c r="I74" s="140">
        <v>74</v>
      </c>
      <c r="J74" s="115">
        <v>-12</v>
      </c>
      <c r="K74" s="116">
        <v>-16.216216216216218</v>
      </c>
    </row>
    <row r="75" spans="1:11" ht="14.1" customHeight="1" x14ac:dyDescent="0.2">
      <c r="A75" s="306" t="s">
        <v>313</v>
      </c>
      <c r="B75" s="307" t="s">
        <v>314</v>
      </c>
      <c r="C75" s="308"/>
      <c r="D75" s="113">
        <v>0.38608605264134832</v>
      </c>
      <c r="E75" s="115">
        <v>104</v>
      </c>
      <c r="F75" s="114">
        <v>246</v>
      </c>
      <c r="G75" s="114">
        <v>98</v>
      </c>
      <c r="H75" s="114">
        <v>237</v>
      </c>
      <c r="I75" s="140">
        <v>107</v>
      </c>
      <c r="J75" s="115">
        <v>-3</v>
      </c>
      <c r="K75" s="116">
        <v>-2.8037383177570092</v>
      </c>
    </row>
    <row r="76" spans="1:11" ht="14.1" customHeight="1" x14ac:dyDescent="0.2">
      <c r="A76" s="306">
        <v>91</v>
      </c>
      <c r="B76" s="307" t="s">
        <v>315</v>
      </c>
      <c r="C76" s="308"/>
      <c r="D76" s="113">
        <v>0.12250807439581245</v>
      </c>
      <c r="E76" s="115">
        <v>33</v>
      </c>
      <c r="F76" s="114">
        <v>50</v>
      </c>
      <c r="G76" s="114">
        <v>50</v>
      </c>
      <c r="H76" s="114">
        <v>42</v>
      </c>
      <c r="I76" s="140">
        <v>36</v>
      </c>
      <c r="J76" s="115">
        <v>-3</v>
      </c>
      <c r="K76" s="116">
        <v>-8.3333333333333339</v>
      </c>
    </row>
    <row r="77" spans="1:11" ht="14.1" customHeight="1" x14ac:dyDescent="0.2">
      <c r="A77" s="306">
        <v>92</v>
      </c>
      <c r="B77" s="307" t="s">
        <v>316</v>
      </c>
      <c r="C77" s="308"/>
      <c r="D77" s="113">
        <v>0.30812636893492223</v>
      </c>
      <c r="E77" s="115">
        <v>83</v>
      </c>
      <c r="F77" s="114">
        <v>93</v>
      </c>
      <c r="G77" s="114">
        <v>92</v>
      </c>
      <c r="H77" s="114">
        <v>94</v>
      </c>
      <c r="I77" s="140">
        <v>87</v>
      </c>
      <c r="J77" s="115">
        <v>-4</v>
      </c>
      <c r="K77" s="116">
        <v>-4.5977011494252871</v>
      </c>
    </row>
    <row r="78" spans="1:11" ht="14.1" customHeight="1" x14ac:dyDescent="0.2">
      <c r="A78" s="306">
        <v>93</v>
      </c>
      <c r="B78" s="307" t="s">
        <v>317</v>
      </c>
      <c r="C78" s="308"/>
      <c r="D78" s="113">
        <v>0.14106990384972343</v>
      </c>
      <c r="E78" s="115">
        <v>38</v>
      </c>
      <c r="F78" s="114">
        <v>40</v>
      </c>
      <c r="G78" s="114">
        <v>38</v>
      </c>
      <c r="H78" s="114">
        <v>43</v>
      </c>
      <c r="I78" s="140">
        <v>41</v>
      </c>
      <c r="J78" s="115">
        <v>-3</v>
      </c>
      <c r="K78" s="116">
        <v>-7.3170731707317076</v>
      </c>
    </row>
    <row r="79" spans="1:11" ht="14.1" customHeight="1" x14ac:dyDescent="0.2">
      <c r="A79" s="306">
        <v>94</v>
      </c>
      <c r="B79" s="307" t="s">
        <v>318</v>
      </c>
      <c r="C79" s="308"/>
      <c r="D79" s="113">
        <v>0.70163715335783494</v>
      </c>
      <c r="E79" s="115">
        <v>189</v>
      </c>
      <c r="F79" s="114">
        <v>193</v>
      </c>
      <c r="G79" s="114">
        <v>184</v>
      </c>
      <c r="H79" s="114">
        <v>169</v>
      </c>
      <c r="I79" s="140">
        <v>155</v>
      </c>
      <c r="J79" s="115">
        <v>34</v>
      </c>
      <c r="K79" s="116">
        <v>21.93548387096774</v>
      </c>
    </row>
    <row r="80" spans="1:11" ht="14.1" customHeight="1" x14ac:dyDescent="0.2">
      <c r="A80" s="306" t="s">
        <v>319</v>
      </c>
      <c r="B80" s="307" t="s">
        <v>320</v>
      </c>
      <c r="C80" s="308"/>
      <c r="D80" s="113">
        <v>1.1137097672346587E-2</v>
      </c>
      <c r="E80" s="115">
        <v>3</v>
      </c>
      <c r="F80" s="114">
        <v>3</v>
      </c>
      <c r="G80" s="114" t="s">
        <v>513</v>
      </c>
      <c r="H80" s="114" t="s">
        <v>513</v>
      </c>
      <c r="I80" s="140" t="s">
        <v>513</v>
      </c>
      <c r="J80" s="115" t="s">
        <v>513</v>
      </c>
      <c r="K80" s="116" t="s">
        <v>513</v>
      </c>
    </row>
    <row r="81" spans="1:11" ht="14.1" customHeight="1" x14ac:dyDescent="0.2">
      <c r="A81" s="310" t="s">
        <v>321</v>
      </c>
      <c r="B81" s="311" t="s">
        <v>333</v>
      </c>
      <c r="C81" s="312"/>
      <c r="D81" s="125">
        <v>5.3755058098526192</v>
      </c>
      <c r="E81" s="143">
        <v>1448</v>
      </c>
      <c r="F81" s="144">
        <v>1527</v>
      </c>
      <c r="G81" s="144">
        <v>1509</v>
      </c>
      <c r="H81" s="144">
        <v>1550</v>
      </c>
      <c r="I81" s="145">
        <v>1501</v>
      </c>
      <c r="J81" s="143">
        <v>-53</v>
      </c>
      <c r="K81" s="146">
        <v>-3.530979347101932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8169</v>
      </c>
      <c r="G12" s="536">
        <v>5771</v>
      </c>
      <c r="H12" s="536">
        <v>10386</v>
      </c>
      <c r="I12" s="536">
        <v>6888</v>
      </c>
      <c r="J12" s="537">
        <v>8225</v>
      </c>
      <c r="K12" s="538">
        <v>-56</v>
      </c>
      <c r="L12" s="349">
        <v>-0.68085106382978722</v>
      </c>
    </row>
    <row r="13" spans="1:17" s="110" customFormat="1" ht="15" customHeight="1" x14ac:dyDescent="0.2">
      <c r="A13" s="350" t="s">
        <v>344</v>
      </c>
      <c r="B13" s="351" t="s">
        <v>345</v>
      </c>
      <c r="C13" s="347"/>
      <c r="D13" s="347"/>
      <c r="E13" s="348"/>
      <c r="F13" s="536">
        <v>4642</v>
      </c>
      <c r="G13" s="536">
        <v>3076</v>
      </c>
      <c r="H13" s="536">
        <v>5707</v>
      </c>
      <c r="I13" s="536">
        <v>3949</v>
      </c>
      <c r="J13" s="537">
        <v>4707</v>
      </c>
      <c r="K13" s="538">
        <v>-65</v>
      </c>
      <c r="L13" s="349">
        <v>-1.3809220310176333</v>
      </c>
    </row>
    <row r="14" spans="1:17" s="110" customFormat="1" ht="22.5" customHeight="1" x14ac:dyDescent="0.2">
      <c r="A14" s="350"/>
      <c r="B14" s="351" t="s">
        <v>346</v>
      </c>
      <c r="C14" s="347"/>
      <c r="D14" s="347"/>
      <c r="E14" s="348"/>
      <c r="F14" s="536">
        <v>3527</v>
      </c>
      <c r="G14" s="536">
        <v>2695</v>
      </c>
      <c r="H14" s="536">
        <v>4679</v>
      </c>
      <c r="I14" s="536">
        <v>2939</v>
      </c>
      <c r="J14" s="537">
        <v>3518</v>
      </c>
      <c r="K14" s="538">
        <v>9</v>
      </c>
      <c r="L14" s="349">
        <v>0.25582717453098353</v>
      </c>
    </row>
    <row r="15" spans="1:17" s="110" customFormat="1" ht="15" customHeight="1" x14ac:dyDescent="0.2">
      <c r="A15" s="350" t="s">
        <v>347</v>
      </c>
      <c r="B15" s="351" t="s">
        <v>108</v>
      </c>
      <c r="C15" s="347"/>
      <c r="D15" s="347"/>
      <c r="E15" s="348"/>
      <c r="F15" s="536">
        <v>1795</v>
      </c>
      <c r="G15" s="536">
        <v>1470</v>
      </c>
      <c r="H15" s="536">
        <v>4598</v>
      </c>
      <c r="I15" s="536">
        <v>1506</v>
      </c>
      <c r="J15" s="537">
        <v>1928</v>
      </c>
      <c r="K15" s="538">
        <v>-133</v>
      </c>
      <c r="L15" s="349">
        <v>-6.898340248962656</v>
      </c>
    </row>
    <row r="16" spans="1:17" s="110" customFormat="1" ht="15" customHeight="1" x14ac:dyDescent="0.2">
      <c r="A16" s="350"/>
      <c r="B16" s="351" t="s">
        <v>109</v>
      </c>
      <c r="C16" s="347"/>
      <c r="D16" s="347"/>
      <c r="E16" s="348"/>
      <c r="F16" s="536">
        <v>5288</v>
      </c>
      <c r="G16" s="536">
        <v>3705</v>
      </c>
      <c r="H16" s="536">
        <v>5070</v>
      </c>
      <c r="I16" s="536">
        <v>4599</v>
      </c>
      <c r="J16" s="537">
        <v>5289</v>
      </c>
      <c r="K16" s="538">
        <v>-1</v>
      </c>
      <c r="L16" s="349">
        <v>-1.8907165815844205E-2</v>
      </c>
    </row>
    <row r="17" spans="1:12" s="110" customFormat="1" ht="15" customHeight="1" x14ac:dyDescent="0.2">
      <c r="A17" s="350"/>
      <c r="B17" s="351" t="s">
        <v>110</v>
      </c>
      <c r="C17" s="347"/>
      <c r="D17" s="347"/>
      <c r="E17" s="348"/>
      <c r="F17" s="536">
        <v>970</v>
      </c>
      <c r="G17" s="536">
        <v>519</v>
      </c>
      <c r="H17" s="536">
        <v>630</v>
      </c>
      <c r="I17" s="536">
        <v>707</v>
      </c>
      <c r="J17" s="537">
        <v>888</v>
      </c>
      <c r="K17" s="538">
        <v>82</v>
      </c>
      <c r="L17" s="349">
        <v>9.2342342342342345</v>
      </c>
    </row>
    <row r="18" spans="1:12" s="110" customFormat="1" ht="15" customHeight="1" x14ac:dyDescent="0.2">
      <c r="A18" s="350"/>
      <c r="B18" s="351" t="s">
        <v>111</v>
      </c>
      <c r="C18" s="347"/>
      <c r="D18" s="347"/>
      <c r="E18" s="348"/>
      <c r="F18" s="536">
        <v>116</v>
      </c>
      <c r="G18" s="536">
        <v>77</v>
      </c>
      <c r="H18" s="536">
        <v>88</v>
      </c>
      <c r="I18" s="536">
        <v>76</v>
      </c>
      <c r="J18" s="537">
        <v>120</v>
      </c>
      <c r="K18" s="538">
        <v>-4</v>
      </c>
      <c r="L18" s="349">
        <v>-3.3333333333333335</v>
      </c>
    </row>
    <row r="19" spans="1:12" s="110" customFormat="1" ht="15" customHeight="1" x14ac:dyDescent="0.2">
      <c r="A19" s="118" t="s">
        <v>113</v>
      </c>
      <c r="B19" s="119" t="s">
        <v>181</v>
      </c>
      <c r="C19" s="347"/>
      <c r="D19" s="347"/>
      <c r="E19" s="348"/>
      <c r="F19" s="536">
        <v>5403</v>
      </c>
      <c r="G19" s="536">
        <v>3497</v>
      </c>
      <c r="H19" s="536">
        <v>7367</v>
      </c>
      <c r="I19" s="536">
        <v>4363</v>
      </c>
      <c r="J19" s="537">
        <v>5477</v>
      </c>
      <c r="K19" s="538">
        <v>-74</v>
      </c>
      <c r="L19" s="349">
        <v>-1.3511046193171443</v>
      </c>
    </row>
    <row r="20" spans="1:12" s="110" customFormat="1" ht="15" customHeight="1" x14ac:dyDescent="0.2">
      <c r="A20" s="118"/>
      <c r="B20" s="119" t="s">
        <v>182</v>
      </c>
      <c r="C20" s="347"/>
      <c r="D20" s="347"/>
      <c r="E20" s="348"/>
      <c r="F20" s="536">
        <v>2766</v>
      </c>
      <c r="G20" s="536">
        <v>2274</v>
      </c>
      <c r="H20" s="536">
        <v>3019</v>
      </c>
      <c r="I20" s="536">
        <v>2525</v>
      </c>
      <c r="J20" s="537">
        <v>2748</v>
      </c>
      <c r="K20" s="538">
        <v>18</v>
      </c>
      <c r="L20" s="349">
        <v>0.65502183406113534</v>
      </c>
    </row>
    <row r="21" spans="1:12" s="110" customFormat="1" ht="15" customHeight="1" x14ac:dyDescent="0.2">
      <c r="A21" s="118" t="s">
        <v>113</v>
      </c>
      <c r="B21" s="119" t="s">
        <v>116</v>
      </c>
      <c r="C21" s="347"/>
      <c r="D21" s="347"/>
      <c r="E21" s="348"/>
      <c r="F21" s="536">
        <v>6923</v>
      </c>
      <c r="G21" s="536">
        <v>4780</v>
      </c>
      <c r="H21" s="536">
        <v>9008</v>
      </c>
      <c r="I21" s="536">
        <v>5722</v>
      </c>
      <c r="J21" s="537">
        <v>6921</v>
      </c>
      <c r="K21" s="538">
        <v>2</v>
      </c>
      <c r="L21" s="349">
        <v>2.8897558156335788E-2</v>
      </c>
    </row>
    <row r="22" spans="1:12" s="110" customFormat="1" ht="15" customHeight="1" x14ac:dyDescent="0.2">
      <c r="A22" s="118"/>
      <c r="B22" s="119" t="s">
        <v>117</v>
      </c>
      <c r="C22" s="347"/>
      <c r="D22" s="347"/>
      <c r="E22" s="348"/>
      <c r="F22" s="536">
        <v>1240</v>
      </c>
      <c r="G22" s="536">
        <v>982</v>
      </c>
      <c r="H22" s="536">
        <v>1368</v>
      </c>
      <c r="I22" s="536">
        <v>1157</v>
      </c>
      <c r="J22" s="537">
        <v>1298</v>
      </c>
      <c r="K22" s="538">
        <v>-58</v>
      </c>
      <c r="L22" s="349">
        <v>-4.4684129429892145</v>
      </c>
    </row>
    <row r="23" spans="1:12" s="110" customFormat="1" ht="15" customHeight="1" x14ac:dyDescent="0.2">
      <c r="A23" s="352" t="s">
        <v>347</v>
      </c>
      <c r="B23" s="353" t="s">
        <v>193</v>
      </c>
      <c r="C23" s="354"/>
      <c r="D23" s="354"/>
      <c r="E23" s="355"/>
      <c r="F23" s="539">
        <v>217</v>
      </c>
      <c r="G23" s="539">
        <v>362</v>
      </c>
      <c r="H23" s="539">
        <v>2277</v>
      </c>
      <c r="I23" s="539">
        <v>167</v>
      </c>
      <c r="J23" s="540">
        <v>311</v>
      </c>
      <c r="K23" s="541">
        <v>-94</v>
      </c>
      <c r="L23" s="356">
        <v>-30.225080385852092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33.200000000000003</v>
      </c>
      <c r="G25" s="542">
        <v>36.4</v>
      </c>
      <c r="H25" s="542">
        <v>39.6</v>
      </c>
      <c r="I25" s="542">
        <v>38.799999999999997</v>
      </c>
      <c r="J25" s="542">
        <v>35.200000000000003</v>
      </c>
      <c r="K25" s="543" t="s">
        <v>349</v>
      </c>
      <c r="L25" s="364">
        <v>-2</v>
      </c>
    </row>
    <row r="26" spans="1:12" s="110" customFormat="1" ht="15" customHeight="1" x14ac:dyDescent="0.2">
      <c r="A26" s="365" t="s">
        <v>105</v>
      </c>
      <c r="B26" s="366" t="s">
        <v>345</v>
      </c>
      <c r="C26" s="362"/>
      <c r="D26" s="362"/>
      <c r="E26" s="363"/>
      <c r="F26" s="542">
        <v>32</v>
      </c>
      <c r="G26" s="542">
        <v>33.700000000000003</v>
      </c>
      <c r="H26" s="542">
        <v>37.799999999999997</v>
      </c>
      <c r="I26" s="542">
        <v>36</v>
      </c>
      <c r="J26" s="544">
        <v>33.799999999999997</v>
      </c>
      <c r="K26" s="543" t="s">
        <v>349</v>
      </c>
      <c r="L26" s="364">
        <v>-1.7999999999999972</v>
      </c>
    </row>
    <row r="27" spans="1:12" s="110" customFormat="1" ht="15" customHeight="1" x14ac:dyDescent="0.2">
      <c r="A27" s="365"/>
      <c r="B27" s="366" t="s">
        <v>346</v>
      </c>
      <c r="C27" s="362"/>
      <c r="D27" s="362"/>
      <c r="E27" s="363"/>
      <c r="F27" s="542">
        <v>34.700000000000003</v>
      </c>
      <c r="G27" s="542">
        <v>39.6</v>
      </c>
      <c r="H27" s="542">
        <v>41.7</v>
      </c>
      <c r="I27" s="542">
        <v>42.6</v>
      </c>
      <c r="J27" s="542">
        <v>37</v>
      </c>
      <c r="K27" s="543" t="s">
        <v>349</v>
      </c>
      <c r="L27" s="364">
        <v>-2.2999999999999972</v>
      </c>
    </row>
    <row r="28" spans="1:12" s="110" customFormat="1" ht="15" customHeight="1" x14ac:dyDescent="0.2">
      <c r="A28" s="365" t="s">
        <v>113</v>
      </c>
      <c r="B28" s="366" t="s">
        <v>108</v>
      </c>
      <c r="C28" s="362"/>
      <c r="D28" s="362"/>
      <c r="E28" s="363"/>
      <c r="F28" s="542">
        <v>45.9</v>
      </c>
      <c r="G28" s="542">
        <v>45.7</v>
      </c>
      <c r="H28" s="542">
        <v>49.9</v>
      </c>
      <c r="I28" s="542">
        <v>49.3</v>
      </c>
      <c r="J28" s="542">
        <v>49.5</v>
      </c>
      <c r="K28" s="543" t="s">
        <v>349</v>
      </c>
      <c r="L28" s="364">
        <v>-3.6000000000000014</v>
      </c>
    </row>
    <row r="29" spans="1:12" s="110" customFormat="1" ht="11.25" x14ac:dyDescent="0.2">
      <c r="A29" s="365"/>
      <c r="B29" s="366" t="s">
        <v>109</v>
      </c>
      <c r="C29" s="362"/>
      <c r="D29" s="362"/>
      <c r="E29" s="363"/>
      <c r="F29" s="542">
        <v>30.9</v>
      </c>
      <c r="G29" s="542">
        <v>34.5</v>
      </c>
      <c r="H29" s="542">
        <v>35.799999999999997</v>
      </c>
      <c r="I29" s="542">
        <v>36.299999999999997</v>
      </c>
      <c r="J29" s="544">
        <v>32.5</v>
      </c>
      <c r="K29" s="543" t="s">
        <v>349</v>
      </c>
      <c r="L29" s="364">
        <v>-1.6000000000000014</v>
      </c>
    </row>
    <row r="30" spans="1:12" s="110" customFormat="1" ht="15" customHeight="1" x14ac:dyDescent="0.2">
      <c r="A30" s="365"/>
      <c r="B30" s="366" t="s">
        <v>110</v>
      </c>
      <c r="C30" s="362"/>
      <c r="D30" s="362"/>
      <c r="E30" s="363"/>
      <c r="F30" s="542">
        <v>24.3</v>
      </c>
      <c r="G30" s="542">
        <v>27.9</v>
      </c>
      <c r="H30" s="542">
        <v>34</v>
      </c>
      <c r="I30" s="542">
        <v>35.799999999999997</v>
      </c>
      <c r="J30" s="542">
        <v>26.2</v>
      </c>
      <c r="K30" s="543" t="s">
        <v>349</v>
      </c>
      <c r="L30" s="364">
        <v>-1.8999999999999986</v>
      </c>
    </row>
    <row r="31" spans="1:12" s="110" customFormat="1" ht="15" customHeight="1" x14ac:dyDescent="0.2">
      <c r="A31" s="365"/>
      <c r="B31" s="366" t="s">
        <v>111</v>
      </c>
      <c r="C31" s="362"/>
      <c r="D31" s="362"/>
      <c r="E31" s="363"/>
      <c r="F31" s="542">
        <v>31</v>
      </c>
      <c r="G31" s="542">
        <v>41.6</v>
      </c>
      <c r="H31" s="542">
        <v>35.200000000000003</v>
      </c>
      <c r="I31" s="542">
        <v>31.6</v>
      </c>
      <c r="J31" s="542">
        <v>25</v>
      </c>
      <c r="K31" s="543" t="s">
        <v>349</v>
      </c>
      <c r="L31" s="364">
        <v>6</v>
      </c>
    </row>
    <row r="32" spans="1:12" s="110" customFormat="1" ht="15" customHeight="1" x14ac:dyDescent="0.2">
      <c r="A32" s="367" t="s">
        <v>113</v>
      </c>
      <c r="B32" s="368" t="s">
        <v>181</v>
      </c>
      <c r="C32" s="362"/>
      <c r="D32" s="362"/>
      <c r="E32" s="363"/>
      <c r="F32" s="542">
        <v>30.8</v>
      </c>
      <c r="G32" s="542">
        <v>33.5</v>
      </c>
      <c r="H32" s="542">
        <v>37.299999999999997</v>
      </c>
      <c r="I32" s="542">
        <v>35</v>
      </c>
      <c r="J32" s="544">
        <v>33.6</v>
      </c>
      <c r="K32" s="543" t="s">
        <v>349</v>
      </c>
      <c r="L32" s="364">
        <v>-2.8000000000000007</v>
      </c>
    </row>
    <row r="33" spans="1:12" s="110" customFormat="1" ht="15" customHeight="1" x14ac:dyDescent="0.2">
      <c r="A33" s="367"/>
      <c r="B33" s="368" t="s">
        <v>182</v>
      </c>
      <c r="C33" s="362"/>
      <c r="D33" s="362"/>
      <c r="E33" s="363"/>
      <c r="F33" s="542">
        <v>37.5</v>
      </c>
      <c r="G33" s="542">
        <v>40.5</v>
      </c>
      <c r="H33" s="542">
        <v>43.3</v>
      </c>
      <c r="I33" s="542">
        <v>45.1</v>
      </c>
      <c r="J33" s="542">
        <v>38.1</v>
      </c>
      <c r="K33" s="543" t="s">
        <v>349</v>
      </c>
      <c r="L33" s="364">
        <v>-0.60000000000000142</v>
      </c>
    </row>
    <row r="34" spans="1:12" s="369" customFormat="1" ht="15" customHeight="1" x14ac:dyDescent="0.2">
      <c r="A34" s="367" t="s">
        <v>113</v>
      </c>
      <c r="B34" s="368" t="s">
        <v>116</v>
      </c>
      <c r="C34" s="362"/>
      <c r="D34" s="362"/>
      <c r="E34" s="363"/>
      <c r="F34" s="542">
        <v>32.5</v>
      </c>
      <c r="G34" s="542">
        <v>35.700000000000003</v>
      </c>
      <c r="H34" s="542">
        <v>39.200000000000003</v>
      </c>
      <c r="I34" s="542">
        <v>37.9</v>
      </c>
      <c r="J34" s="542">
        <v>33.5</v>
      </c>
      <c r="K34" s="543" t="s">
        <v>349</v>
      </c>
      <c r="L34" s="364">
        <v>-1</v>
      </c>
    </row>
    <row r="35" spans="1:12" s="369" customFormat="1" ht="11.25" x14ac:dyDescent="0.2">
      <c r="A35" s="370"/>
      <c r="B35" s="371" t="s">
        <v>117</v>
      </c>
      <c r="C35" s="372"/>
      <c r="D35" s="372"/>
      <c r="E35" s="373"/>
      <c r="F35" s="545">
        <v>36.4</v>
      </c>
      <c r="G35" s="545">
        <v>40.200000000000003</v>
      </c>
      <c r="H35" s="545">
        <v>42.1</v>
      </c>
      <c r="I35" s="545">
        <v>43.1</v>
      </c>
      <c r="J35" s="546">
        <v>43.7</v>
      </c>
      <c r="K35" s="547" t="s">
        <v>349</v>
      </c>
      <c r="L35" s="374">
        <v>-7.3000000000000043</v>
      </c>
    </row>
    <row r="36" spans="1:12" s="369" customFormat="1" ht="15.95" customHeight="1" x14ac:dyDescent="0.2">
      <c r="A36" s="375" t="s">
        <v>350</v>
      </c>
      <c r="B36" s="376"/>
      <c r="C36" s="377"/>
      <c r="D36" s="376"/>
      <c r="E36" s="378"/>
      <c r="F36" s="548">
        <v>7902</v>
      </c>
      <c r="G36" s="548">
        <v>5333</v>
      </c>
      <c r="H36" s="548">
        <v>7669</v>
      </c>
      <c r="I36" s="548">
        <v>6662</v>
      </c>
      <c r="J36" s="548">
        <v>7782</v>
      </c>
      <c r="K36" s="549">
        <v>120</v>
      </c>
      <c r="L36" s="380">
        <v>1.5420200462606013</v>
      </c>
    </row>
    <row r="37" spans="1:12" s="369" customFormat="1" ht="15.95" customHeight="1" x14ac:dyDescent="0.2">
      <c r="A37" s="381"/>
      <c r="B37" s="382" t="s">
        <v>113</v>
      </c>
      <c r="C37" s="382" t="s">
        <v>351</v>
      </c>
      <c r="D37" s="382"/>
      <c r="E37" s="383"/>
      <c r="F37" s="548">
        <v>2620</v>
      </c>
      <c r="G37" s="548">
        <v>1941</v>
      </c>
      <c r="H37" s="548">
        <v>3039</v>
      </c>
      <c r="I37" s="548">
        <v>2585</v>
      </c>
      <c r="J37" s="548">
        <v>2736</v>
      </c>
      <c r="K37" s="549">
        <v>-116</v>
      </c>
      <c r="L37" s="380">
        <v>-4.2397660818713447</v>
      </c>
    </row>
    <row r="38" spans="1:12" s="369" customFormat="1" ht="15.95" customHeight="1" x14ac:dyDescent="0.2">
      <c r="A38" s="381"/>
      <c r="B38" s="384" t="s">
        <v>105</v>
      </c>
      <c r="C38" s="384" t="s">
        <v>106</v>
      </c>
      <c r="D38" s="385"/>
      <c r="E38" s="383"/>
      <c r="F38" s="548">
        <v>4506</v>
      </c>
      <c r="G38" s="548">
        <v>2902</v>
      </c>
      <c r="H38" s="548">
        <v>4138</v>
      </c>
      <c r="I38" s="548">
        <v>3842</v>
      </c>
      <c r="J38" s="550">
        <v>4529</v>
      </c>
      <c r="K38" s="549">
        <v>-23</v>
      </c>
      <c r="L38" s="380">
        <v>-0.5078383749172003</v>
      </c>
    </row>
    <row r="39" spans="1:12" s="369" customFormat="1" ht="15.95" customHeight="1" x14ac:dyDescent="0.2">
      <c r="A39" s="381"/>
      <c r="B39" s="385"/>
      <c r="C39" s="382" t="s">
        <v>352</v>
      </c>
      <c r="D39" s="385"/>
      <c r="E39" s="383"/>
      <c r="F39" s="548">
        <v>1442</v>
      </c>
      <c r="G39" s="548">
        <v>978</v>
      </c>
      <c r="H39" s="548">
        <v>1565</v>
      </c>
      <c r="I39" s="548">
        <v>1383</v>
      </c>
      <c r="J39" s="548">
        <v>1531</v>
      </c>
      <c r="K39" s="549">
        <v>-89</v>
      </c>
      <c r="L39" s="380">
        <v>-5.81319399085565</v>
      </c>
    </row>
    <row r="40" spans="1:12" s="369" customFormat="1" ht="15.95" customHeight="1" x14ac:dyDescent="0.2">
      <c r="A40" s="381"/>
      <c r="B40" s="384"/>
      <c r="C40" s="384" t="s">
        <v>107</v>
      </c>
      <c r="D40" s="385"/>
      <c r="E40" s="383"/>
      <c r="F40" s="548">
        <v>3396</v>
      </c>
      <c r="G40" s="548">
        <v>2431</v>
      </c>
      <c r="H40" s="548">
        <v>3531</v>
      </c>
      <c r="I40" s="548">
        <v>2820</v>
      </c>
      <c r="J40" s="548">
        <v>3253</v>
      </c>
      <c r="K40" s="549">
        <v>143</v>
      </c>
      <c r="L40" s="380">
        <v>4.39594220719336</v>
      </c>
    </row>
    <row r="41" spans="1:12" s="369" customFormat="1" ht="24" customHeight="1" x14ac:dyDescent="0.2">
      <c r="A41" s="381"/>
      <c r="B41" s="385"/>
      <c r="C41" s="382" t="s">
        <v>352</v>
      </c>
      <c r="D41" s="385"/>
      <c r="E41" s="383"/>
      <c r="F41" s="548">
        <v>1178</v>
      </c>
      <c r="G41" s="548">
        <v>963</v>
      </c>
      <c r="H41" s="548">
        <v>1474</v>
      </c>
      <c r="I41" s="548">
        <v>1202</v>
      </c>
      <c r="J41" s="550">
        <v>1205</v>
      </c>
      <c r="K41" s="549">
        <v>-27</v>
      </c>
      <c r="L41" s="380">
        <v>-2.2406639004149378</v>
      </c>
    </row>
    <row r="42" spans="1:12" s="110" customFormat="1" ht="15" customHeight="1" x14ac:dyDescent="0.2">
      <c r="A42" s="381"/>
      <c r="B42" s="384" t="s">
        <v>113</v>
      </c>
      <c r="C42" s="384" t="s">
        <v>353</v>
      </c>
      <c r="D42" s="385"/>
      <c r="E42" s="383"/>
      <c r="F42" s="548">
        <v>1611</v>
      </c>
      <c r="G42" s="548">
        <v>1141</v>
      </c>
      <c r="H42" s="548">
        <v>2159</v>
      </c>
      <c r="I42" s="548">
        <v>1349</v>
      </c>
      <c r="J42" s="548">
        <v>1597</v>
      </c>
      <c r="K42" s="549">
        <v>14</v>
      </c>
      <c r="L42" s="380">
        <v>0.87664370695053229</v>
      </c>
    </row>
    <row r="43" spans="1:12" s="110" customFormat="1" ht="15" customHeight="1" x14ac:dyDescent="0.2">
      <c r="A43" s="381"/>
      <c r="B43" s="385"/>
      <c r="C43" s="382" t="s">
        <v>352</v>
      </c>
      <c r="D43" s="385"/>
      <c r="E43" s="383"/>
      <c r="F43" s="548">
        <v>740</v>
      </c>
      <c r="G43" s="548">
        <v>522</v>
      </c>
      <c r="H43" s="548">
        <v>1077</v>
      </c>
      <c r="I43" s="548">
        <v>665</v>
      </c>
      <c r="J43" s="548">
        <v>791</v>
      </c>
      <c r="K43" s="549">
        <v>-51</v>
      </c>
      <c r="L43" s="380">
        <v>-6.4475347661188369</v>
      </c>
    </row>
    <row r="44" spans="1:12" s="110" customFormat="1" ht="15" customHeight="1" x14ac:dyDescent="0.2">
      <c r="A44" s="381"/>
      <c r="B44" s="384"/>
      <c r="C44" s="366" t="s">
        <v>109</v>
      </c>
      <c r="D44" s="385"/>
      <c r="E44" s="383"/>
      <c r="F44" s="548">
        <v>5205</v>
      </c>
      <c r="G44" s="548">
        <v>3598</v>
      </c>
      <c r="H44" s="548">
        <v>4793</v>
      </c>
      <c r="I44" s="548">
        <v>4531</v>
      </c>
      <c r="J44" s="550">
        <v>5179</v>
      </c>
      <c r="K44" s="549">
        <v>26</v>
      </c>
      <c r="L44" s="380">
        <v>0.50202741842054455</v>
      </c>
    </row>
    <row r="45" spans="1:12" s="110" customFormat="1" ht="15" customHeight="1" x14ac:dyDescent="0.2">
      <c r="A45" s="381"/>
      <c r="B45" s="385"/>
      <c r="C45" s="382" t="s">
        <v>352</v>
      </c>
      <c r="D45" s="385"/>
      <c r="E45" s="383"/>
      <c r="F45" s="548">
        <v>1608</v>
      </c>
      <c r="G45" s="548">
        <v>1243</v>
      </c>
      <c r="H45" s="548">
        <v>1717</v>
      </c>
      <c r="I45" s="548">
        <v>1643</v>
      </c>
      <c r="J45" s="548">
        <v>1683</v>
      </c>
      <c r="K45" s="549">
        <v>-75</v>
      </c>
      <c r="L45" s="380">
        <v>-4.4563279857397502</v>
      </c>
    </row>
    <row r="46" spans="1:12" s="110" customFormat="1" ht="15" customHeight="1" x14ac:dyDescent="0.2">
      <c r="A46" s="381"/>
      <c r="B46" s="384"/>
      <c r="C46" s="366" t="s">
        <v>110</v>
      </c>
      <c r="D46" s="385"/>
      <c r="E46" s="383"/>
      <c r="F46" s="548">
        <v>970</v>
      </c>
      <c r="G46" s="548">
        <v>517</v>
      </c>
      <c r="H46" s="548">
        <v>629</v>
      </c>
      <c r="I46" s="548">
        <v>706</v>
      </c>
      <c r="J46" s="548">
        <v>886</v>
      </c>
      <c r="K46" s="549">
        <v>84</v>
      </c>
      <c r="L46" s="380">
        <v>9.4808126410835207</v>
      </c>
    </row>
    <row r="47" spans="1:12" s="110" customFormat="1" ht="15" customHeight="1" x14ac:dyDescent="0.2">
      <c r="A47" s="381"/>
      <c r="B47" s="385"/>
      <c r="C47" s="382" t="s">
        <v>352</v>
      </c>
      <c r="D47" s="385"/>
      <c r="E47" s="383"/>
      <c r="F47" s="548">
        <v>236</v>
      </c>
      <c r="G47" s="548">
        <v>144</v>
      </c>
      <c r="H47" s="548">
        <v>214</v>
      </c>
      <c r="I47" s="548">
        <v>253</v>
      </c>
      <c r="J47" s="550">
        <v>232</v>
      </c>
      <c r="K47" s="549">
        <v>4</v>
      </c>
      <c r="L47" s="380">
        <v>1.7241379310344827</v>
      </c>
    </row>
    <row r="48" spans="1:12" s="110" customFormat="1" ht="15" customHeight="1" x14ac:dyDescent="0.2">
      <c r="A48" s="381"/>
      <c r="B48" s="385"/>
      <c r="C48" s="366" t="s">
        <v>111</v>
      </c>
      <c r="D48" s="386"/>
      <c r="E48" s="387"/>
      <c r="F48" s="548">
        <v>116</v>
      </c>
      <c r="G48" s="548">
        <v>77</v>
      </c>
      <c r="H48" s="548">
        <v>88</v>
      </c>
      <c r="I48" s="548">
        <v>76</v>
      </c>
      <c r="J48" s="548">
        <v>120</v>
      </c>
      <c r="K48" s="549">
        <v>-4</v>
      </c>
      <c r="L48" s="380">
        <v>-3.3333333333333335</v>
      </c>
    </row>
    <row r="49" spans="1:12" s="110" customFormat="1" ht="15" customHeight="1" x14ac:dyDescent="0.2">
      <c r="A49" s="381"/>
      <c r="B49" s="385"/>
      <c r="C49" s="382" t="s">
        <v>352</v>
      </c>
      <c r="D49" s="385"/>
      <c r="E49" s="383"/>
      <c r="F49" s="548">
        <v>36</v>
      </c>
      <c r="G49" s="548">
        <v>32</v>
      </c>
      <c r="H49" s="548">
        <v>31</v>
      </c>
      <c r="I49" s="548">
        <v>24</v>
      </c>
      <c r="J49" s="548">
        <v>30</v>
      </c>
      <c r="K49" s="549">
        <v>6</v>
      </c>
      <c r="L49" s="380">
        <v>20</v>
      </c>
    </row>
    <row r="50" spans="1:12" s="110" customFormat="1" ht="15" customHeight="1" x14ac:dyDescent="0.2">
      <c r="A50" s="381"/>
      <c r="B50" s="384" t="s">
        <v>113</v>
      </c>
      <c r="C50" s="382" t="s">
        <v>181</v>
      </c>
      <c r="D50" s="385"/>
      <c r="E50" s="383"/>
      <c r="F50" s="548">
        <v>5147</v>
      </c>
      <c r="G50" s="548">
        <v>3097</v>
      </c>
      <c r="H50" s="548">
        <v>4736</v>
      </c>
      <c r="I50" s="548">
        <v>4157</v>
      </c>
      <c r="J50" s="550">
        <v>5080</v>
      </c>
      <c r="K50" s="549">
        <v>67</v>
      </c>
      <c r="L50" s="380">
        <v>1.3188976377952757</v>
      </c>
    </row>
    <row r="51" spans="1:12" s="110" customFormat="1" ht="15" customHeight="1" x14ac:dyDescent="0.2">
      <c r="A51" s="381"/>
      <c r="B51" s="385"/>
      <c r="C51" s="382" t="s">
        <v>352</v>
      </c>
      <c r="D51" s="385"/>
      <c r="E51" s="383"/>
      <c r="F51" s="548">
        <v>1586</v>
      </c>
      <c r="G51" s="548">
        <v>1036</v>
      </c>
      <c r="H51" s="548">
        <v>1768</v>
      </c>
      <c r="I51" s="548">
        <v>1456</v>
      </c>
      <c r="J51" s="548">
        <v>1707</v>
      </c>
      <c r="K51" s="549">
        <v>-121</v>
      </c>
      <c r="L51" s="380">
        <v>-7.0884592852958406</v>
      </c>
    </row>
    <row r="52" spans="1:12" s="110" customFormat="1" ht="15" customHeight="1" x14ac:dyDescent="0.2">
      <c r="A52" s="381"/>
      <c r="B52" s="384"/>
      <c r="C52" s="382" t="s">
        <v>182</v>
      </c>
      <c r="D52" s="385"/>
      <c r="E52" s="383"/>
      <c r="F52" s="548">
        <v>2755</v>
      </c>
      <c r="G52" s="548">
        <v>2236</v>
      </c>
      <c r="H52" s="548">
        <v>2933</v>
      </c>
      <c r="I52" s="548">
        <v>2505</v>
      </c>
      <c r="J52" s="548">
        <v>2702</v>
      </c>
      <c r="K52" s="549">
        <v>53</v>
      </c>
      <c r="L52" s="380">
        <v>1.9615099925980755</v>
      </c>
    </row>
    <row r="53" spans="1:12" s="269" customFormat="1" ht="11.25" customHeight="1" x14ac:dyDescent="0.2">
      <c r="A53" s="381"/>
      <c r="B53" s="385"/>
      <c r="C53" s="382" t="s">
        <v>352</v>
      </c>
      <c r="D53" s="385"/>
      <c r="E53" s="383"/>
      <c r="F53" s="548">
        <v>1034</v>
      </c>
      <c r="G53" s="548">
        <v>905</v>
      </c>
      <c r="H53" s="548">
        <v>1271</v>
      </c>
      <c r="I53" s="548">
        <v>1129</v>
      </c>
      <c r="J53" s="550">
        <v>1029</v>
      </c>
      <c r="K53" s="549">
        <v>5</v>
      </c>
      <c r="L53" s="380">
        <v>0.48590864917395532</v>
      </c>
    </row>
    <row r="54" spans="1:12" s="151" customFormat="1" ht="12.75" customHeight="1" x14ac:dyDescent="0.2">
      <c r="A54" s="381"/>
      <c r="B54" s="384" t="s">
        <v>113</v>
      </c>
      <c r="C54" s="384" t="s">
        <v>116</v>
      </c>
      <c r="D54" s="385"/>
      <c r="E54" s="383"/>
      <c r="F54" s="548">
        <v>6694</v>
      </c>
      <c r="G54" s="548">
        <v>4400</v>
      </c>
      <c r="H54" s="548">
        <v>6498</v>
      </c>
      <c r="I54" s="548">
        <v>5517</v>
      </c>
      <c r="J54" s="548">
        <v>6533</v>
      </c>
      <c r="K54" s="549">
        <v>161</v>
      </c>
      <c r="L54" s="380">
        <v>2.4644114495637535</v>
      </c>
    </row>
    <row r="55" spans="1:12" ht="11.25" x14ac:dyDescent="0.2">
      <c r="A55" s="381"/>
      <c r="B55" s="385"/>
      <c r="C55" s="382" t="s">
        <v>352</v>
      </c>
      <c r="D55" s="385"/>
      <c r="E55" s="383"/>
      <c r="F55" s="548">
        <v>2178</v>
      </c>
      <c r="G55" s="548">
        <v>1569</v>
      </c>
      <c r="H55" s="548">
        <v>2545</v>
      </c>
      <c r="I55" s="548">
        <v>2093</v>
      </c>
      <c r="J55" s="548">
        <v>2191</v>
      </c>
      <c r="K55" s="549">
        <v>-13</v>
      </c>
      <c r="L55" s="380">
        <v>-0.59333637608397993</v>
      </c>
    </row>
    <row r="56" spans="1:12" ht="14.25" customHeight="1" x14ac:dyDescent="0.2">
      <c r="A56" s="381"/>
      <c r="B56" s="385"/>
      <c r="C56" s="384" t="s">
        <v>117</v>
      </c>
      <c r="D56" s="385"/>
      <c r="E56" s="383"/>
      <c r="F56" s="548">
        <v>1202</v>
      </c>
      <c r="G56" s="548">
        <v>924</v>
      </c>
      <c r="H56" s="548">
        <v>1163</v>
      </c>
      <c r="I56" s="548">
        <v>1136</v>
      </c>
      <c r="J56" s="548">
        <v>1244</v>
      </c>
      <c r="K56" s="549">
        <v>-42</v>
      </c>
      <c r="L56" s="380">
        <v>-3.3762057877813505</v>
      </c>
    </row>
    <row r="57" spans="1:12" ht="18.75" customHeight="1" x14ac:dyDescent="0.2">
      <c r="A57" s="388"/>
      <c r="B57" s="389"/>
      <c r="C57" s="390" t="s">
        <v>352</v>
      </c>
      <c r="D57" s="389"/>
      <c r="E57" s="391"/>
      <c r="F57" s="551">
        <v>438</v>
      </c>
      <c r="G57" s="552">
        <v>371</v>
      </c>
      <c r="H57" s="552">
        <v>490</v>
      </c>
      <c r="I57" s="552">
        <v>490</v>
      </c>
      <c r="J57" s="552">
        <v>544</v>
      </c>
      <c r="K57" s="553">
        <f t="shared" ref="K57" si="0">IF(OR(F57=".",J57=".")=TRUE,".",IF(OR(F57="*",J57="*")=TRUE,"*",IF(AND(F57="-",J57="-")=TRUE,"-",IF(AND(ISNUMBER(J57),ISNUMBER(F57))=TRUE,IF(F57-J57=0,0,F57-J57),IF(ISNUMBER(F57)=TRUE,F57,-J57)))))</f>
        <v>-106</v>
      </c>
      <c r="L57" s="392">
        <f t="shared" ref="L57" si="1">IF(K57 =".",".",IF(K57 ="*","*",IF(K57="-","-",IF(K57=0,0,IF(OR(J57="-",J57=".",F57="-",F57=".")=TRUE,"X",IF(J57=0,"0,0",IF(ABS(K57*100/J57)&gt;250,".X",(K57*100/J57))))))))</f>
        <v>-19.485294117647058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8169</v>
      </c>
      <c r="E11" s="114">
        <v>5771</v>
      </c>
      <c r="F11" s="114">
        <v>10386</v>
      </c>
      <c r="G11" s="114">
        <v>6888</v>
      </c>
      <c r="H11" s="140">
        <v>8225</v>
      </c>
      <c r="I11" s="115">
        <v>-56</v>
      </c>
      <c r="J11" s="116">
        <v>-0.68085106382978722</v>
      </c>
    </row>
    <row r="12" spans="1:15" s="110" customFormat="1" ht="24.95" customHeight="1" x14ac:dyDescent="0.2">
      <c r="A12" s="193" t="s">
        <v>132</v>
      </c>
      <c r="B12" s="194" t="s">
        <v>133</v>
      </c>
      <c r="C12" s="113">
        <v>1.6403476557718204</v>
      </c>
      <c r="D12" s="115">
        <v>134</v>
      </c>
      <c r="E12" s="114">
        <v>52</v>
      </c>
      <c r="F12" s="114">
        <v>167</v>
      </c>
      <c r="G12" s="114">
        <v>92</v>
      </c>
      <c r="H12" s="140">
        <v>102</v>
      </c>
      <c r="I12" s="115">
        <v>32</v>
      </c>
      <c r="J12" s="116">
        <v>31.372549019607842</v>
      </c>
    </row>
    <row r="13" spans="1:15" s="110" customFormat="1" ht="24.95" customHeight="1" x14ac:dyDescent="0.2">
      <c r="A13" s="193" t="s">
        <v>134</v>
      </c>
      <c r="B13" s="199" t="s">
        <v>214</v>
      </c>
      <c r="C13" s="113">
        <v>1.1262088382911004</v>
      </c>
      <c r="D13" s="115">
        <v>92</v>
      </c>
      <c r="E13" s="114">
        <v>46</v>
      </c>
      <c r="F13" s="114">
        <v>76</v>
      </c>
      <c r="G13" s="114">
        <v>77</v>
      </c>
      <c r="H13" s="140">
        <v>68</v>
      </c>
      <c r="I13" s="115">
        <v>24</v>
      </c>
      <c r="J13" s="116">
        <v>35.294117647058826</v>
      </c>
    </row>
    <row r="14" spans="1:15" s="287" customFormat="1" ht="24.95" customHeight="1" x14ac:dyDescent="0.2">
      <c r="A14" s="193" t="s">
        <v>215</v>
      </c>
      <c r="B14" s="199" t="s">
        <v>137</v>
      </c>
      <c r="C14" s="113">
        <v>22.854694577059615</v>
      </c>
      <c r="D14" s="115">
        <v>1867</v>
      </c>
      <c r="E14" s="114">
        <v>932</v>
      </c>
      <c r="F14" s="114">
        <v>1927</v>
      </c>
      <c r="G14" s="114">
        <v>1340</v>
      </c>
      <c r="H14" s="140">
        <v>1617</v>
      </c>
      <c r="I14" s="115">
        <v>250</v>
      </c>
      <c r="J14" s="116">
        <v>15.460729746444033</v>
      </c>
      <c r="K14" s="110"/>
      <c r="L14" s="110"/>
      <c r="M14" s="110"/>
      <c r="N14" s="110"/>
      <c r="O14" s="110"/>
    </row>
    <row r="15" spans="1:15" s="110" customFormat="1" ht="24.95" customHeight="1" x14ac:dyDescent="0.2">
      <c r="A15" s="193" t="s">
        <v>216</v>
      </c>
      <c r="B15" s="199" t="s">
        <v>217</v>
      </c>
      <c r="C15" s="113">
        <v>3.4153507161219245</v>
      </c>
      <c r="D15" s="115">
        <v>279</v>
      </c>
      <c r="E15" s="114">
        <v>164</v>
      </c>
      <c r="F15" s="114">
        <v>383</v>
      </c>
      <c r="G15" s="114">
        <v>227</v>
      </c>
      <c r="H15" s="140">
        <v>349</v>
      </c>
      <c r="I15" s="115">
        <v>-70</v>
      </c>
      <c r="J15" s="116">
        <v>-20.05730659025788</v>
      </c>
    </row>
    <row r="16" spans="1:15" s="287" customFormat="1" ht="24.95" customHeight="1" x14ac:dyDescent="0.2">
      <c r="A16" s="193" t="s">
        <v>218</v>
      </c>
      <c r="B16" s="199" t="s">
        <v>141</v>
      </c>
      <c r="C16" s="113">
        <v>13.232953849920431</v>
      </c>
      <c r="D16" s="115">
        <v>1081</v>
      </c>
      <c r="E16" s="114">
        <v>538</v>
      </c>
      <c r="F16" s="114">
        <v>1074</v>
      </c>
      <c r="G16" s="114">
        <v>504</v>
      </c>
      <c r="H16" s="140">
        <v>834</v>
      </c>
      <c r="I16" s="115">
        <v>247</v>
      </c>
      <c r="J16" s="116">
        <v>29.61630695443645</v>
      </c>
      <c r="K16" s="110"/>
      <c r="L16" s="110"/>
      <c r="M16" s="110"/>
      <c r="N16" s="110"/>
      <c r="O16" s="110"/>
    </row>
    <row r="17" spans="1:15" s="110" customFormat="1" ht="24.95" customHeight="1" x14ac:dyDescent="0.2">
      <c r="A17" s="193" t="s">
        <v>142</v>
      </c>
      <c r="B17" s="199" t="s">
        <v>220</v>
      </c>
      <c r="C17" s="113">
        <v>6.2063900110172607</v>
      </c>
      <c r="D17" s="115">
        <v>507</v>
      </c>
      <c r="E17" s="114">
        <v>230</v>
      </c>
      <c r="F17" s="114">
        <v>470</v>
      </c>
      <c r="G17" s="114">
        <v>609</v>
      </c>
      <c r="H17" s="140">
        <v>434</v>
      </c>
      <c r="I17" s="115">
        <v>73</v>
      </c>
      <c r="J17" s="116">
        <v>16.820276497695854</v>
      </c>
    </row>
    <row r="18" spans="1:15" s="287" customFormat="1" ht="24.95" customHeight="1" x14ac:dyDescent="0.2">
      <c r="A18" s="201" t="s">
        <v>144</v>
      </c>
      <c r="B18" s="202" t="s">
        <v>145</v>
      </c>
      <c r="C18" s="113">
        <v>8.2384624801077244</v>
      </c>
      <c r="D18" s="115">
        <v>673</v>
      </c>
      <c r="E18" s="114">
        <v>374</v>
      </c>
      <c r="F18" s="114">
        <v>822</v>
      </c>
      <c r="G18" s="114">
        <v>553</v>
      </c>
      <c r="H18" s="140">
        <v>677</v>
      </c>
      <c r="I18" s="115">
        <v>-4</v>
      </c>
      <c r="J18" s="116">
        <v>-0.59084194977843429</v>
      </c>
      <c r="K18" s="110"/>
      <c r="L18" s="110"/>
      <c r="M18" s="110"/>
      <c r="N18" s="110"/>
      <c r="O18" s="110"/>
    </row>
    <row r="19" spans="1:15" s="110" customFormat="1" ht="24.95" customHeight="1" x14ac:dyDescent="0.2">
      <c r="A19" s="193" t="s">
        <v>146</v>
      </c>
      <c r="B19" s="199" t="s">
        <v>147</v>
      </c>
      <c r="C19" s="113">
        <v>12.412780022034521</v>
      </c>
      <c r="D19" s="115">
        <v>1014</v>
      </c>
      <c r="E19" s="114">
        <v>828</v>
      </c>
      <c r="F19" s="114">
        <v>1485</v>
      </c>
      <c r="G19" s="114">
        <v>904</v>
      </c>
      <c r="H19" s="140">
        <v>1341</v>
      </c>
      <c r="I19" s="115">
        <v>-327</v>
      </c>
      <c r="J19" s="116">
        <v>-24.384787472035793</v>
      </c>
    </row>
    <row r="20" spans="1:15" s="287" customFormat="1" ht="24.95" customHeight="1" x14ac:dyDescent="0.2">
      <c r="A20" s="193" t="s">
        <v>148</v>
      </c>
      <c r="B20" s="199" t="s">
        <v>149</v>
      </c>
      <c r="C20" s="113">
        <v>4.0519035377647201</v>
      </c>
      <c r="D20" s="115">
        <v>331</v>
      </c>
      <c r="E20" s="114">
        <v>313</v>
      </c>
      <c r="F20" s="114">
        <v>448</v>
      </c>
      <c r="G20" s="114">
        <v>268</v>
      </c>
      <c r="H20" s="140">
        <v>341</v>
      </c>
      <c r="I20" s="115">
        <v>-10</v>
      </c>
      <c r="J20" s="116">
        <v>-2.9325513196480939</v>
      </c>
      <c r="K20" s="110"/>
      <c r="L20" s="110"/>
      <c r="M20" s="110"/>
      <c r="N20" s="110"/>
      <c r="O20" s="110"/>
    </row>
    <row r="21" spans="1:15" s="110" customFormat="1" ht="24.95" customHeight="1" x14ac:dyDescent="0.2">
      <c r="A21" s="201" t="s">
        <v>150</v>
      </c>
      <c r="B21" s="202" t="s">
        <v>151</v>
      </c>
      <c r="C21" s="113">
        <v>4.3824213490023256</v>
      </c>
      <c r="D21" s="115">
        <v>358</v>
      </c>
      <c r="E21" s="114">
        <v>381</v>
      </c>
      <c r="F21" s="114">
        <v>480</v>
      </c>
      <c r="G21" s="114">
        <v>520</v>
      </c>
      <c r="H21" s="140">
        <v>477</v>
      </c>
      <c r="I21" s="115">
        <v>-119</v>
      </c>
      <c r="J21" s="116">
        <v>-24.947589098532493</v>
      </c>
    </row>
    <row r="22" spans="1:15" s="110" customFormat="1" ht="24.95" customHeight="1" x14ac:dyDescent="0.2">
      <c r="A22" s="201" t="s">
        <v>152</v>
      </c>
      <c r="B22" s="199" t="s">
        <v>153</v>
      </c>
      <c r="C22" s="113">
        <v>1.0894846370424776</v>
      </c>
      <c r="D22" s="115">
        <v>89</v>
      </c>
      <c r="E22" s="114">
        <v>64</v>
      </c>
      <c r="F22" s="114">
        <v>115</v>
      </c>
      <c r="G22" s="114">
        <v>70</v>
      </c>
      <c r="H22" s="140">
        <v>80</v>
      </c>
      <c r="I22" s="115">
        <v>9</v>
      </c>
      <c r="J22" s="116">
        <v>11.25</v>
      </c>
    </row>
    <row r="23" spans="1:15" s="110" customFormat="1" ht="24.95" customHeight="1" x14ac:dyDescent="0.2">
      <c r="A23" s="193" t="s">
        <v>154</v>
      </c>
      <c r="B23" s="199" t="s">
        <v>155</v>
      </c>
      <c r="C23" s="113">
        <v>1.6281062553556127</v>
      </c>
      <c r="D23" s="115">
        <v>133</v>
      </c>
      <c r="E23" s="114">
        <v>76</v>
      </c>
      <c r="F23" s="114">
        <v>151</v>
      </c>
      <c r="G23" s="114">
        <v>66</v>
      </c>
      <c r="H23" s="140">
        <v>112</v>
      </c>
      <c r="I23" s="115">
        <v>21</v>
      </c>
      <c r="J23" s="116">
        <v>18.75</v>
      </c>
    </row>
    <row r="24" spans="1:15" s="110" customFormat="1" ht="24.95" customHeight="1" x14ac:dyDescent="0.2">
      <c r="A24" s="193" t="s">
        <v>156</v>
      </c>
      <c r="B24" s="199" t="s">
        <v>221</v>
      </c>
      <c r="C24" s="113">
        <v>2.9134532990574122</v>
      </c>
      <c r="D24" s="115">
        <v>238</v>
      </c>
      <c r="E24" s="114">
        <v>208</v>
      </c>
      <c r="F24" s="114">
        <v>344</v>
      </c>
      <c r="G24" s="114">
        <v>241</v>
      </c>
      <c r="H24" s="140">
        <v>286</v>
      </c>
      <c r="I24" s="115">
        <v>-48</v>
      </c>
      <c r="J24" s="116">
        <v>-16.783216783216783</v>
      </c>
    </row>
    <row r="25" spans="1:15" s="110" customFormat="1" ht="24.95" customHeight="1" x14ac:dyDescent="0.2">
      <c r="A25" s="193" t="s">
        <v>222</v>
      </c>
      <c r="B25" s="204" t="s">
        <v>159</v>
      </c>
      <c r="C25" s="113">
        <v>4.5905251560778551</v>
      </c>
      <c r="D25" s="115">
        <v>375</v>
      </c>
      <c r="E25" s="114">
        <v>287</v>
      </c>
      <c r="F25" s="114">
        <v>491</v>
      </c>
      <c r="G25" s="114">
        <v>445</v>
      </c>
      <c r="H25" s="140">
        <v>395</v>
      </c>
      <c r="I25" s="115">
        <v>-20</v>
      </c>
      <c r="J25" s="116">
        <v>-5.0632911392405067</v>
      </c>
    </row>
    <row r="26" spans="1:15" s="110" customFormat="1" ht="24.95" customHeight="1" x14ac:dyDescent="0.2">
      <c r="A26" s="201">
        <v>782.78300000000002</v>
      </c>
      <c r="B26" s="203" t="s">
        <v>160</v>
      </c>
      <c r="C26" s="113">
        <v>6.0350104051903539</v>
      </c>
      <c r="D26" s="115">
        <v>493</v>
      </c>
      <c r="E26" s="114">
        <v>404</v>
      </c>
      <c r="F26" s="114">
        <v>587</v>
      </c>
      <c r="G26" s="114">
        <v>462</v>
      </c>
      <c r="H26" s="140">
        <v>712</v>
      </c>
      <c r="I26" s="115">
        <v>-219</v>
      </c>
      <c r="J26" s="116">
        <v>-30.758426966292134</v>
      </c>
    </row>
    <row r="27" spans="1:15" s="110" customFormat="1" ht="24.95" customHeight="1" x14ac:dyDescent="0.2">
      <c r="A27" s="193" t="s">
        <v>161</v>
      </c>
      <c r="B27" s="199" t="s">
        <v>162</v>
      </c>
      <c r="C27" s="113">
        <v>2.472762884073938</v>
      </c>
      <c r="D27" s="115">
        <v>202</v>
      </c>
      <c r="E27" s="114">
        <v>140</v>
      </c>
      <c r="F27" s="114">
        <v>365</v>
      </c>
      <c r="G27" s="114">
        <v>185</v>
      </c>
      <c r="H27" s="140">
        <v>150</v>
      </c>
      <c r="I27" s="115">
        <v>52</v>
      </c>
      <c r="J27" s="116">
        <v>34.666666666666664</v>
      </c>
    </row>
    <row r="28" spans="1:15" s="110" customFormat="1" ht="24.95" customHeight="1" x14ac:dyDescent="0.2">
      <c r="A28" s="193" t="s">
        <v>163</v>
      </c>
      <c r="B28" s="199" t="s">
        <v>164</v>
      </c>
      <c r="C28" s="113">
        <v>4.1375933406781735</v>
      </c>
      <c r="D28" s="115">
        <v>338</v>
      </c>
      <c r="E28" s="114">
        <v>347</v>
      </c>
      <c r="F28" s="114">
        <v>593</v>
      </c>
      <c r="G28" s="114">
        <v>339</v>
      </c>
      <c r="H28" s="140">
        <v>299</v>
      </c>
      <c r="I28" s="115">
        <v>39</v>
      </c>
      <c r="J28" s="116">
        <v>13.043478260869565</v>
      </c>
    </row>
    <row r="29" spans="1:15" s="110" customFormat="1" ht="24.95" customHeight="1" x14ac:dyDescent="0.2">
      <c r="A29" s="193">
        <v>86</v>
      </c>
      <c r="B29" s="199" t="s">
        <v>165</v>
      </c>
      <c r="C29" s="113">
        <v>10.001224140041622</v>
      </c>
      <c r="D29" s="115">
        <v>817</v>
      </c>
      <c r="E29" s="114">
        <v>415</v>
      </c>
      <c r="F29" s="114">
        <v>701</v>
      </c>
      <c r="G29" s="114">
        <v>412</v>
      </c>
      <c r="H29" s="140">
        <v>508</v>
      </c>
      <c r="I29" s="115">
        <v>309</v>
      </c>
      <c r="J29" s="116">
        <v>60.826771653543304</v>
      </c>
    </row>
    <row r="30" spans="1:15" s="110" customFormat="1" ht="24.95" customHeight="1" x14ac:dyDescent="0.2">
      <c r="A30" s="193">
        <v>87.88</v>
      </c>
      <c r="B30" s="204" t="s">
        <v>166</v>
      </c>
      <c r="C30" s="113">
        <v>7.2591504468111152</v>
      </c>
      <c r="D30" s="115">
        <v>593</v>
      </c>
      <c r="E30" s="114">
        <v>669</v>
      </c>
      <c r="F30" s="114">
        <v>1145</v>
      </c>
      <c r="G30" s="114">
        <v>569</v>
      </c>
      <c r="H30" s="140">
        <v>747</v>
      </c>
      <c r="I30" s="115">
        <v>-154</v>
      </c>
      <c r="J30" s="116">
        <v>-20.615796519410978</v>
      </c>
    </row>
    <row r="31" spans="1:15" s="110" customFormat="1" ht="24.95" customHeight="1" x14ac:dyDescent="0.2">
      <c r="A31" s="193" t="s">
        <v>167</v>
      </c>
      <c r="B31" s="199" t="s">
        <v>168</v>
      </c>
      <c r="C31" s="113">
        <v>5.1658709756396135</v>
      </c>
      <c r="D31" s="115">
        <v>422</v>
      </c>
      <c r="E31" s="114">
        <v>235</v>
      </c>
      <c r="F31" s="114">
        <v>489</v>
      </c>
      <c r="G31" s="114">
        <v>345</v>
      </c>
      <c r="H31" s="140">
        <v>312</v>
      </c>
      <c r="I31" s="115">
        <v>110</v>
      </c>
      <c r="J31" s="116">
        <v>35.256410256410255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1.6403476557718204</v>
      </c>
      <c r="D34" s="115">
        <v>134</v>
      </c>
      <c r="E34" s="114">
        <v>52</v>
      </c>
      <c r="F34" s="114">
        <v>167</v>
      </c>
      <c r="G34" s="114">
        <v>92</v>
      </c>
      <c r="H34" s="140">
        <v>102</v>
      </c>
      <c r="I34" s="115">
        <v>32</v>
      </c>
      <c r="J34" s="116">
        <v>31.372549019607842</v>
      </c>
    </row>
    <row r="35" spans="1:10" s="110" customFormat="1" ht="24.95" customHeight="1" x14ac:dyDescent="0.2">
      <c r="A35" s="292" t="s">
        <v>171</v>
      </c>
      <c r="B35" s="293" t="s">
        <v>172</v>
      </c>
      <c r="C35" s="113">
        <v>32.219365895458438</v>
      </c>
      <c r="D35" s="115">
        <v>2632</v>
      </c>
      <c r="E35" s="114">
        <v>1352</v>
      </c>
      <c r="F35" s="114">
        <v>2825</v>
      </c>
      <c r="G35" s="114">
        <v>1970</v>
      </c>
      <c r="H35" s="140">
        <v>2362</v>
      </c>
      <c r="I35" s="115">
        <v>270</v>
      </c>
      <c r="J35" s="116">
        <v>11.430990685859442</v>
      </c>
    </row>
    <row r="36" spans="1:10" s="110" customFormat="1" ht="24.95" customHeight="1" x14ac:dyDescent="0.2">
      <c r="A36" s="294" t="s">
        <v>173</v>
      </c>
      <c r="B36" s="295" t="s">
        <v>174</v>
      </c>
      <c r="C36" s="125">
        <v>66.140286448769743</v>
      </c>
      <c r="D36" s="143">
        <v>5403</v>
      </c>
      <c r="E36" s="144">
        <v>4367</v>
      </c>
      <c r="F36" s="144">
        <v>7394</v>
      </c>
      <c r="G36" s="144">
        <v>4826</v>
      </c>
      <c r="H36" s="145">
        <v>5760</v>
      </c>
      <c r="I36" s="143">
        <v>-357</v>
      </c>
      <c r="J36" s="146">
        <v>-6.197916666666667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8169</v>
      </c>
      <c r="F11" s="264">
        <v>5771</v>
      </c>
      <c r="G11" s="264">
        <v>10386</v>
      </c>
      <c r="H11" s="264">
        <v>6888</v>
      </c>
      <c r="I11" s="265">
        <v>8225</v>
      </c>
      <c r="J11" s="263">
        <v>-56</v>
      </c>
      <c r="K11" s="266">
        <v>-0.68085106382978722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28.48573876851512</v>
      </c>
      <c r="E13" s="115">
        <v>2327</v>
      </c>
      <c r="F13" s="114">
        <v>1659</v>
      </c>
      <c r="G13" s="114">
        <v>2504</v>
      </c>
      <c r="H13" s="114">
        <v>2116</v>
      </c>
      <c r="I13" s="140">
        <v>2443</v>
      </c>
      <c r="J13" s="115">
        <v>-116</v>
      </c>
      <c r="K13" s="116">
        <v>-4.7482603356528861</v>
      </c>
    </row>
    <row r="14" spans="1:15" ht="15.95" customHeight="1" x14ac:dyDescent="0.2">
      <c r="A14" s="306" t="s">
        <v>230</v>
      </c>
      <c r="B14" s="307"/>
      <c r="C14" s="308"/>
      <c r="D14" s="113">
        <v>53.739747827151426</v>
      </c>
      <c r="E14" s="115">
        <v>4390</v>
      </c>
      <c r="F14" s="114">
        <v>3013</v>
      </c>
      <c r="G14" s="114">
        <v>6415</v>
      </c>
      <c r="H14" s="114">
        <v>3563</v>
      </c>
      <c r="I14" s="140">
        <v>4414</v>
      </c>
      <c r="J14" s="115">
        <v>-24</v>
      </c>
      <c r="K14" s="116">
        <v>-0.54372451291345714</v>
      </c>
    </row>
    <row r="15" spans="1:15" ht="15.95" customHeight="1" x14ac:dyDescent="0.2">
      <c r="A15" s="306" t="s">
        <v>231</v>
      </c>
      <c r="B15" s="307"/>
      <c r="C15" s="308"/>
      <c r="D15" s="113">
        <v>7.8467376667890809</v>
      </c>
      <c r="E15" s="115">
        <v>641</v>
      </c>
      <c r="F15" s="114">
        <v>465</v>
      </c>
      <c r="G15" s="114">
        <v>665</v>
      </c>
      <c r="H15" s="114">
        <v>459</v>
      </c>
      <c r="I15" s="140">
        <v>656</v>
      </c>
      <c r="J15" s="115">
        <v>-15</v>
      </c>
      <c r="K15" s="116">
        <v>-2.2865853658536586</v>
      </c>
    </row>
    <row r="16" spans="1:15" ht="15.95" customHeight="1" x14ac:dyDescent="0.2">
      <c r="A16" s="306" t="s">
        <v>232</v>
      </c>
      <c r="B16" s="307"/>
      <c r="C16" s="308"/>
      <c r="D16" s="113">
        <v>9.8665687354633373</v>
      </c>
      <c r="E16" s="115">
        <v>806</v>
      </c>
      <c r="F16" s="114">
        <v>603</v>
      </c>
      <c r="G16" s="114">
        <v>741</v>
      </c>
      <c r="H16" s="114">
        <v>736</v>
      </c>
      <c r="I16" s="140">
        <v>698</v>
      </c>
      <c r="J16" s="115">
        <v>108</v>
      </c>
      <c r="K16" s="116">
        <v>15.472779369627506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1.297588444118007</v>
      </c>
      <c r="E18" s="115">
        <v>106</v>
      </c>
      <c r="F18" s="114">
        <v>51</v>
      </c>
      <c r="G18" s="114">
        <v>164</v>
      </c>
      <c r="H18" s="114">
        <v>95</v>
      </c>
      <c r="I18" s="140">
        <v>83</v>
      </c>
      <c r="J18" s="115">
        <v>23</v>
      </c>
      <c r="K18" s="116">
        <v>27.710843373493976</v>
      </c>
    </row>
    <row r="19" spans="1:11" ht="14.1" customHeight="1" x14ac:dyDescent="0.2">
      <c r="A19" s="306" t="s">
        <v>235</v>
      </c>
      <c r="B19" s="307" t="s">
        <v>236</v>
      </c>
      <c r="C19" s="308"/>
      <c r="D19" s="113">
        <v>0.93034643163177866</v>
      </c>
      <c r="E19" s="115">
        <v>76</v>
      </c>
      <c r="F19" s="114">
        <v>35</v>
      </c>
      <c r="G19" s="114">
        <v>120</v>
      </c>
      <c r="H19" s="114">
        <v>80</v>
      </c>
      <c r="I19" s="140">
        <v>52</v>
      </c>
      <c r="J19" s="115">
        <v>24</v>
      </c>
      <c r="K19" s="116">
        <v>46.153846153846153</v>
      </c>
    </row>
    <row r="20" spans="1:11" ht="14.1" customHeight="1" x14ac:dyDescent="0.2">
      <c r="A20" s="306">
        <v>12</v>
      </c>
      <c r="B20" s="307" t="s">
        <v>237</v>
      </c>
      <c r="C20" s="308"/>
      <c r="D20" s="113">
        <v>1.7137960582690659</v>
      </c>
      <c r="E20" s="115">
        <v>140</v>
      </c>
      <c r="F20" s="114">
        <v>68</v>
      </c>
      <c r="G20" s="114">
        <v>181</v>
      </c>
      <c r="H20" s="114">
        <v>149</v>
      </c>
      <c r="I20" s="140">
        <v>165</v>
      </c>
      <c r="J20" s="115">
        <v>-25</v>
      </c>
      <c r="K20" s="116">
        <v>-15.151515151515152</v>
      </c>
    </row>
    <row r="21" spans="1:11" ht="14.1" customHeight="1" x14ac:dyDescent="0.2">
      <c r="A21" s="306">
        <v>21</v>
      </c>
      <c r="B21" s="307" t="s">
        <v>238</v>
      </c>
      <c r="C21" s="308"/>
      <c r="D21" s="113">
        <v>1.6403476557718204</v>
      </c>
      <c r="E21" s="115">
        <v>134</v>
      </c>
      <c r="F21" s="114">
        <v>16</v>
      </c>
      <c r="G21" s="114">
        <v>39</v>
      </c>
      <c r="H21" s="114">
        <v>143</v>
      </c>
      <c r="I21" s="140">
        <v>45</v>
      </c>
      <c r="J21" s="115">
        <v>89</v>
      </c>
      <c r="K21" s="116">
        <v>197.77777777777777</v>
      </c>
    </row>
    <row r="22" spans="1:11" ht="14.1" customHeight="1" x14ac:dyDescent="0.2">
      <c r="A22" s="306">
        <v>22</v>
      </c>
      <c r="B22" s="307" t="s">
        <v>239</v>
      </c>
      <c r="C22" s="308"/>
      <c r="D22" s="113">
        <v>4.9455257681478759</v>
      </c>
      <c r="E22" s="115">
        <v>404</v>
      </c>
      <c r="F22" s="114">
        <v>163</v>
      </c>
      <c r="G22" s="114">
        <v>420</v>
      </c>
      <c r="H22" s="114">
        <v>334</v>
      </c>
      <c r="I22" s="140">
        <v>310</v>
      </c>
      <c r="J22" s="115">
        <v>94</v>
      </c>
      <c r="K22" s="116">
        <v>30.322580645161292</v>
      </c>
    </row>
    <row r="23" spans="1:11" ht="14.1" customHeight="1" x14ac:dyDescent="0.2">
      <c r="A23" s="306">
        <v>23</v>
      </c>
      <c r="B23" s="307" t="s">
        <v>240</v>
      </c>
      <c r="C23" s="308"/>
      <c r="D23" s="113">
        <v>0.48965601664830455</v>
      </c>
      <c r="E23" s="115">
        <v>40</v>
      </c>
      <c r="F23" s="114">
        <v>37</v>
      </c>
      <c r="G23" s="114">
        <v>72</v>
      </c>
      <c r="H23" s="114">
        <v>59</v>
      </c>
      <c r="I23" s="140">
        <v>80</v>
      </c>
      <c r="J23" s="115">
        <v>-40</v>
      </c>
      <c r="K23" s="116">
        <v>-50</v>
      </c>
    </row>
    <row r="24" spans="1:11" ht="14.1" customHeight="1" x14ac:dyDescent="0.2">
      <c r="A24" s="306">
        <v>24</v>
      </c>
      <c r="B24" s="307" t="s">
        <v>241</v>
      </c>
      <c r="C24" s="308"/>
      <c r="D24" s="113">
        <v>4.2110417431754197</v>
      </c>
      <c r="E24" s="115">
        <v>344</v>
      </c>
      <c r="F24" s="114">
        <v>133</v>
      </c>
      <c r="G24" s="114">
        <v>420</v>
      </c>
      <c r="H24" s="114">
        <v>200</v>
      </c>
      <c r="I24" s="140">
        <v>332</v>
      </c>
      <c r="J24" s="115">
        <v>12</v>
      </c>
      <c r="K24" s="116">
        <v>3.6144578313253013</v>
      </c>
    </row>
    <row r="25" spans="1:11" ht="14.1" customHeight="1" x14ac:dyDescent="0.2">
      <c r="A25" s="306">
        <v>25</v>
      </c>
      <c r="B25" s="307" t="s">
        <v>242</v>
      </c>
      <c r="C25" s="308"/>
      <c r="D25" s="113">
        <v>6.0962174072713919</v>
      </c>
      <c r="E25" s="115">
        <v>498</v>
      </c>
      <c r="F25" s="114">
        <v>335</v>
      </c>
      <c r="G25" s="114">
        <v>479</v>
      </c>
      <c r="H25" s="114">
        <v>339</v>
      </c>
      <c r="I25" s="140">
        <v>407</v>
      </c>
      <c r="J25" s="115">
        <v>91</v>
      </c>
      <c r="K25" s="116">
        <v>22.35872235872236</v>
      </c>
    </row>
    <row r="26" spans="1:11" ht="14.1" customHeight="1" x14ac:dyDescent="0.2">
      <c r="A26" s="306">
        <v>26</v>
      </c>
      <c r="B26" s="307" t="s">
        <v>243</v>
      </c>
      <c r="C26" s="308"/>
      <c r="D26" s="113">
        <v>3.4765577182029626</v>
      </c>
      <c r="E26" s="115">
        <v>284</v>
      </c>
      <c r="F26" s="114">
        <v>179</v>
      </c>
      <c r="G26" s="114">
        <v>349</v>
      </c>
      <c r="H26" s="114">
        <v>142</v>
      </c>
      <c r="I26" s="140">
        <v>235</v>
      </c>
      <c r="J26" s="115">
        <v>49</v>
      </c>
      <c r="K26" s="116">
        <v>20.851063829787233</v>
      </c>
    </row>
    <row r="27" spans="1:11" ht="14.1" customHeight="1" x14ac:dyDescent="0.2">
      <c r="A27" s="306">
        <v>27</v>
      </c>
      <c r="B27" s="307" t="s">
        <v>244</v>
      </c>
      <c r="C27" s="308"/>
      <c r="D27" s="113">
        <v>1.4444852491124984</v>
      </c>
      <c r="E27" s="115">
        <v>118</v>
      </c>
      <c r="F27" s="114">
        <v>105</v>
      </c>
      <c r="G27" s="114">
        <v>160</v>
      </c>
      <c r="H27" s="114">
        <v>109</v>
      </c>
      <c r="I27" s="140">
        <v>134</v>
      </c>
      <c r="J27" s="115">
        <v>-16</v>
      </c>
      <c r="K27" s="116">
        <v>-11.940298507462687</v>
      </c>
    </row>
    <row r="28" spans="1:11" ht="14.1" customHeight="1" x14ac:dyDescent="0.2">
      <c r="A28" s="306">
        <v>28</v>
      </c>
      <c r="B28" s="307" t="s">
        <v>245</v>
      </c>
      <c r="C28" s="308"/>
      <c r="D28" s="113">
        <v>0.30603501040519038</v>
      </c>
      <c r="E28" s="115">
        <v>25</v>
      </c>
      <c r="F28" s="114">
        <v>16</v>
      </c>
      <c r="G28" s="114">
        <v>40</v>
      </c>
      <c r="H28" s="114">
        <v>32</v>
      </c>
      <c r="I28" s="140">
        <v>52</v>
      </c>
      <c r="J28" s="115">
        <v>-27</v>
      </c>
      <c r="K28" s="116">
        <v>-51.92307692307692</v>
      </c>
    </row>
    <row r="29" spans="1:11" ht="14.1" customHeight="1" x14ac:dyDescent="0.2">
      <c r="A29" s="306">
        <v>29</v>
      </c>
      <c r="B29" s="307" t="s">
        <v>246</v>
      </c>
      <c r="C29" s="308"/>
      <c r="D29" s="113">
        <v>3.7825927286081527</v>
      </c>
      <c r="E29" s="115">
        <v>309</v>
      </c>
      <c r="F29" s="114">
        <v>256</v>
      </c>
      <c r="G29" s="114">
        <v>416</v>
      </c>
      <c r="H29" s="114">
        <v>296</v>
      </c>
      <c r="I29" s="140">
        <v>351</v>
      </c>
      <c r="J29" s="115">
        <v>-42</v>
      </c>
      <c r="K29" s="116">
        <v>-11.965811965811966</v>
      </c>
    </row>
    <row r="30" spans="1:11" ht="14.1" customHeight="1" x14ac:dyDescent="0.2">
      <c r="A30" s="306" t="s">
        <v>247</v>
      </c>
      <c r="B30" s="307" t="s">
        <v>248</v>
      </c>
      <c r="C30" s="308"/>
      <c r="D30" s="113">
        <v>1.677071857020443</v>
      </c>
      <c r="E30" s="115">
        <v>137</v>
      </c>
      <c r="F30" s="114">
        <v>83</v>
      </c>
      <c r="G30" s="114">
        <v>215</v>
      </c>
      <c r="H30" s="114" t="s">
        <v>513</v>
      </c>
      <c r="I30" s="140" t="s">
        <v>513</v>
      </c>
      <c r="J30" s="115" t="s">
        <v>513</v>
      </c>
      <c r="K30" s="116" t="s">
        <v>513</v>
      </c>
    </row>
    <row r="31" spans="1:11" ht="14.1" customHeight="1" x14ac:dyDescent="0.2">
      <c r="A31" s="306" t="s">
        <v>249</v>
      </c>
      <c r="B31" s="307" t="s">
        <v>250</v>
      </c>
      <c r="C31" s="308"/>
      <c r="D31" s="113">
        <v>2.0687966703390868</v>
      </c>
      <c r="E31" s="115">
        <v>169</v>
      </c>
      <c r="F31" s="114">
        <v>173</v>
      </c>
      <c r="G31" s="114">
        <v>193</v>
      </c>
      <c r="H31" s="114">
        <v>203</v>
      </c>
      <c r="I31" s="140">
        <v>188</v>
      </c>
      <c r="J31" s="115">
        <v>-19</v>
      </c>
      <c r="K31" s="116">
        <v>-10.106382978723405</v>
      </c>
    </row>
    <row r="32" spans="1:11" ht="14.1" customHeight="1" x14ac:dyDescent="0.2">
      <c r="A32" s="306">
        <v>31</v>
      </c>
      <c r="B32" s="307" t="s">
        <v>251</v>
      </c>
      <c r="C32" s="308"/>
      <c r="D32" s="113">
        <v>0.53862161831313504</v>
      </c>
      <c r="E32" s="115">
        <v>44</v>
      </c>
      <c r="F32" s="114">
        <v>34</v>
      </c>
      <c r="G32" s="114">
        <v>57</v>
      </c>
      <c r="H32" s="114">
        <v>28</v>
      </c>
      <c r="I32" s="140">
        <v>53</v>
      </c>
      <c r="J32" s="115">
        <v>-9</v>
      </c>
      <c r="K32" s="116">
        <v>-16.981132075471699</v>
      </c>
    </row>
    <row r="33" spans="1:11" ht="14.1" customHeight="1" x14ac:dyDescent="0.2">
      <c r="A33" s="306">
        <v>32</v>
      </c>
      <c r="B33" s="307" t="s">
        <v>252</v>
      </c>
      <c r="C33" s="308"/>
      <c r="D33" s="113">
        <v>4.0519035377647201</v>
      </c>
      <c r="E33" s="115">
        <v>331</v>
      </c>
      <c r="F33" s="114">
        <v>221</v>
      </c>
      <c r="G33" s="114">
        <v>373</v>
      </c>
      <c r="H33" s="114">
        <v>303</v>
      </c>
      <c r="I33" s="140">
        <v>330</v>
      </c>
      <c r="J33" s="115">
        <v>1</v>
      </c>
      <c r="K33" s="116">
        <v>0.30303030303030304</v>
      </c>
    </row>
    <row r="34" spans="1:11" ht="14.1" customHeight="1" x14ac:dyDescent="0.2">
      <c r="A34" s="306">
        <v>33</v>
      </c>
      <c r="B34" s="307" t="s">
        <v>253</v>
      </c>
      <c r="C34" s="308"/>
      <c r="D34" s="113">
        <v>1.3832782470314604</v>
      </c>
      <c r="E34" s="115">
        <v>113</v>
      </c>
      <c r="F34" s="114">
        <v>51</v>
      </c>
      <c r="G34" s="114">
        <v>138</v>
      </c>
      <c r="H34" s="114">
        <v>116</v>
      </c>
      <c r="I34" s="140">
        <v>134</v>
      </c>
      <c r="J34" s="115">
        <v>-21</v>
      </c>
      <c r="K34" s="116">
        <v>-15.671641791044776</v>
      </c>
    </row>
    <row r="35" spans="1:11" ht="14.1" customHeight="1" x14ac:dyDescent="0.2">
      <c r="A35" s="306">
        <v>34</v>
      </c>
      <c r="B35" s="307" t="s">
        <v>254</v>
      </c>
      <c r="C35" s="308"/>
      <c r="D35" s="113">
        <v>1.7382788591014813</v>
      </c>
      <c r="E35" s="115">
        <v>142</v>
      </c>
      <c r="F35" s="114">
        <v>113</v>
      </c>
      <c r="G35" s="114">
        <v>199</v>
      </c>
      <c r="H35" s="114">
        <v>129</v>
      </c>
      <c r="I35" s="140">
        <v>166</v>
      </c>
      <c r="J35" s="115">
        <v>-24</v>
      </c>
      <c r="K35" s="116">
        <v>-14.457831325301205</v>
      </c>
    </row>
    <row r="36" spans="1:11" ht="14.1" customHeight="1" x14ac:dyDescent="0.2">
      <c r="A36" s="306">
        <v>41</v>
      </c>
      <c r="B36" s="307" t="s">
        <v>255</v>
      </c>
      <c r="C36" s="308"/>
      <c r="D36" s="113">
        <v>1.0527604357938549</v>
      </c>
      <c r="E36" s="115">
        <v>86</v>
      </c>
      <c r="F36" s="114">
        <v>53</v>
      </c>
      <c r="G36" s="114">
        <v>99</v>
      </c>
      <c r="H36" s="114">
        <v>65</v>
      </c>
      <c r="I36" s="140">
        <v>86</v>
      </c>
      <c r="J36" s="115">
        <v>0</v>
      </c>
      <c r="K36" s="116">
        <v>0</v>
      </c>
    </row>
    <row r="37" spans="1:11" ht="14.1" customHeight="1" x14ac:dyDescent="0.2">
      <c r="A37" s="306">
        <v>42</v>
      </c>
      <c r="B37" s="307" t="s">
        <v>256</v>
      </c>
      <c r="C37" s="308"/>
      <c r="D37" s="113">
        <v>9.7931203329660918E-2</v>
      </c>
      <c r="E37" s="115">
        <v>8</v>
      </c>
      <c r="F37" s="114">
        <v>6</v>
      </c>
      <c r="G37" s="114" t="s">
        <v>513</v>
      </c>
      <c r="H37" s="114" t="s">
        <v>513</v>
      </c>
      <c r="I37" s="140" t="s">
        <v>513</v>
      </c>
      <c r="J37" s="115" t="s">
        <v>513</v>
      </c>
      <c r="K37" s="116" t="s">
        <v>513</v>
      </c>
    </row>
    <row r="38" spans="1:11" ht="14.1" customHeight="1" x14ac:dyDescent="0.2">
      <c r="A38" s="306">
        <v>43</v>
      </c>
      <c r="B38" s="307" t="s">
        <v>257</v>
      </c>
      <c r="C38" s="308"/>
      <c r="D38" s="113">
        <v>0.85689802913453295</v>
      </c>
      <c r="E38" s="115">
        <v>70</v>
      </c>
      <c r="F38" s="114">
        <v>47</v>
      </c>
      <c r="G38" s="114">
        <v>143</v>
      </c>
      <c r="H38" s="114">
        <v>75</v>
      </c>
      <c r="I38" s="140">
        <v>75</v>
      </c>
      <c r="J38" s="115">
        <v>-5</v>
      </c>
      <c r="K38" s="116">
        <v>-6.666666666666667</v>
      </c>
    </row>
    <row r="39" spans="1:11" ht="14.1" customHeight="1" x14ac:dyDescent="0.2">
      <c r="A39" s="306">
        <v>51</v>
      </c>
      <c r="B39" s="307" t="s">
        <v>258</v>
      </c>
      <c r="C39" s="308"/>
      <c r="D39" s="113">
        <v>6.1329416085200146</v>
      </c>
      <c r="E39" s="115">
        <v>501</v>
      </c>
      <c r="F39" s="114">
        <v>382</v>
      </c>
      <c r="G39" s="114">
        <v>660</v>
      </c>
      <c r="H39" s="114">
        <v>471</v>
      </c>
      <c r="I39" s="140">
        <v>637</v>
      </c>
      <c r="J39" s="115">
        <v>-136</v>
      </c>
      <c r="K39" s="116">
        <v>-21.350078492935637</v>
      </c>
    </row>
    <row r="40" spans="1:11" ht="14.1" customHeight="1" x14ac:dyDescent="0.2">
      <c r="A40" s="306" t="s">
        <v>259</v>
      </c>
      <c r="B40" s="307" t="s">
        <v>260</v>
      </c>
      <c r="C40" s="308"/>
      <c r="D40" s="113">
        <v>5.7901823968662018</v>
      </c>
      <c r="E40" s="115">
        <v>473</v>
      </c>
      <c r="F40" s="114">
        <v>359</v>
      </c>
      <c r="G40" s="114">
        <v>597</v>
      </c>
      <c r="H40" s="114">
        <v>433</v>
      </c>
      <c r="I40" s="140">
        <v>607</v>
      </c>
      <c r="J40" s="115">
        <v>-134</v>
      </c>
      <c r="K40" s="116">
        <v>-22.075782537067546</v>
      </c>
    </row>
    <row r="41" spans="1:11" ht="14.1" customHeight="1" x14ac:dyDescent="0.2">
      <c r="A41" s="306"/>
      <c r="B41" s="307" t="s">
        <v>261</v>
      </c>
      <c r="C41" s="308"/>
      <c r="D41" s="113">
        <v>4.7741461623209691</v>
      </c>
      <c r="E41" s="115">
        <v>390</v>
      </c>
      <c r="F41" s="114">
        <v>275</v>
      </c>
      <c r="G41" s="114">
        <v>503</v>
      </c>
      <c r="H41" s="114">
        <v>394</v>
      </c>
      <c r="I41" s="140">
        <v>567</v>
      </c>
      <c r="J41" s="115">
        <v>-177</v>
      </c>
      <c r="K41" s="116">
        <v>-31.216931216931219</v>
      </c>
    </row>
    <row r="42" spans="1:11" ht="14.1" customHeight="1" x14ac:dyDescent="0.2">
      <c r="A42" s="306">
        <v>52</v>
      </c>
      <c r="B42" s="307" t="s">
        <v>262</v>
      </c>
      <c r="C42" s="308"/>
      <c r="D42" s="113">
        <v>4.3579385481699102</v>
      </c>
      <c r="E42" s="115">
        <v>356</v>
      </c>
      <c r="F42" s="114">
        <v>264</v>
      </c>
      <c r="G42" s="114">
        <v>352</v>
      </c>
      <c r="H42" s="114">
        <v>293</v>
      </c>
      <c r="I42" s="140">
        <v>379</v>
      </c>
      <c r="J42" s="115">
        <v>-23</v>
      </c>
      <c r="K42" s="116">
        <v>-6.0686015831134563</v>
      </c>
    </row>
    <row r="43" spans="1:11" ht="14.1" customHeight="1" x14ac:dyDescent="0.2">
      <c r="A43" s="306" t="s">
        <v>263</v>
      </c>
      <c r="B43" s="307" t="s">
        <v>264</v>
      </c>
      <c r="C43" s="308"/>
      <c r="D43" s="113">
        <v>3.8927653323540214</v>
      </c>
      <c r="E43" s="115">
        <v>318</v>
      </c>
      <c r="F43" s="114">
        <v>244</v>
      </c>
      <c r="G43" s="114">
        <v>304</v>
      </c>
      <c r="H43" s="114">
        <v>263</v>
      </c>
      <c r="I43" s="140">
        <v>345</v>
      </c>
      <c r="J43" s="115">
        <v>-27</v>
      </c>
      <c r="K43" s="116">
        <v>-7.8260869565217392</v>
      </c>
    </row>
    <row r="44" spans="1:11" ht="14.1" customHeight="1" x14ac:dyDescent="0.2">
      <c r="A44" s="306">
        <v>53</v>
      </c>
      <c r="B44" s="307" t="s">
        <v>265</v>
      </c>
      <c r="C44" s="308"/>
      <c r="D44" s="113">
        <v>1.2853470437017995</v>
      </c>
      <c r="E44" s="115">
        <v>105</v>
      </c>
      <c r="F44" s="114">
        <v>48</v>
      </c>
      <c r="G44" s="114">
        <v>83</v>
      </c>
      <c r="H44" s="114">
        <v>139</v>
      </c>
      <c r="I44" s="140">
        <v>48</v>
      </c>
      <c r="J44" s="115">
        <v>57</v>
      </c>
      <c r="K44" s="116">
        <v>118.75</v>
      </c>
    </row>
    <row r="45" spans="1:11" ht="14.1" customHeight="1" x14ac:dyDescent="0.2">
      <c r="A45" s="306" t="s">
        <v>266</v>
      </c>
      <c r="B45" s="307" t="s">
        <v>267</v>
      </c>
      <c r="C45" s="308"/>
      <c r="D45" s="113">
        <v>1.2608642428693844</v>
      </c>
      <c r="E45" s="115">
        <v>103</v>
      </c>
      <c r="F45" s="114">
        <v>44</v>
      </c>
      <c r="G45" s="114">
        <v>75</v>
      </c>
      <c r="H45" s="114">
        <v>134</v>
      </c>
      <c r="I45" s="140">
        <v>44</v>
      </c>
      <c r="J45" s="115">
        <v>59</v>
      </c>
      <c r="K45" s="116">
        <v>134.09090909090909</v>
      </c>
    </row>
    <row r="46" spans="1:11" ht="14.1" customHeight="1" x14ac:dyDescent="0.2">
      <c r="A46" s="306">
        <v>54</v>
      </c>
      <c r="B46" s="307" t="s">
        <v>268</v>
      </c>
      <c r="C46" s="308"/>
      <c r="D46" s="113">
        <v>2.6808666911494674</v>
      </c>
      <c r="E46" s="115">
        <v>219</v>
      </c>
      <c r="F46" s="114">
        <v>174</v>
      </c>
      <c r="G46" s="114">
        <v>224</v>
      </c>
      <c r="H46" s="114">
        <v>217</v>
      </c>
      <c r="I46" s="140">
        <v>249</v>
      </c>
      <c r="J46" s="115">
        <v>-30</v>
      </c>
      <c r="K46" s="116">
        <v>-12.048192771084338</v>
      </c>
    </row>
    <row r="47" spans="1:11" ht="14.1" customHeight="1" x14ac:dyDescent="0.2">
      <c r="A47" s="306">
        <v>61</v>
      </c>
      <c r="B47" s="307" t="s">
        <v>269</v>
      </c>
      <c r="C47" s="308"/>
      <c r="D47" s="113">
        <v>1.8484514628473498</v>
      </c>
      <c r="E47" s="115">
        <v>151</v>
      </c>
      <c r="F47" s="114">
        <v>118</v>
      </c>
      <c r="G47" s="114">
        <v>190</v>
      </c>
      <c r="H47" s="114">
        <v>169</v>
      </c>
      <c r="I47" s="140">
        <v>345</v>
      </c>
      <c r="J47" s="115">
        <v>-194</v>
      </c>
      <c r="K47" s="116">
        <v>-56.231884057971016</v>
      </c>
    </row>
    <row r="48" spans="1:11" ht="14.1" customHeight="1" x14ac:dyDescent="0.2">
      <c r="A48" s="306">
        <v>62</v>
      </c>
      <c r="B48" s="307" t="s">
        <v>270</v>
      </c>
      <c r="C48" s="308"/>
      <c r="D48" s="113">
        <v>6.0839760068551838</v>
      </c>
      <c r="E48" s="115">
        <v>497</v>
      </c>
      <c r="F48" s="114">
        <v>475</v>
      </c>
      <c r="G48" s="114">
        <v>816</v>
      </c>
      <c r="H48" s="114">
        <v>437</v>
      </c>
      <c r="I48" s="140">
        <v>566</v>
      </c>
      <c r="J48" s="115">
        <v>-69</v>
      </c>
      <c r="K48" s="116">
        <v>-12.190812720848056</v>
      </c>
    </row>
    <row r="49" spans="1:11" ht="14.1" customHeight="1" x14ac:dyDescent="0.2">
      <c r="A49" s="306">
        <v>63</v>
      </c>
      <c r="B49" s="307" t="s">
        <v>271</v>
      </c>
      <c r="C49" s="308"/>
      <c r="D49" s="113">
        <v>2.8889704982249969</v>
      </c>
      <c r="E49" s="115">
        <v>236</v>
      </c>
      <c r="F49" s="114">
        <v>228</v>
      </c>
      <c r="G49" s="114">
        <v>340</v>
      </c>
      <c r="H49" s="114">
        <v>322</v>
      </c>
      <c r="I49" s="140">
        <v>301</v>
      </c>
      <c r="J49" s="115">
        <v>-65</v>
      </c>
      <c r="K49" s="116">
        <v>-21.59468438538206</v>
      </c>
    </row>
    <row r="50" spans="1:11" ht="14.1" customHeight="1" x14ac:dyDescent="0.2">
      <c r="A50" s="306" t="s">
        <v>272</v>
      </c>
      <c r="B50" s="307" t="s">
        <v>273</v>
      </c>
      <c r="C50" s="308"/>
      <c r="D50" s="113">
        <v>0.62431142122658834</v>
      </c>
      <c r="E50" s="115">
        <v>51</v>
      </c>
      <c r="F50" s="114">
        <v>33</v>
      </c>
      <c r="G50" s="114">
        <v>68</v>
      </c>
      <c r="H50" s="114">
        <v>60</v>
      </c>
      <c r="I50" s="140">
        <v>74</v>
      </c>
      <c r="J50" s="115">
        <v>-23</v>
      </c>
      <c r="K50" s="116">
        <v>-31.081081081081081</v>
      </c>
    </row>
    <row r="51" spans="1:11" ht="14.1" customHeight="1" x14ac:dyDescent="0.2">
      <c r="A51" s="306" t="s">
        <v>274</v>
      </c>
      <c r="B51" s="307" t="s">
        <v>275</v>
      </c>
      <c r="C51" s="308"/>
      <c r="D51" s="113">
        <v>2.0075896682580487</v>
      </c>
      <c r="E51" s="115">
        <v>164</v>
      </c>
      <c r="F51" s="114">
        <v>179</v>
      </c>
      <c r="G51" s="114">
        <v>217</v>
      </c>
      <c r="H51" s="114">
        <v>237</v>
      </c>
      <c r="I51" s="140">
        <v>205</v>
      </c>
      <c r="J51" s="115">
        <v>-41</v>
      </c>
      <c r="K51" s="116">
        <v>-20</v>
      </c>
    </row>
    <row r="52" spans="1:11" ht="14.1" customHeight="1" x14ac:dyDescent="0.2">
      <c r="A52" s="306">
        <v>71</v>
      </c>
      <c r="B52" s="307" t="s">
        <v>276</v>
      </c>
      <c r="C52" s="308"/>
      <c r="D52" s="113">
        <v>8.4710490880156684</v>
      </c>
      <c r="E52" s="115">
        <v>692</v>
      </c>
      <c r="F52" s="114">
        <v>424</v>
      </c>
      <c r="G52" s="114">
        <v>803</v>
      </c>
      <c r="H52" s="114">
        <v>525</v>
      </c>
      <c r="I52" s="140">
        <v>621</v>
      </c>
      <c r="J52" s="115">
        <v>71</v>
      </c>
      <c r="K52" s="116">
        <v>11.433172302737519</v>
      </c>
    </row>
    <row r="53" spans="1:11" ht="14.1" customHeight="1" x14ac:dyDescent="0.2">
      <c r="A53" s="306" t="s">
        <v>277</v>
      </c>
      <c r="B53" s="307" t="s">
        <v>278</v>
      </c>
      <c r="C53" s="308"/>
      <c r="D53" s="113">
        <v>3.4887991186191702</v>
      </c>
      <c r="E53" s="115">
        <v>285</v>
      </c>
      <c r="F53" s="114">
        <v>173</v>
      </c>
      <c r="G53" s="114">
        <v>368</v>
      </c>
      <c r="H53" s="114">
        <v>234</v>
      </c>
      <c r="I53" s="140">
        <v>245</v>
      </c>
      <c r="J53" s="115">
        <v>40</v>
      </c>
      <c r="K53" s="116">
        <v>16.326530612244898</v>
      </c>
    </row>
    <row r="54" spans="1:11" ht="14.1" customHeight="1" x14ac:dyDescent="0.2">
      <c r="A54" s="306" t="s">
        <v>279</v>
      </c>
      <c r="B54" s="307" t="s">
        <v>280</v>
      </c>
      <c r="C54" s="308"/>
      <c r="D54" s="113">
        <v>4.1865589423430043</v>
      </c>
      <c r="E54" s="115">
        <v>342</v>
      </c>
      <c r="F54" s="114">
        <v>217</v>
      </c>
      <c r="G54" s="114">
        <v>383</v>
      </c>
      <c r="H54" s="114">
        <v>260</v>
      </c>
      <c r="I54" s="140">
        <v>314</v>
      </c>
      <c r="J54" s="115">
        <v>28</v>
      </c>
      <c r="K54" s="116">
        <v>8.9171974522292992</v>
      </c>
    </row>
    <row r="55" spans="1:11" ht="14.1" customHeight="1" x14ac:dyDescent="0.2">
      <c r="A55" s="306">
        <v>72</v>
      </c>
      <c r="B55" s="307" t="s">
        <v>281</v>
      </c>
      <c r="C55" s="308"/>
      <c r="D55" s="113">
        <v>2.6074182886522217</v>
      </c>
      <c r="E55" s="115">
        <v>213</v>
      </c>
      <c r="F55" s="114">
        <v>85</v>
      </c>
      <c r="G55" s="114">
        <v>226</v>
      </c>
      <c r="H55" s="114">
        <v>114</v>
      </c>
      <c r="I55" s="140">
        <v>173</v>
      </c>
      <c r="J55" s="115">
        <v>40</v>
      </c>
      <c r="K55" s="116">
        <v>23.121387283236995</v>
      </c>
    </row>
    <row r="56" spans="1:11" ht="14.1" customHeight="1" x14ac:dyDescent="0.2">
      <c r="A56" s="306" t="s">
        <v>282</v>
      </c>
      <c r="B56" s="307" t="s">
        <v>283</v>
      </c>
      <c r="C56" s="308"/>
      <c r="D56" s="113">
        <v>1.5913820541069899</v>
      </c>
      <c r="E56" s="115">
        <v>130</v>
      </c>
      <c r="F56" s="114">
        <v>47</v>
      </c>
      <c r="G56" s="114">
        <v>123</v>
      </c>
      <c r="H56" s="114">
        <v>40</v>
      </c>
      <c r="I56" s="140">
        <v>88</v>
      </c>
      <c r="J56" s="115">
        <v>42</v>
      </c>
      <c r="K56" s="116">
        <v>47.727272727272727</v>
      </c>
    </row>
    <row r="57" spans="1:11" ht="14.1" customHeight="1" x14ac:dyDescent="0.2">
      <c r="A57" s="306" t="s">
        <v>284</v>
      </c>
      <c r="B57" s="307" t="s">
        <v>285</v>
      </c>
      <c r="C57" s="308"/>
      <c r="D57" s="113">
        <v>0.69775982372383405</v>
      </c>
      <c r="E57" s="115">
        <v>57</v>
      </c>
      <c r="F57" s="114">
        <v>26</v>
      </c>
      <c r="G57" s="114">
        <v>58</v>
      </c>
      <c r="H57" s="114">
        <v>45</v>
      </c>
      <c r="I57" s="140">
        <v>50</v>
      </c>
      <c r="J57" s="115">
        <v>7</v>
      </c>
      <c r="K57" s="116">
        <v>14</v>
      </c>
    </row>
    <row r="58" spans="1:11" ht="14.1" customHeight="1" x14ac:dyDescent="0.2">
      <c r="A58" s="306">
        <v>73</v>
      </c>
      <c r="B58" s="307" t="s">
        <v>286</v>
      </c>
      <c r="C58" s="308"/>
      <c r="D58" s="113">
        <v>2.2401762761659936</v>
      </c>
      <c r="E58" s="115">
        <v>183</v>
      </c>
      <c r="F58" s="114">
        <v>72</v>
      </c>
      <c r="G58" s="114">
        <v>228</v>
      </c>
      <c r="H58" s="114">
        <v>117</v>
      </c>
      <c r="I58" s="140">
        <v>128</v>
      </c>
      <c r="J58" s="115">
        <v>55</v>
      </c>
      <c r="K58" s="116">
        <v>42.96875</v>
      </c>
    </row>
    <row r="59" spans="1:11" ht="14.1" customHeight="1" x14ac:dyDescent="0.2">
      <c r="A59" s="306" t="s">
        <v>287</v>
      </c>
      <c r="B59" s="307" t="s">
        <v>288</v>
      </c>
      <c r="C59" s="308"/>
      <c r="D59" s="113">
        <v>1.5791406536907822</v>
      </c>
      <c r="E59" s="115">
        <v>129</v>
      </c>
      <c r="F59" s="114">
        <v>48</v>
      </c>
      <c r="G59" s="114">
        <v>169</v>
      </c>
      <c r="H59" s="114">
        <v>64</v>
      </c>
      <c r="I59" s="140">
        <v>63</v>
      </c>
      <c r="J59" s="115">
        <v>66</v>
      </c>
      <c r="K59" s="116">
        <v>104.76190476190476</v>
      </c>
    </row>
    <row r="60" spans="1:11" ht="14.1" customHeight="1" x14ac:dyDescent="0.2">
      <c r="A60" s="306">
        <v>81</v>
      </c>
      <c r="B60" s="307" t="s">
        <v>289</v>
      </c>
      <c r="C60" s="308"/>
      <c r="D60" s="113">
        <v>8.7648426980046512</v>
      </c>
      <c r="E60" s="115">
        <v>716</v>
      </c>
      <c r="F60" s="114">
        <v>469</v>
      </c>
      <c r="G60" s="114">
        <v>699</v>
      </c>
      <c r="H60" s="114">
        <v>439</v>
      </c>
      <c r="I60" s="140">
        <v>512</v>
      </c>
      <c r="J60" s="115">
        <v>204</v>
      </c>
      <c r="K60" s="116">
        <v>39.84375</v>
      </c>
    </row>
    <row r="61" spans="1:11" ht="14.1" customHeight="1" x14ac:dyDescent="0.2">
      <c r="A61" s="306" t="s">
        <v>290</v>
      </c>
      <c r="B61" s="307" t="s">
        <v>291</v>
      </c>
      <c r="C61" s="308"/>
      <c r="D61" s="113">
        <v>2.7053494919818828</v>
      </c>
      <c r="E61" s="115">
        <v>221</v>
      </c>
      <c r="F61" s="114">
        <v>112</v>
      </c>
      <c r="G61" s="114">
        <v>281</v>
      </c>
      <c r="H61" s="114">
        <v>124</v>
      </c>
      <c r="I61" s="140">
        <v>123</v>
      </c>
      <c r="J61" s="115">
        <v>98</v>
      </c>
      <c r="K61" s="116">
        <v>79.674796747967477</v>
      </c>
    </row>
    <row r="62" spans="1:11" ht="14.1" customHeight="1" x14ac:dyDescent="0.2">
      <c r="A62" s="306" t="s">
        <v>292</v>
      </c>
      <c r="B62" s="307" t="s">
        <v>293</v>
      </c>
      <c r="C62" s="308"/>
      <c r="D62" s="113">
        <v>2.1544864732525402</v>
      </c>
      <c r="E62" s="115">
        <v>176</v>
      </c>
      <c r="F62" s="114">
        <v>185</v>
      </c>
      <c r="G62" s="114">
        <v>215</v>
      </c>
      <c r="H62" s="114">
        <v>141</v>
      </c>
      <c r="I62" s="140">
        <v>137</v>
      </c>
      <c r="J62" s="115">
        <v>39</v>
      </c>
      <c r="K62" s="116">
        <v>28.467153284671532</v>
      </c>
    </row>
    <row r="63" spans="1:11" ht="14.1" customHeight="1" x14ac:dyDescent="0.2">
      <c r="A63" s="306"/>
      <c r="B63" s="307" t="s">
        <v>294</v>
      </c>
      <c r="C63" s="308"/>
      <c r="D63" s="113">
        <v>1.9586240665932182</v>
      </c>
      <c r="E63" s="115">
        <v>160</v>
      </c>
      <c r="F63" s="114">
        <v>170</v>
      </c>
      <c r="G63" s="114">
        <v>190</v>
      </c>
      <c r="H63" s="114">
        <v>132</v>
      </c>
      <c r="I63" s="140">
        <v>122</v>
      </c>
      <c r="J63" s="115">
        <v>38</v>
      </c>
      <c r="K63" s="116">
        <v>31.147540983606557</v>
      </c>
    </row>
    <row r="64" spans="1:11" ht="14.1" customHeight="1" x14ac:dyDescent="0.2">
      <c r="A64" s="306" t="s">
        <v>295</v>
      </c>
      <c r="B64" s="307" t="s">
        <v>296</v>
      </c>
      <c r="C64" s="308"/>
      <c r="D64" s="113">
        <v>1.8239686620149345</v>
      </c>
      <c r="E64" s="115">
        <v>149</v>
      </c>
      <c r="F64" s="114">
        <v>60</v>
      </c>
      <c r="G64" s="114">
        <v>83</v>
      </c>
      <c r="H64" s="114">
        <v>61</v>
      </c>
      <c r="I64" s="140">
        <v>55</v>
      </c>
      <c r="J64" s="115">
        <v>94</v>
      </c>
      <c r="K64" s="116">
        <v>170.90909090909091</v>
      </c>
    </row>
    <row r="65" spans="1:11" ht="14.1" customHeight="1" x14ac:dyDescent="0.2">
      <c r="A65" s="306" t="s">
        <v>297</v>
      </c>
      <c r="B65" s="307" t="s">
        <v>298</v>
      </c>
      <c r="C65" s="308"/>
      <c r="D65" s="113">
        <v>1.1017260374586852</v>
      </c>
      <c r="E65" s="115">
        <v>90</v>
      </c>
      <c r="F65" s="114">
        <v>63</v>
      </c>
      <c r="G65" s="114">
        <v>57</v>
      </c>
      <c r="H65" s="114">
        <v>54</v>
      </c>
      <c r="I65" s="140">
        <v>91</v>
      </c>
      <c r="J65" s="115">
        <v>-1</v>
      </c>
      <c r="K65" s="116">
        <v>-1.098901098901099</v>
      </c>
    </row>
    <row r="66" spans="1:11" ht="14.1" customHeight="1" x14ac:dyDescent="0.2">
      <c r="A66" s="306">
        <v>82</v>
      </c>
      <c r="B66" s="307" t="s">
        <v>299</v>
      </c>
      <c r="C66" s="308"/>
      <c r="D66" s="113">
        <v>3.3663851144570938</v>
      </c>
      <c r="E66" s="115">
        <v>275</v>
      </c>
      <c r="F66" s="114">
        <v>387</v>
      </c>
      <c r="G66" s="114">
        <v>455</v>
      </c>
      <c r="H66" s="114">
        <v>282</v>
      </c>
      <c r="I66" s="140">
        <v>337</v>
      </c>
      <c r="J66" s="115">
        <v>-62</v>
      </c>
      <c r="K66" s="116">
        <v>-18.397626112759642</v>
      </c>
    </row>
    <row r="67" spans="1:11" ht="14.1" customHeight="1" x14ac:dyDescent="0.2">
      <c r="A67" s="306" t="s">
        <v>300</v>
      </c>
      <c r="B67" s="307" t="s">
        <v>301</v>
      </c>
      <c r="C67" s="308"/>
      <c r="D67" s="113">
        <v>2.4115558819928999</v>
      </c>
      <c r="E67" s="115">
        <v>197</v>
      </c>
      <c r="F67" s="114">
        <v>323</v>
      </c>
      <c r="G67" s="114">
        <v>327</v>
      </c>
      <c r="H67" s="114">
        <v>215</v>
      </c>
      <c r="I67" s="140">
        <v>255</v>
      </c>
      <c r="J67" s="115">
        <v>-58</v>
      </c>
      <c r="K67" s="116">
        <v>-22.745098039215687</v>
      </c>
    </row>
    <row r="68" spans="1:11" ht="14.1" customHeight="1" x14ac:dyDescent="0.2">
      <c r="A68" s="306" t="s">
        <v>302</v>
      </c>
      <c r="B68" s="307" t="s">
        <v>303</v>
      </c>
      <c r="C68" s="308"/>
      <c r="D68" s="113">
        <v>0.52638021789692746</v>
      </c>
      <c r="E68" s="115">
        <v>43</v>
      </c>
      <c r="F68" s="114">
        <v>36</v>
      </c>
      <c r="G68" s="114">
        <v>73</v>
      </c>
      <c r="H68" s="114">
        <v>39</v>
      </c>
      <c r="I68" s="140">
        <v>47</v>
      </c>
      <c r="J68" s="115">
        <v>-4</v>
      </c>
      <c r="K68" s="116">
        <v>-8.5106382978723403</v>
      </c>
    </row>
    <row r="69" spans="1:11" ht="14.1" customHeight="1" x14ac:dyDescent="0.2">
      <c r="A69" s="306">
        <v>83</v>
      </c>
      <c r="B69" s="307" t="s">
        <v>304</v>
      </c>
      <c r="C69" s="308"/>
      <c r="D69" s="113">
        <v>5.2638021789692742</v>
      </c>
      <c r="E69" s="115">
        <v>430</v>
      </c>
      <c r="F69" s="114">
        <v>350</v>
      </c>
      <c r="G69" s="114">
        <v>1076</v>
      </c>
      <c r="H69" s="114">
        <v>347</v>
      </c>
      <c r="I69" s="140">
        <v>514</v>
      </c>
      <c r="J69" s="115">
        <v>-84</v>
      </c>
      <c r="K69" s="116">
        <v>-16.342412451361866</v>
      </c>
    </row>
    <row r="70" spans="1:11" ht="14.1" customHeight="1" x14ac:dyDescent="0.2">
      <c r="A70" s="306" t="s">
        <v>305</v>
      </c>
      <c r="B70" s="307" t="s">
        <v>306</v>
      </c>
      <c r="C70" s="308"/>
      <c r="D70" s="113">
        <v>4.3579385481699102</v>
      </c>
      <c r="E70" s="115">
        <v>356</v>
      </c>
      <c r="F70" s="114">
        <v>276</v>
      </c>
      <c r="G70" s="114">
        <v>973</v>
      </c>
      <c r="H70" s="114">
        <v>281</v>
      </c>
      <c r="I70" s="140">
        <v>418</v>
      </c>
      <c r="J70" s="115">
        <v>-62</v>
      </c>
      <c r="K70" s="116">
        <v>-14.832535885167465</v>
      </c>
    </row>
    <row r="71" spans="1:11" ht="14.1" customHeight="1" x14ac:dyDescent="0.2">
      <c r="A71" s="306"/>
      <c r="B71" s="307" t="s">
        <v>307</v>
      </c>
      <c r="C71" s="308"/>
      <c r="D71" s="113">
        <v>2.3381074794956542</v>
      </c>
      <c r="E71" s="115">
        <v>191</v>
      </c>
      <c r="F71" s="114">
        <v>151</v>
      </c>
      <c r="G71" s="114">
        <v>652</v>
      </c>
      <c r="H71" s="114">
        <v>168</v>
      </c>
      <c r="I71" s="140">
        <v>264</v>
      </c>
      <c r="J71" s="115">
        <v>-73</v>
      </c>
      <c r="K71" s="116">
        <v>-27.651515151515152</v>
      </c>
    </row>
    <row r="72" spans="1:11" ht="14.1" customHeight="1" x14ac:dyDescent="0.2">
      <c r="A72" s="306">
        <v>84</v>
      </c>
      <c r="B72" s="307" t="s">
        <v>308</v>
      </c>
      <c r="C72" s="308"/>
      <c r="D72" s="113">
        <v>2.6563838903170525</v>
      </c>
      <c r="E72" s="115">
        <v>217</v>
      </c>
      <c r="F72" s="114">
        <v>251</v>
      </c>
      <c r="G72" s="114">
        <v>199</v>
      </c>
      <c r="H72" s="114">
        <v>236</v>
      </c>
      <c r="I72" s="140">
        <v>178</v>
      </c>
      <c r="J72" s="115">
        <v>39</v>
      </c>
      <c r="K72" s="116">
        <v>21.910112359550563</v>
      </c>
    </row>
    <row r="73" spans="1:11" ht="14.1" customHeight="1" x14ac:dyDescent="0.2">
      <c r="A73" s="306" t="s">
        <v>309</v>
      </c>
      <c r="B73" s="307" t="s">
        <v>310</v>
      </c>
      <c r="C73" s="308"/>
      <c r="D73" s="113">
        <v>0.93034643163177866</v>
      </c>
      <c r="E73" s="115">
        <v>76</v>
      </c>
      <c r="F73" s="114">
        <v>79</v>
      </c>
      <c r="G73" s="114">
        <v>83</v>
      </c>
      <c r="H73" s="114">
        <v>78</v>
      </c>
      <c r="I73" s="140">
        <v>58</v>
      </c>
      <c r="J73" s="115">
        <v>18</v>
      </c>
      <c r="K73" s="116">
        <v>31.03448275862069</v>
      </c>
    </row>
    <row r="74" spans="1:11" ht="14.1" customHeight="1" x14ac:dyDescent="0.2">
      <c r="A74" s="306" t="s">
        <v>311</v>
      </c>
      <c r="B74" s="307" t="s">
        <v>312</v>
      </c>
      <c r="C74" s="308"/>
      <c r="D74" s="113">
        <v>0.25706940874035988</v>
      </c>
      <c r="E74" s="115">
        <v>21</v>
      </c>
      <c r="F74" s="114">
        <v>26</v>
      </c>
      <c r="G74" s="114">
        <v>13</v>
      </c>
      <c r="H74" s="114">
        <v>20</v>
      </c>
      <c r="I74" s="140">
        <v>12</v>
      </c>
      <c r="J74" s="115">
        <v>9</v>
      </c>
      <c r="K74" s="116">
        <v>75</v>
      </c>
    </row>
    <row r="75" spans="1:11" ht="14.1" customHeight="1" x14ac:dyDescent="0.2">
      <c r="A75" s="306" t="s">
        <v>313</v>
      </c>
      <c r="B75" s="307" t="s">
        <v>314</v>
      </c>
      <c r="C75" s="308"/>
      <c r="D75" s="113">
        <v>0.66103562247521119</v>
      </c>
      <c r="E75" s="115">
        <v>54</v>
      </c>
      <c r="F75" s="114">
        <v>99</v>
      </c>
      <c r="G75" s="114">
        <v>50</v>
      </c>
      <c r="H75" s="114">
        <v>83</v>
      </c>
      <c r="I75" s="140">
        <v>61</v>
      </c>
      <c r="J75" s="115">
        <v>-7</v>
      </c>
      <c r="K75" s="116">
        <v>-11.475409836065573</v>
      </c>
    </row>
    <row r="76" spans="1:11" ht="14.1" customHeight="1" x14ac:dyDescent="0.2">
      <c r="A76" s="306">
        <v>91</v>
      </c>
      <c r="B76" s="307" t="s">
        <v>315</v>
      </c>
      <c r="C76" s="308"/>
      <c r="D76" s="113">
        <v>0.61207002081038075</v>
      </c>
      <c r="E76" s="115">
        <v>50</v>
      </c>
      <c r="F76" s="114">
        <v>19</v>
      </c>
      <c r="G76" s="114">
        <v>52</v>
      </c>
      <c r="H76" s="114">
        <v>34</v>
      </c>
      <c r="I76" s="140">
        <v>35</v>
      </c>
      <c r="J76" s="115">
        <v>15</v>
      </c>
      <c r="K76" s="116">
        <v>42.857142857142854</v>
      </c>
    </row>
    <row r="77" spans="1:11" ht="14.1" customHeight="1" x14ac:dyDescent="0.2">
      <c r="A77" s="306">
        <v>92</v>
      </c>
      <c r="B77" s="307" t="s">
        <v>316</v>
      </c>
      <c r="C77" s="308"/>
      <c r="D77" s="113">
        <v>0.5753458195617579</v>
      </c>
      <c r="E77" s="115">
        <v>47</v>
      </c>
      <c r="F77" s="114">
        <v>52</v>
      </c>
      <c r="G77" s="114">
        <v>50</v>
      </c>
      <c r="H77" s="114">
        <v>40</v>
      </c>
      <c r="I77" s="140">
        <v>73</v>
      </c>
      <c r="J77" s="115">
        <v>-26</v>
      </c>
      <c r="K77" s="116">
        <v>-35.61643835616438</v>
      </c>
    </row>
    <row r="78" spans="1:11" ht="14.1" customHeight="1" x14ac:dyDescent="0.2">
      <c r="A78" s="306">
        <v>93</v>
      </c>
      <c r="B78" s="307" t="s">
        <v>317</v>
      </c>
      <c r="C78" s="308"/>
      <c r="D78" s="113">
        <v>0.23258660790794466</v>
      </c>
      <c r="E78" s="115">
        <v>19</v>
      </c>
      <c r="F78" s="114">
        <v>5</v>
      </c>
      <c r="G78" s="114">
        <v>18</v>
      </c>
      <c r="H78" s="114">
        <v>8</v>
      </c>
      <c r="I78" s="140">
        <v>14</v>
      </c>
      <c r="J78" s="115">
        <v>5</v>
      </c>
      <c r="K78" s="116">
        <v>35.714285714285715</v>
      </c>
    </row>
    <row r="79" spans="1:11" ht="14.1" customHeight="1" x14ac:dyDescent="0.2">
      <c r="A79" s="306">
        <v>94</v>
      </c>
      <c r="B79" s="307" t="s">
        <v>318</v>
      </c>
      <c r="C79" s="308"/>
      <c r="D79" s="113">
        <v>0.71000122414004163</v>
      </c>
      <c r="E79" s="115">
        <v>58</v>
      </c>
      <c r="F79" s="114">
        <v>53</v>
      </c>
      <c r="G79" s="114">
        <v>89</v>
      </c>
      <c r="H79" s="114">
        <v>62</v>
      </c>
      <c r="I79" s="140">
        <v>58</v>
      </c>
      <c r="J79" s="115">
        <v>0</v>
      </c>
      <c r="K79" s="116">
        <v>0</v>
      </c>
    </row>
    <row r="80" spans="1:11" ht="14.1" customHeight="1" x14ac:dyDescent="0.2">
      <c r="A80" s="306" t="s">
        <v>319</v>
      </c>
      <c r="B80" s="307" t="s">
        <v>320</v>
      </c>
      <c r="C80" s="308"/>
      <c r="D80" s="113">
        <v>3.6724201248622843E-2</v>
      </c>
      <c r="E80" s="115">
        <v>3</v>
      </c>
      <c r="F80" s="114">
        <v>0</v>
      </c>
      <c r="G80" s="114" t="s">
        <v>513</v>
      </c>
      <c r="H80" s="114" t="s">
        <v>513</v>
      </c>
      <c r="I80" s="140" t="s">
        <v>513</v>
      </c>
      <c r="J80" s="115" t="s">
        <v>513</v>
      </c>
      <c r="K80" s="116" t="s">
        <v>513</v>
      </c>
    </row>
    <row r="81" spans="1:11" ht="14.1" customHeight="1" x14ac:dyDescent="0.2">
      <c r="A81" s="310" t="s">
        <v>321</v>
      </c>
      <c r="B81" s="311" t="s">
        <v>333</v>
      </c>
      <c r="C81" s="312"/>
      <c r="D81" s="125">
        <v>6.1207002081038069E-2</v>
      </c>
      <c r="E81" s="143">
        <v>5</v>
      </c>
      <c r="F81" s="144">
        <v>31</v>
      </c>
      <c r="G81" s="144">
        <v>61</v>
      </c>
      <c r="H81" s="144">
        <v>14</v>
      </c>
      <c r="I81" s="145">
        <v>14</v>
      </c>
      <c r="J81" s="143">
        <v>-9</v>
      </c>
      <c r="K81" s="146">
        <v>-64.285714285714292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8520</v>
      </c>
      <c r="E11" s="114">
        <v>6737</v>
      </c>
      <c r="F11" s="114">
        <v>8887</v>
      </c>
      <c r="G11" s="114">
        <v>6753</v>
      </c>
      <c r="H11" s="140">
        <v>8348</v>
      </c>
      <c r="I11" s="115">
        <v>172</v>
      </c>
      <c r="J11" s="116">
        <v>2.0603737422137041</v>
      </c>
    </row>
    <row r="12" spans="1:15" s="110" customFormat="1" ht="24.95" customHeight="1" x14ac:dyDescent="0.2">
      <c r="A12" s="193" t="s">
        <v>132</v>
      </c>
      <c r="B12" s="194" t="s">
        <v>133</v>
      </c>
      <c r="C12" s="113">
        <v>1.0446009389671362</v>
      </c>
      <c r="D12" s="115">
        <v>89</v>
      </c>
      <c r="E12" s="114">
        <v>112</v>
      </c>
      <c r="F12" s="114">
        <v>156</v>
      </c>
      <c r="G12" s="114">
        <v>46</v>
      </c>
      <c r="H12" s="140">
        <v>90</v>
      </c>
      <c r="I12" s="115">
        <v>-1</v>
      </c>
      <c r="J12" s="116">
        <v>-1.1111111111111112</v>
      </c>
    </row>
    <row r="13" spans="1:15" s="110" customFormat="1" ht="24.95" customHeight="1" x14ac:dyDescent="0.2">
      <c r="A13" s="193" t="s">
        <v>134</v>
      </c>
      <c r="B13" s="199" t="s">
        <v>214</v>
      </c>
      <c r="C13" s="113">
        <v>0.72769953051643188</v>
      </c>
      <c r="D13" s="115">
        <v>62</v>
      </c>
      <c r="E13" s="114">
        <v>54</v>
      </c>
      <c r="F13" s="114">
        <v>70</v>
      </c>
      <c r="G13" s="114">
        <v>61</v>
      </c>
      <c r="H13" s="140">
        <v>75</v>
      </c>
      <c r="I13" s="115">
        <v>-13</v>
      </c>
      <c r="J13" s="116">
        <v>-17.333333333333332</v>
      </c>
    </row>
    <row r="14" spans="1:15" s="287" customFormat="1" ht="24.95" customHeight="1" x14ac:dyDescent="0.2">
      <c r="A14" s="193" t="s">
        <v>215</v>
      </c>
      <c r="B14" s="199" t="s">
        <v>137</v>
      </c>
      <c r="C14" s="113">
        <v>22.769953051643192</v>
      </c>
      <c r="D14" s="115">
        <v>1940</v>
      </c>
      <c r="E14" s="114">
        <v>1249</v>
      </c>
      <c r="F14" s="114">
        <v>1606</v>
      </c>
      <c r="G14" s="114">
        <v>1398</v>
      </c>
      <c r="H14" s="140">
        <v>1669</v>
      </c>
      <c r="I14" s="115">
        <v>271</v>
      </c>
      <c r="J14" s="116">
        <v>16.237267825044938</v>
      </c>
      <c r="K14" s="110"/>
      <c r="L14" s="110"/>
      <c r="M14" s="110"/>
      <c r="N14" s="110"/>
      <c r="O14" s="110"/>
    </row>
    <row r="15" spans="1:15" s="110" customFormat="1" ht="24.95" customHeight="1" x14ac:dyDescent="0.2">
      <c r="A15" s="193" t="s">
        <v>216</v>
      </c>
      <c r="B15" s="199" t="s">
        <v>217</v>
      </c>
      <c r="C15" s="113">
        <v>4.096244131455399</v>
      </c>
      <c r="D15" s="115">
        <v>349</v>
      </c>
      <c r="E15" s="114">
        <v>227</v>
      </c>
      <c r="F15" s="114">
        <v>399</v>
      </c>
      <c r="G15" s="114">
        <v>285</v>
      </c>
      <c r="H15" s="140">
        <v>406</v>
      </c>
      <c r="I15" s="115">
        <v>-57</v>
      </c>
      <c r="J15" s="116">
        <v>-14.039408866995075</v>
      </c>
    </row>
    <row r="16" spans="1:15" s="287" customFormat="1" ht="24.95" customHeight="1" x14ac:dyDescent="0.2">
      <c r="A16" s="193" t="s">
        <v>218</v>
      </c>
      <c r="B16" s="199" t="s">
        <v>141</v>
      </c>
      <c r="C16" s="113">
        <v>12.253521126760564</v>
      </c>
      <c r="D16" s="115">
        <v>1044</v>
      </c>
      <c r="E16" s="114">
        <v>710</v>
      </c>
      <c r="F16" s="114">
        <v>787</v>
      </c>
      <c r="G16" s="114">
        <v>528</v>
      </c>
      <c r="H16" s="140">
        <v>854</v>
      </c>
      <c r="I16" s="115">
        <v>190</v>
      </c>
      <c r="J16" s="116">
        <v>22.248243559718968</v>
      </c>
      <c r="K16" s="110"/>
      <c r="L16" s="110"/>
      <c r="M16" s="110"/>
      <c r="N16" s="110"/>
      <c r="O16" s="110"/>
    </row>
    <row r="17" spans="1:15" s="110" customFormat="1" ht="24.95" customHeight="1" x14ac:dyDescent="0.2">
      <c r="A17" s="193" t="s">
        <v>142</v>
      </c>
      <c r="B17" s="199" t="s">
        <v>220</v>
      </c>
      <c r="C17" s="113">
        <v>6.42018779342723</v>
      </c>
      <c r="D17" s="115">
        <v>547</v>
      </c>
      <c r="E17" s="114">
        <v>312</v>
      </c>
      <c r="F17" s="114">
        <v>420</v>
      </c>
      <c r="G17" s="114">
        <v>585</v>
      </c>
      <c r="H17" s="140">
        <v>409</v>
      </c>
      <c r="I17" s="115">
        <v>138</v>
      </c>
      <c r="J17" s="116">
        <v>33.74083129584352</v>
      </c>
    </row>
    <row r="18" spans="1:15" s="287" customFormat="1" ht="24.95" customHeight="1" x14ac:dyDescent="0.2">
      <c r="A18" s="201" t="s">
        <v>144</v>
      </c>
      <c r="B18" s="202" t="s">
        <v>145</v>
      </c>
      <c r="C18" s="113">
        <v>6.713615023474178</v>
      </c>
      <c r="D18" s="115">
        <v>572</v>
      </c>
      <c r="E18" s="114">
        <v>563</v>
      </c>
      <c r="F18" s="114">
        <v>647</v>
      </c>
      <c r="G18" s="114">
        <v>551</v>
      </c>
      <c r="H18" s="140">
        <v>578</v>
      </c>
      <c r="I18" s="115">
        <v>-6</v>
      </c>
      <c r="J18" s="116">
        <v>-1.0380622837370241</v>
      </c>
      <c r="K18" s="110"/>
      <c r="L18" s="110"/>
      <c r="M18" s="110"/>
      <c r="N18" s="110"/>
      <c r="O18" s="110"/>
    </row>
    <row r="19" spans="1:15" s="110" customFormat="1" ht="24.95" customHeight="1" x14ac:dyDescent="0.2">
      <c r="A19" s="193" t="s">
        <v>146</v>
      </c>
      <c r="B19" s="199" t="s">
        <v>147</v>
      </c>
      <c r="C19" s="113">
        <v>13.943661971830986</v>
      </c>
      <c r="D19" s="115">
        <v>1188</v>
      </c>
      <c r="E19" s="114">
        <v>941</v>
      </c>
      <c r="F19" s="114">
        <v>1292</v>
      </c>
      <c r="G19" s="114">
        <v>935</v>
      </c>
      <c r="H19" s="140">
        <v>1275</v>
      </c>
      <c r="I19" s="115">
        <v>-87</v>
      </c>
      <c r="J19" s="116">
        <v>-6.8235294117647056</v>
      </c>
    </row>
    <row r="20" spans="1:15" s="287" customFormat="1" ht="24.95" customHeight="1" x14ac:dyDescent="0.2">
      <c r="A20" s="193" t="s">
        <v>148</v>
      </c>
      <c r="B20" s="199" t="s">
        <v>149</v>
      </c>
      <c r="C20" s="113">
        <v>4.460093896713615</v>
      </c>
      <c r="D20" s="115">
        <v>380</v>
      </c>
      <c r="E20" s="114">
        <v>307</v>
      </c>
      <c r="F20" s="114">
        <v>365</v>
      </c>
      <c r="G20" s="114">
        <v>313</v>
      </c>
      <c r="H20" s="140">
        <v>420</v>
      </c>
      <c r="I20" s="115">
        <v>-40</v>
      </c>
      <c r="J20" s="116">
        <v>-9.5238095238095237</v>
      </c>
      <c r="K20" s="110"/>
      <c r="L20" s="110"/>
      <c r="M20" s="110"/>
      <c r="N20" s="110"/>
      <c r="O20" s="110"/>
    </row>
    <row r="21" spans="1:15" s="110" customFormat="1" ht="24.95" customHeight="1" x14ac:dyDescent="0.2">
      <c r="A21" s="201" t="s">
        <v>150</v>
      </c>
      <c r="B21" s="202" t="s">
        <v>151</v>
      </c>
      <c r="C21" s="113">
        <v>6.5140845070422539</v>
      </c>
      <c r="D21" s="115">
        <v>555</v>
      </c>
      <c r="E21" s="114">
        <v>441</v>
      </c>
      <c r="F21" s="114">
        <v>434</v>
      </c>
      <c r="G21" s="114">
        <v>456</v>
      </c>
      <c r="H21" s="140">
        <v>494</v>
      </c>
      <c r="I21" s="115">
        <v>61</v>
      </c>
      <c r="J21" s="116">
        <v>12.348178137651821</v>
      </c>
    </row>
    <row r="22" spans="1:15" s="110" customFormat="1" ht="24.95" customHeight="1" x14ac:dyDescent="0.2">
      <c r="A22" s="201" t="s">
        <v>152</v>
      </c>
      <c r="B22" s="199" t="s">
        <v>153</v>
      </c>
      <c r="C22" s="113">
        <v>0.83333333333333337</v>
      </c>
      <c r="D22" s="115">
        <v>71</v>
      </c>
      <c r="E22" s="114">
        <v>51</v>
      </c>
      <c r="F22" s="114">
        <v>90</v>
      </c>
      <c r="G22" s="114">
        <v>68</v>
      </c>
      <c r="H22" s="140">
        <v>69</v>
      </c>
      <c r="I22" s="115">
        <v>2</v>
      </c>
      <c r="J22" s="116">
        <v>2.8985507246376812</v>
      </c>
    </row>
    <row r="23" spans="1:15" s="110" customFormat="1" ht="24.95" customHeight="1" x14ac:dyDescent="0.2">
      <c r="A23" s="193" t="s">
        <v>154</v>
      </c>
      <c r="B23" s="199" t="s">
        <v>155</v>
      </c>
      <c r="C23" s="113">
        <v>2.0305164319248825</v>
      </c>
      <c r="D23" s="115">
        <v>173</v>
      </c>
      <c r="E23" s="114">
        <v>88</v>
      </c>
      <c r="F23" s="114">
        <v>99</v>
      </c>
      <c r="G23" s="114">
        <v>87</v>
      </c>
      <c r="H23" s="140">
        <v>144</v>
      </c>
      <c r="I23" s="115">
        <v>29</v>
      </c>
      <c r="J23" s="116">
        <v>20.138888888888889</v>
      </c>
    </row>
    <row r="24" spans="1:15" s="110" customFormat="1" ht="24.95" customHeight="1" x14ac:dyDescent="0.2">
      <c r="A24" s="193" t="s">
        <v>156</v>
      </c>
      <c r="B24" s="199" t="s">
        <v>221</v>
      </c>
      <c r="C24" s="113">
        <v>2.9694835680751175</v>
      </c>
      <c r="D24" s="115">
        <v>253</v>
      </c>
      <c r="E24" s="114">
        <v>189</v>
      </c>
      <c r="F24" s="114">
        <v>262</v>
      </c>
      <c r="G24" s="114">
        <v>229</v>
      </c>
      <c r="H24" s="140">
        <v>276</v>
      </c>
      <c r="I24" s="115">
        <v>-23</v>
      </c>
      <c r="J24" s="116">
        <v>-8.3333333333333339</v>
      </c>
    </row>
    <row r="25" spans="1:15" s="110" customFormat="1" ht="24.95" customHeight="1" x14ac:dyDescent="0.2">
      <c r="A25" s="193" t="s">
        <v>222</v>
      </c>
      <c r="B25" s="204" t="s">
        <v>159</v>
      </c>
      <c r="C25" s="113">
        <v>5.199530516431925</v>
      </c>
      <c r="D25" s="115">
        <v>443</v>
      </c>
      <c r="E25" s="114">
        <v>341</v>
      </c>
      <c r="F25" s="114">
        <v>462</v>
      </c>
      <c r="G25" s="114">
        <v>328</v>
      </c>
      <c r="H25" s="140">
        <v>352</v>
      </c>
      <c r="I25" s="115">
        <v>91</v>
      </c>
      <c r="J25" s="116">
        <v>25.852272727272727</v>
      </c>
    </row>
    <row r="26" spans="1:15" s="110" customFormat="1" ht="24.95" customHeight="1" x14ac:dyDescent="0.2">
      <c r="A26" s="201">
        <v>782.78300000000002</v>
      </c>
      <c r="B26" s="203" t="s">
        <v>160</v>
      </c>
      <c r="C26" s="113">
        <v>6.5140845070422539</v>
      </c>
      <c r="D26" s="115">
        <v>555</v>
      </c>
      <c r="E26" s="114">
        <v>635</v>
      </c>
      <c r="F26" s="114">
        <v>698</v>
      </c>
      <c r="G26" s="114">
        <v>568</v>
      </c>
      <c r="H26" s="140">
        <v>769</v>
      </c>
      <c r="I26" s="115">
        <v>-214</v>
      </c>
      <c r="J26" s="116">
        <v>-27.828348504551364</v>
      </c>
    </row>
    <row r="27" spans="1:15" s="110" customFormat="1" ht="24.95" customHeight="1" x14ac:dyDescent="0.2">
      <c r="A27" s="193" t="s">
        <v>161</v>
      </c>
      <c r="B27" s="199" t="s">
        <v>162</v>
      </c>
      <c r="C27" s="113">
        <v>2.300469483568075</v>
      </c>
      <c r="D27" s="115">
        <v>196</v>
      </c>
      <c r="E27" s="114">
        <v>147</v>
      </c>
      <c r="F27" s="114">
        <v>271</v>
      </c>
      <c r="G27" s="114">
        <v>148</v>
      </c>
      <c r="H27" s="140">
        <v>170</v>
      </c>
      <c r="I27" s="115">
        <v>26</v>
      </c>
      <c r="J27" s="116">
        <v>15.294117647058824</v>
      </c>
    </row>
    <row r="28" spans="1:15" s="110" customFormat="1" ht="24.95" customHeight="1" x14ac:dyDescent="0.2">
      <c r="A28" s="193" t="s">
        <v>163</v>
      </c>
      <c r="B28" s="199" t="s">
        <v>164</v>
      </c>
      <c r="C28" s="113">
        <v>3.8145539906103285</v>
      </c>
      <c r="D28" s="115">
        <v>325</v>
      </c>
      <c r="E28" s="114">
        <v>216</v>
      </c>
      <c r="F28" s="114">
        <v>547</v>
      </c>
      <c r="G28" s="114">
        <v>307</v>
      </c>
      <c r="H28" s="140">
        <v>349</v>
      </c>
      <c r="I28" s="115">
        <v>-24</v>
      </c>
      <c r="J28" s="116">
        <v>-6.8767908309455583</v>
      </c>
    </row>
    <row r="29" spans="1:15" s="110" customFormat="1" ht="24.95" customHeight="1" x14ac:dyDescent="0.2">
      <c r="A29" s="193">
        <v>86</v>
      </c>
      <c r="B29" s="199" t="s">
        <v>165</v>
      </c>
      <c r="C29" s="113">
        <v>9.5539906103286381</v>
      </c>
      <c r="D29" s="115">
        <v>814</v>
      </c>
      <c r="E29" s="114">
        <v>466</v>
      </c>
      <c r="F29" s="114">
        <v>532</v>
      </c>
      <c r="G29" s="114">
        <v>448</v>
      </c>
      <c r="H29" s="140">
        <v>527</v>
      </c>
      <c r="I29" s="115">
        <v>287</v>
      </c>
      <c r="J29" s="116">
        <v>54.459203036053133</v>
      </c>
    </row>
    <row r="30" spans="1:15" s="110" customFormat="1" ht="24.95" customHeight="1" x14ac:dyDescent="0.2">
      <c r="A30" s="193">
        <v>87.88</v>
      </c>
      <c r="B30" s="204" t="s">
        <v>166</v>
      </c>
      <c r="C30" s="113">
        <v>7.171361502347418</v>
      </c>
      <c r="D30" s="115">
        <v>611</v>
      </c>
      <c r="E30" s="114">
        <v>612</v>
      </c>
      <c r="F30" s="114">
        <v>941</v>
      </c>
      <c r="G30" s="114">
        <v>565</v>
      </c>
      <c r="H30" s="140">
        <v>787</v>
      </c>
      <c r="I30" s="115">
        <v>-176</v>
      </c>
      <c r="J30" s="116">
        <v>-22.36340533672173</v>
      </c>
    </row>
    <row r="31" spans="1:15" s="110" customFormat="1" ht="24.95" customHeight="1" x14ac:dyDescent="0.2">
      <c r="A31" s="193" t="s">
        <v>167</v>
      </c>
      <c r="B31" s="199" t="s">
        <v>168</v>
      </c>
      <c r="C31" s="113">
        <v>3.4389671361502345</v>
      </c>
      <c r="D31" s="115">
        <v>293</v>
      </c>
      <c r="E31" s="114">
        <v>325</v>
      </c>
      <c r="F31" s="114">
        <v>415</v>
      </c>
      <c r="G31" s="114">
        <v>245</v>
      </c>
      <c r="H31" s="140">
        <v>304</v>
      </c>
      <c r="I31" s="115">
        <v>-11</v>
      </c>
      <c r="J31" s="116">
        <v>-3.6184210526315788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1.0446009389671362</v>
      </c>
      <c r="D34" s="115">
        <v>89</v>
      </c>
      <c r="E34" s="114">
        <v>112</v>
      </c>
      <c r="F34" s="114">
        <v>156</v>
      </c>
      <c r="G34" s="114">
        <v>46</v>
      </c>
      <c r="H34" s="140">
        <v>90</v>
      </c>
      <c r="I34" s="115">
        <v>-1</v>
      </c>
      <c r="J34" s="116">
        <v>-1.1111111111111112</v>
      </c>
    </row>
    <row r="35" spans="1:10" s="110" customFormat="1" ht="24.95" customHeight="1" x14ac:dyDescent="0.2">
      <c r="A35" s="292" t="s">
        <v>171</v>
      </c>
      <c r="B35" s="293" t="s">
        <v>172</v>
      </c>
      <c r="C35" s="113">
        <v>30.211267605633804</v>
      </c>
      <c r="D35" s="115">
        <v>2574</v>
      </c>
      <c r="E35" s="114">
        <v>1866</v>
      </c>
      <c r="F35" s="114">
        <v>2323</v>
      </c>
      <c r="G35" s="114">
        <v>2010</v>
      </c>
      <c r="H35" s="140">
        <v>2322</v>
      </c>
      <c r="I35" s="115">
        <v>252</v>
      </c>
      <c r="J35" s="116">
        <v>10.852713178294573</v>
      </c>
    </row>
    <row r="36" spans="1:10" s="110" customFormat="1" ht="24.95" customHeight="1" x14ac:dyDescent="0.2">
      <c r="A36" s="294" t="s">
        <v>173</v>
      </c>
      <c r="B36" s="295" t="s">
        <v>174</v>
      </c>
      <c r="C36" s="125">
        <v>68.744131455399057</v>
      </c>
      <c r="D36" s="143">
        <v>5857</v>
      </c>
      <c r="E36" s="144">
        <v>4759</v>
      </c>
      <c r="F36" s="144">
        <v>6408</v>
      </c>
      <c r="G36" s="144">
        <v>4697</v>
      </c>
      <c r="H36" s="145">
        <v>5936</v>
      </c>
      <c r="I36" s="143">
        <v>-79</v>
      </c>
      <c r="J36" s="146">
        <v>-1.3308625336927224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8520</v>
      </c>
      <c r="F11" s="264">
        <v>6737</v>
      </c>
      <c r="G11" s="264">
        <v>8887</v>
      </c>
      <c r="H11" s="264">
        <v>6753</v>
      </c>
      <c r="I11" s="265">
        <v>8348</v>
      </c>
      <c r="J11" s="263">
        <v>172</v>
      </c>
      <c r="K11" s="266">
        <v>2.0603737422137041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24.870892018779344</v>
      </c>
      <c r="E13" s="115">
        <v>2119</v>
      </c>
      <c r="F13" s="114">
        <v>2081</v>
      </c>
      <c r="G13" s="114">
        <v>2611</v>
      </c>
      <c r="H13" s="114">
        <v>1931</v>
      </c>
      <c r="I13" s="140">
        <v>2304</v>
      </c>
      <c r="J13" s="115">
        <v>-185</v>
      </c>
      <c r="K13" s="116">
        <v>-8.0295138888888893</v>
      </c>
    </row>
    <row r="14" spans="1:17" ht="15.95" customHeight="1" x14ac:dyDescent="0.2">
      <c r="A14" s="306" t="s">
        <v>230</v>
      </c>
      <c r="B14" s="307"/>
      <c r="C14" s="308"/>
      <c r="D14" s="113">
        <v>57.06572769953052</v>
      </c>
      <c r="E14" s="115">
        <v>4862</v>
      </c>
      <c r="F14" s="114">
        <v>3589</v>
      </c>
      <c r="G14" s="114">
        <v>4905</v>
      </c>
      <c r="H14" s="114">
        <v>3835</v>
      </c>
      <c r="I14" s="140">
        <v>4775</v>
      </c>
      <c r="J14" s="115">
        <v>87</v>
      </c>
      <c r="K14" s="116">
        <v>1.8219895287958114</v>
      </c>
    </row>
    <row r="15" spans="1:17" ht="15.95" customHeight="1" x14ac:dyDescent="0.2">
      <c r="A15" s="306" t="s">
        <v>231</v>
      </c>
      <c r="B15" s="307"/>
      <c r="C15" s="308"/>
      <c r="D15" s="113">
        <v>8.1103286384976521</v>
      </c>
      <c r="E15" s="115">
        <v>691</v>
      </c>
      <c r="F15" s="114">
        <v>495</v>
      </c>
      <c r="G15" s="114">
        <v>546</v>
      </c>
      <c r="H15" s="114">
        <v>434</v>
      </c>
      <c r="I15" s="140">
        <v>553</v>
      </c>
      <c r="J15" s="115">
        <v>138</v>
      </c>
      <c r="K15" s="116">
        <v>24.954792043399639</v>
      </c>
    </row>
    <row r="16" spans="1:17" ht="15.95" customHeight="1" x14ac:dyDescent="0.2">
      <c r="A16" s="306" t="s">
        <v>232</v>
      </c>
      <c r="B16" s="307"/>
      <c r="C16" s="308"/>
      <c r="D16" s="113">
        <v>9.694835680751174</v>
      </c>
      <c r="E16" s="115">
        <v>826</v>
      </c>
      <c r="F16" s="114">
        <v>539</v>
      </c>
      <c r="G16" s="114">
        <v>770</v>
      </c>
      <c r="H16" s="114">
        <v>534</v>
      </c>
      <c r="I16" s="140">
        <v>691</v>
      </c>
      <c r="J16" s="115">
        <v>135</v>
      </c>
      <c r="K16" s="116">
        <v>19.536903039073806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0.66901408450704225</v>
      </c>
      <c r="E18" s="115">
        <v>57</v>
      </c>
      <c r="F18" s="114">
        <v>109</v>
      </c>
      <c r="G18" s="114">
        <v>167</v>
      </c>
      <c r="H18" s="114">
        <v>46</v>
      </c>
      <c r="I18" s="140">
        <v>79</v>
      </c>
      <c r="J18" s="115">
        <v>-22</v>
      </c>
      <c r="K18" s="116">
        <v>-27.848101265822784</v>
      </c>
    </row>
    <row r="19" spans="1:11" ht="14.1" customHeight="1" x14ac:dyDescent="0.2">
      <c r="A19" s="306" t="s">
        <v>235</v>
      </c>
      <c r="B19" s="307" t="s">
        <v>236</v>
      </c>
      <c r="C19" s="308"/>
      <c r="D19" s="113">
        <v>0.46948356807511737</v>
      </c>
      <c r="E19" s="115">
        <v>40</v>
      </c>
      <c r="F19" s="114">
        <v>84</v>
      </c>
      <c r="G19" s="114">
        <v>128</v>
      </c>
      <c r="H19" s="114">
        <v>27</v>
      </c>
      <c r="I19" s="140">
        <v>47</v>
      </c>
      <c r="J19" s="115">
        <v>-7</v>
      </c>
      <c r="K19" s="116">
        <v>-14.893617021276595</v>
      </c>
    </row>
    <row r="20" spans="1:11" ht="14.1" customHeight="1" x14ac:dyDescent="0.2">
      <c r="A20" s="306">
        <v>12</v>
      </c>
      <c r="B20" s="307" t="s">
        <v>237</v>
      </c>
      <c r="C20" s="308"/>
      <c r="D20" s="113">
        <v>1.4671361502347418</v>
      </c>
      <c r="E20" s="115">
        <v>125</v>
      </c>
      <c r="F20" s="114">
        <v>119</v>
      </c>
      <c r="G20" s="114">
        <v>148</v>
      </c>
      <c r="H20" s="114">
        <v>124</v>
      </c>
      <c r="I20" s="140">
        <v>120</v>
      </c>
      <c r="J20" s="115">
        <v>5</v>
      </c>
      <c r="K20" s="116">
        <v>4.166666666666667</v>
      </c>
    </row>
    <row r="21" spans="1:11" ht="14.1" customHeight="1" x14ac:dyDescent="0.2">
      <c r="A21" s="306">
        <v>21</v>
      </c>
      <c r="B21" s="307" t="s">
        <v>238</v>
      </c>
      <c r="C21" s="308"/>
      <c r="D21" s="113">
        <v>1.5492957746478873</v>
      </c>
      <c r="E21" s="115">
        <v>132</v>
      </c>
      <c r="F21" s="114">
        <v>26</v>
      </c>
      <c r="G21" s="114">
        <v>36</v>
      </c>
      <c r="H21" s="114">
        <v>127</v>
      </c>
      <c r="I21" s="140">
        <v>42</v>
      </c>
      <c r="J21" s="115">
        <v>90</v>
      </c>
      <c r="K21" s="116">
        <v>214.28571428571428</v>
      </c>
    </row>
    <row r="22" spans="1:11" ht="14.1" customHeight="1" x14ac:dyDescent="0.2">
      <c r="A22" s="306">
        <v>22</v>
      </c>
      <c r="B22" s="307" t="s">
        <v>239</v>
      </c>
      <c r="C22" s="308"/>
      <c r="D22" s="113">
        <v>5.117370892018779</v>
      </c>
      <c r="E22" s="115">
        <v>436</v>
      </c>
      <c r="F22" s="114">
        <v>292</v>
      </c>
      <c r="G22" s="114">
        <v>446</v>
      </c>
      <c r="H22" s="114">
        <v>393</v>
      </c>
      <c r="I22" s="140">
        <v>288</v>
      </c>
      <c r="J22" s="115">
        <v>148</v>
      </c>
      <c r="K22" s="116">
        <v>51.388888888888886</v>
      </c>
    </row>
    <row r="23" spans="1:11" ht="14.1" customHeight="1" x14ac:dyDescent="0.2">
      <c r="A23" s="306">
        <v>23</v>
      </c>
      <c r="B23" s="307" t="s">
        <v>240</v>
      </c>
      <c r="C23" s="308"/>
      <c r="D23" s="113">
        <v>0.64553990610328638</v>
      </c>
      <c r="E23" s="115">
        <v>55</v>
      </c>
      <c r="F23" s="114">
        <v>59</v>
      </c>
      <c r="G23" s="114">
        <v>79</v>
      </c>
      <c r="H23" s="114">
        <v>61</v>
      </c>
      <c r="I23" s="140">
        <v>108</v>
      </c>
      <c r="J23" s="115">
        <v>-53</v>
      </c>
      <c r="K23" s="116">
        <v>-49.074074074074076</v>
      </c>
    </row>
    <row r="24" spans="1:11" ht="14.1" customHeight="1" x14ac:dyDescent="0.2">
      <c r="A24" s="306">
        <v>24</v>
      </c>
      <c r="B24" s="307" t="s">
        <v>241</v>
      </c>
      <c r="C24" s="308"/>
      <c r="D24" s="113">
        <v>4.3661971830985919</v>
      </c>
      <c r="E24" s="115">
        <v>372</v>
      </c>
      <c r="F24" s="114">
        <v>240</v>
      </c>
      <c r="G24" s="114">
        <v>410</v>
      </c>
      <c r="H24" s="114">
        <v>299</v>
      </c>
      <c r="I24" s="140">
        <v>465</v>
      </c>
      <c r="J24" s="115">
        <v>-93</v>
      </c>
      <c r="K24" s="116">
        <v>-20</v>
      </c>
    </row>
    <row r="25" spans="1:11" ht="14.1" customHeight="1" x14ac:dyDescent="0.2">
      <c r="A25" s="306">
        <v>25</v>
      </c>
      <c r="B25" s="307" t="s">
        <v>242</v>
      </c>
      <c r="C25" s="308"/>
      <c r="D25" s="113">
        <v>5.892018779342723</v>
      </c>
      <c r="E25" s="115">
        <v>502</v>
      </c>
      <c r="F25" s="114">
        <v>351</v>
      </c>
      <c r="G25" s="114">
        <v>347</v>
      </c>
      <c r="H25" s="114">
        <v>309</v>
      </c>
      <c r="I25" s="140">
        <v>391</v>
      </c>
      <c r="J25" s="115">
        <v>111</v>
      </c>
      <c r="K25" s="116">
        <v>28.388746803069054</v>
      </c>
    </row>
    <row r="26" spans="1:11" ht="14.1" customHeight="1" x14ac:dyDescent="0.2">
      <c r="A26" s="306">
        <v>26</v>
      </c>
      <c r="B26" s="307" t="s">
        <v>243</v>
      </c>
      <c r="C26" s="308"/>
      <c r="D26" s="113">
        <v>3.0985915492957745</v>
      </c>
      <c r="E26" s="115">
        <v>264</v>
      </c>
      <c r="F26" s="114">
        <v>244</v>
      </c>
      <c r="G26" s="114">
        <v>205</v>
      </c>
      <c r="H26" s="114">
        <v>160</v>
      </c>
      <c r="I26" s="140">
        <v>256</v>
      </c>
      <c r="J26" s="115">
        <v>8</v>
      </c>
      <c r="K26" s="116">
        <v>3.125</v>
      </c>
    </row>
    <row r="27" spans="1:11" ht="14.1" customHeight="1" x14ac:dyDescent="0.2">
      <c r="A27" s="306">
        <v>27</v>
      </c>
      <c r="B27" s="307" t="s">
        <v>244</v>
      </c>
      <c r="C27" s="308"/>
      <c r="D27" s="113">
        <v>1.5845070422535212</v>
      </c>
      <c r="E27" s="115">
        <v>135</v>
      </c>
      <c r="F27" s="114">
        <v>137</v>
      </c>
      <c r="G27" s="114">
        <v>134</v>
      </c>
      <c r="H27" s="114">
        <v>120</v>
      </c>
      <c r="I27" s="140">
        <v>110</v>
      </c>
      <c r="J27" s="115">
        <v>25</v>
      </c>
      <c r="K27" s="116">
        <v>22.727272727272727</v>
      </c>
    </row>
    <row r="28" spans="1:11" ht="14.1" customHeight="1" x14ac:dyDescent="0.2">
      <c r="A28" s="306">
        <v>28</v>
      </c>
      <c r="B28" s="307" t="s">
        <v>245</v>
      </c>
      <c r="C28" s="308"/>
      <c r="D28" s="113">
        <v>0.51643192488262912</v>
      </c>
      <c r="E28" s="115">
        <v>44</v>
      </c>
      <c r="F28" s="114">
        <v>27</v>
      </c>
      <c r="G28" s="114">
        <v>59</v>
      </c>
      <c r="H28" s="114">
        <v>30</v>
      </c>
      <c r="I28" s="140">
        <v>61</v>
      </c>
      <c r="J28" s="115">
        <v>-17</v>
      </c>
      <c r="K28" s="116">
        <v>-27.868852459016395</v>
      </c>
    </row>
    <row r="29" spans="1:11" ht="14.1" customHeight="1" x14ac:dyDescent="0.2">
      <c r="A29" s="306">
        <v>29</v>
      </c>
      <c r="B29" s="307" t="s">
        <v>246</v>
      </c>
      <c r="C29" s="308"/>
      <c r="D29" s="113">
        <v>4.401408450704225</v>
      </c>
      <c r="E29" s="115">
        <v>375</v>
      </c>
      <c r="F29" s="114">
        <v>312</v>
      </c>
      <c r="G29" s="114">
        <v>408</v>
      </c>
      <c r="H29" s="114">
        <v>310</v>
      </c>
      <c r="I29" s="140">
        <v>430</v>
      </c>
      <c r="J29" s="115">
        <v>-55</v>
      </c>
      <c r="K29" s="116">
        <v>-12.790697674418604</v>
      </c>
    </row>
    <row r="30" spans="1:11" ht="14.1" customHeight="1" x14ac:dyDescent="0.2">
      <c r="A30" s="306" t="s">
        <v>247</v>
      </c>
      <c r="B30" s="307" t="s">
        <v>248</v>
      </c>
      <c r="C30" s="308"/>
      <c r="D30" s="113">
        <v>1.807511737089202</v>
      </c>
      <c r="E30" s="115">
        <v>154</v>
      </c>
      <c r="F30" s="114">
        <v>129</v>
      </c>
      <c r="G30" s="114">
        <v>215</v>
      </c>
      <c r="H30" s="114" t="s">
        <v>513</v>
      </c>
      <c r="I30" s="140">
        <v>180</v>
      </c>
      <c r="J30" s="115">
        <v>-26</v>
      </c>
      <c r="K30" s="116">
        <v>-14.444444444444445</v>
      </c>
    </row>
    <row r="31" spans="1:11" ht="14.1" customHeight="1" x14ac:dyDescent="0.2">
      <c r="A31" s="306" t="s">
        <v>249</v>
      </c>
      <c r="B31" s="307" t="s">
        <v>250</v>
      </c>
      <c r="C31" s="308"/>
      <c r="D31" s="113">
        <v>2.5586854460093895</v>
      </c>
      <c r="E31" s="115">
        <v>218</v>
      </c>
      <c r="F31" s="114">
        <v>177</v>
      </c>
      <c r="G31" s="114" t="s">
        <v>513</v>
      </c>
      <c r="H31" s="114">
        <v>199</v>
      </c>
      <c r="I31" s="140">
        <v>250</v>
      </c>
      <c r="J31" s="115">
        <v>-32</v>
      </c>
      <c r="K31" s="116">
        <v>-12.8</v>
      </c>
    </row>
    <row r="32" spans="1:11" ht="14.1" customHeight="1" x14ac:dyDescent="0.2">
      <c r="A32" s="306">
        <v>31</v>
      </c>
      <c r="B32" s="307" t="s">
        <v>251</v>
      </c>
      <c r="C32" s="308"/>
      <c r="D32" s="113">
        <v>0.46948356807511737</v>
      </c>
      <c r="E32" s="115">
        <v>40</v>
      </c>
      <c r="F32" s="114">
        <v>28</v>
      </c>
      <c r="G32" s="114">
        <v>55</v>
      </c>
      <c r="H32" s="114">
        <v>28</v>
      </c>
      <c r="I32" s="140">
        <v>31</v>
      </c>
      <c r="J32" s="115">
        <v>9</v>
      </c>
      <c r="K32" s="116">
        <v>29.032258064516128</v>
      </c>
    </row>
    <row r="33" spans="1:11" ht="14.1" customHeight="1" x14ac:dyDescent="0.2">
      <c r="A33" s="306">
        <v>32</v>
      </c>
      <c r="B33" s="307" t="s">
        <v>252</v>
      </c>
      <c r="C33" s="308"/>
      <c r="D33" s="113">
        <v>3.3333333333333335</v>
      </c>
      <c r="E33" s="115">
        <v>284</v>
      </c>
      <c r="F33" s="114">
        <v>249</v>
      </c>
      <c r="G33" s="114">
        <v>380</v>
      </c>
      <c r="H33" s="114">
        <v>285</v>
      </c>
      <c r="I33" s="140">
        <v>242</v>
      </c>
      <c r="J33" s="115">
        <v>42</v>
      </c>
      <c r="K33" s="116">
        <v>17.355371900826448</v>
      </c>
    </row>
    <row r="34" spans="1:11" ht="14.1" customHeight="1" x14ac:dyDescent="0.2">
      <c r="A34" s="306">
        <v>33</v>
      </c>
      <c r="B34" s="307" t="s">
        <v>253</v>
      </c>
      <c r="C34" s="308"/>
      <c r="D34" s="113">
        <v>1.1502347417840375</v>
      </c>
      <c r="E34" s="115">
        <v>98</v>
      </c>
      <c r="F34" s="114">
        <v>140</v>
      </c>
      <c r="G34" s="114">
        <v>104</v>
      </c>
      <c r="H34" s="114">
        <v>121</v>
      </c>
      <c r="I34" s="140">
        <v>131</v>
      </c>
      <c r="J34" s="115">
        <v>-33</v>
      </c>
      <c r="K34" s="116">
        <v>-25.190839694656489</v>
      </c>
    </row>
    <row r="35" spans="1:11" ht="14.1" customHeight="1" x14ac:dyDescent="0.2">
      <c r="A35" s="306">
        <v>34</v>
      </c>
      <c r="B35" s="307" t="s">
        <v>254</v>
      </c>
      <c r="C35" s="308"/>
      <c r="D35" s="113">
        <v>1.8192488262910798</v>
      </c>
      <c r="E35" s="115">
        <v>155</v>
      </c>
      <c r="F35" s="114">
        <v>137</v>
      </c>
      <c r="G35" s="114">
        <v>120</v>
      </c>
      <c r="H35" s="114">
        <v>126</v>
      </c>
      <c r="I35" s="140">
        <v>161</v>
      </c>
      <c r="J35" s="115">
        <v>-6</v>
      </c>
      <c r="K35" s="116">
        <v>-3.7267080745341614</v>
      </c>
    </row>
    <row r="36" spans="1:11" ht="14.1" customHeight="1" x14ac:dyDescent="0.2">
      <c r="A36" s="306">
        <v>41</v>
      </c>
      <c r="B36" s="307" t="s">
        <v>255</v>
      </c>
      <c r="C36" s="308"/>
      <c r="D36" s="113">
        <v>1.07981220657277</v>
      </c>
      <c r="E36" s="115">
        <v>92</v>
      </c>
      <c r="F36" s="114">
        <v>46</v>
      </c>
      <c r="G36" s="114">
        <v>73</v>
      </c>
      <c r="H36" s="114">
        <v>54</v>
      </c>
      <c r="I36" s="140">
        <v>62</v>
      </c>
      <c r="J36" s="115">
        <v>30</v>
      </c>
      <c r="K36" s="116">
        <v>48.387096774193552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0.70422535211267601</v>
      </c>
      <c r="E38" s="115">
        <v>60</v>
      </c>
      <c r="F38" s="114">
        <v>49</v>
      </c>
      <c r="G38" s="114">
        <v>48</v>
      </c>
      <c r="H38" s="114">
        <v>51</v>
      </c>
      <c r="I38" s="140">
        <v>68</v>
      </c>
      <c r="J38" s="115">
        <v>-8</v>
      </c>
      <c r="K38" s="116">
        <v>-11.764705882352942</v>
      </c>
    </row>
    <row r="39" spans="1:11" ht="14.1" customHeight="1" x14ac:dyDescent="0.2">
      <c r="A39" s="306">
        <v>51</v>
      </c>
      <c r="B39" s="307" t="s">
        <v>258</v>
      </c>
      <c r="C39" s="308"/>
      <c r="D39" s="113">
        <v>6.784037558685446</v>
      </c>
      <c r="E39" s="115">
        <v>578</v>
      </c>
      <c r="F39" s="114">
        <v>495</v>
      </c>
      <c r="G39" s="114">
        <v>641</v>
      </c>
      <c r="H39" s="114">
        <v>476</v>
      </c>
      <c r="I39" s="140">
        <v>728</v>
      </c>
      <c r="J39" s="115">
        <v>-150</v>
      </c>
      <c r="K39" s="116">
        <v>-20.604395604395606</v>
      </c>
    </row>
    <row r="40" spans="1:11" ht="14.1" customHeight="1" x14ac:dyDescent="0.2">
      <c r="A40" s="306" t="s">
        <v>259</v>
      </c>
      <c r="B40" s="307" t="s">
        <v>260</v>
      </c>
      <c r="C40" s="308"/>
      <c r="D40" s="113">
        <v>6.326291079812207</v>
      </c>
      <c r="E40" s="115">
        <v>539</v>
      </c>
      <c r="F40" s="114">
        <v>465</v>
      </c>
      <c r="G40" s="114">
        <v>607</v>
      </c>
      <c r="H40" s="114">
        <v>447</v>
      </c>
      <c r="I40" s="140">
        <v>683</v>
      </c>
      <c r="J40" s="115">
        <v>-144</v>
      </c>
      <c r="K40" s="116">
        <v>-21.083455344070277</v>
      </c>
    </row>
    <row r="41" spans="1:11" ht="14.1" customHeight="1" x14ac:dyDescent="0.2">
      <c r="A41" s="306"/>
      <c r="B41" s="307" t="s">
        <v>261</v>
      </c>
      <c r="C41" s="308"/>
      <c r="D41" s="113">
        <v>5.05868544600939</v>
      </c>
      <c r="E41" s="115">
        <v>431</v>
      </c>
      <c r="F41" s="114">
        <v>409</v>
      </c>
      <c r="G41" s="114">
        <v>524</v>
      </c>
      <c r="H41" s="114">
        <v>398</v>
      </c>
      <c r="I41" s="140">
        <v>602</v>
      </c>
      <c r="J41" s="115">
        <v>-171</v>
      </c>
      <c r="K41" s="116">
        <v>-28.40531561461794</v>
      </c>
    </row>
    <row r="42" spans="1:11" ht="14.1" customHeight="1" x14ac:dyDescent="0.2">
      <c r="A42" s="306">
        <v>52</v>
      </c>
      <c r="B42" s="307" t="s">
        <v>262</v>
      </c>
      <c r="C42" s="308"/>
      <c r="D42" s="113">
        <v>4.096244131455399</v>
      </c>
      <c r="E42" s="115">
        <v>349</v>
      </c>
      <c r="F42" s="114">
        <v>295</v>
      </c>
      <c r="G42" s="114">
        <v>310</v>
      </c>
      <c r="H42" s="114">
        <v>313</v>
      </c>
      <c r="I42" s="140">
        <v>358</v>
      </c>
      <c r="J42" s="115">
        <v>-9</v>
      </c>
      <c r="K42" s="116">
        <v>-2.5139664804469275</v>
      </c>
    </row>
    <row r="43" spans="1:11" ht="14.1" customHeight="1" x14ac:dyDescent="0.2">
      <c r="A43" s="306" t="s">
        <v>263</v>
      </c>
      <c r="B43" s="307" t="s">
        <v>264</v>
      </c>
      <c r="C43" s="308"/>
      <c r="D43" s="113">
        <v>3.568075117370892</v>
      </c>
      <c r="E43" s="115">
        <v>304</v>
      </c>
      <c r="F43" s="114">
        <v>275</v>
      </c>
      <c r="G43" s="114">
        <v>289</v>
      </c>
      <c r="H43" s="114">
        <v>290</v>
      </c>
      <c r="I43" s="140">
        <v>325</v>
      </c>
      <c r="J43" s="115">
        <v>-21</v>
      </c>
      <c r="K43" s="116">
        <v>-6.4615384615384617</v>
      </c>
    </row>
    <row r="44" spans="1:11" ht="14.1" customHeight="1" x14ac:dyDescent="0.2">
      <c r="A44" s="306">
        <v>53</v>
      </c>
      <c r="B44" s="307" t="s">
        <v>265</v>
      </c>
      <c r="C44" s="308"/>
      <c r="D44" s="113">
        <v>0.7981220657276995</v>
      </c>
      <c r="E44" s="115">
        <v>68</v>
      </c>
      <c r="F44" s="114">
        <v>89</v>
      </c>
      <c r="G44" s="114">
        <v>81</v>
      </c>
      <c r="H44" s="114">
        <v>54</v>
      </c>
      <c r="I44" s="140">
        <v>46</v>
      </c>
      <c r="J44" s="115">
        <v>22</v>
      </c>
      <c r="K44" s="116">
        <v>47.826086956521742</v>
      </c>
    </row>
    <row r="45" spans="1:11" ht="14.1" customHeight="1" x14ac:dyDescent="0.2">
      <c r="A45" s="306" t="s">
        <v>266</v>
      </c>
      <c r="B45" s="307" t="s">
        <v>267</v>
      </c>
      <c r="C45" s="308"/>
      <c r="D45" s="113">
        <v>0.76291079812206575</v>
      </c>
      <c r="E45" s="115">
        <v>65</v>
      </c>
      <c r="F45" s="114">
        <v>88</v>
      </c>
      <c r="G45" s="114">
        <v>74</v>
      </c>
      <c r="H45" s="114">
        <v>52</v>
      </c>
      <c r="I45" s="140">
        <v>40</v>
      </c>
      <c r="J45" s="115">
        <v>25</v>
      </c>
      <c r="K45" s="116">
        <v>62.5</v>
      </c>
    </row>
    <row r="46" spans="1:11" ht="14.1" customHeight="1" x14ac:dyDescent="0.2">
      <c r="A46" s="306">
        <v>54</v>
      </c>
      <c r="B46" s="307" t="s">
        <v>268</v>
      </c>
      <c r="C46" s="308"/>
      <c r="D46" s="113">
        <v>2.640845070422535</v>
      </c>
      <c r="E46" s="115">
        <v>225</v>
      </c>
      <c r="F46" s="114">
        <v>187</v>
      </c>
      <c r="G46" s="114">
        <v>214</v>
      </c>
      <c r="H46" s="114">
        <v>171</v>
      </c>
      <c r="I46" s="140">
        <v>197</v>
      </c>
      <c r="J46" s="115">
        <v>28</v>
      </c>
      <c r="K46" s="116">
        <v>14.213197969543147</v>
      </c>
    </row>
    <row r="47" spans="1:11" ht="14.1" customHeight="1" x14ac:dyDescent="0.2">
      <c r="A47" s="306">
        <v>61</v>
      </c>
      <c r="B47" s="307" t="s">
        <v>269</v>
      </c>
      <c r="C47" s="308"/>
      <c r="D47" s="113">
        <v>3.039906103286385</v>
      </c>
      <c r="E47" s="115">
        <v>259</v>
      </c>
      <c r="F47" s="114">
        <v>148</v>
      </c>
      <c r="G47" s="114">
        <v>163</v>
      </c>
      <c r="H47" s="114">
        <v>116</v>
      </c>
      <c r="I47" s="140">
        <v>200</v>
      </c>
      <c r="J47" s="115">
        <v>59</v>
      </c>
      <c r="K47" s="116">
        <v>29.5</v>
      </c>
    </row>
    <row r="48" spans="1:11" ht="14.1" customHeight="1" x14ac:dyDescent="0.2">
      <c r="A48" s="306">
        <v>62</v>
      </c>
      <c r="B48" s="307" t="s">
        <v>270</v>
      </c>
      <c r="C48" s="308"/>
      <c r="D48" s="113">
        <v>6.185446009389671</v>
      </c>
      <c r="E48" s="115">
        <v>527</v>
      </c>
      <c r="F48" s="114">
        <v>528</v>
      </c>
      <c r="G48" s="114">
        <v>695</v>
      </c>
      <c r="H48" s="114">
        <v>510</v>
      </c>
      <c r="I48" s="140">
        <v>620</v>
      </c>
      <c r="J48" s="115">
        <v>-93</v>
      </c>
      <c r="K48" s="116">
        <v>-15</v>
      </c>
    </row>
    <row r="49" spans="1:11" ht="14.1" customHeight="1" x14ac:dyDescent="0.2">
      <c r="A49" s="306">
        <v>63</v>
      </c>
      <c r="B49" s="307" t="s">
        <v>271</v>
      </c>
      <c r="C49" s="308"/>
      <c r="D49" s="113">
        <v>3.967136150234742</v>
      </c>
      <c r="E49" s="115">
        <v>338</v>
      </c>
      <c r="F49" s="114">
        <v>254</v>
      </c>
      <c r="G49" s="114">
        <v>295</v>
      </c>
      <c r="H49" s="114">
        <v>291</v>
      </c>
      <c r="I49" s="140">
        <v>307</v>
      </c>
      <c r="J49" s="115">
        <v>31</v>
      </c>
      <c r="K49" s="116">
        <v>10.09771986970684</v>
      </c>
    </row>
    <row r="50" spans="1:11" ht="14.1" customHeight="1" x14ac:dyDescent="0.2">
      <c r="A50" s="306" t="s">
        <v>272</v>
      </c>
      <c r="B50" s="307" t="s">
        <v>273</v>
      </c>
      <c r="C50" s="308"/>
      <c r="D50" s="113">
        <v>0.892018779342723</v>
      </c>
      <c r="E50" s="115">
        <v>76</v>
      </c>
      <c r="F50" s="114">
        <v>49</v>
      </c>
      <c r="G50" s="114">
        <v>49</v>
      </c>
      <c r="H50" s="114">
        <v>69</v>
      </c>
      <c r="I50" s="140">
        <v>88</v>
      </c>
      <c r="J50" s="115">
        <v>-12</v>
      </c>
      <c r="K50" s="116">
        <v>-13.636363636363637</v>
      </c>
    </row>
    <row r="51" spans="1:11" ht="14.1" customHeight="1" x14ac:dyDescent="0.2">
      <c r="A51" s="306" t="s">
        <v>274</v>
      </c>
      <c r="B51" s="307" t="s">
        <v>275</v>
      </c>
      <c r="C51" s="308"/>
      <c r="D51" s="113">
        <v>2.84037558685446</v>
      </c>
      <c r="E51" s="115">
        <v>242</v>
      </c>
      <c r="F51" s="114">
        <v>182</v>
      </c>
      <c r="G51" s="114">
        <v>203</v>
      </c>
      <c r="H51" s="114">
        <v>202</v>
      </c>
      <c r="I51" s="140">
        <v>193</v>
      </c>
      <c r="J51" s="115">
        <v>49</v>
      </c>
      <c r="K51" s="116">
        <v>25.388601036269431</v>
      </c>
    </row>
    <row r="52" spans="1:11" ht="14.1" customHeight="1" x14ac:dyDescent="0.2">
      <c r="A52" s="306">
        <v>71</v>
      </c>
      <c r="B52" s="307" t="s">
        <v>276</v>
      </c>
      <c r="C52" s="308"/>
      <c r="D52" s="113">
        <v>8.6619718309859159</v>
      </c>
      <c r="E52" s="115">
        <v>738</v>
      </c>
      <c r="F52" s="114">
        <v>467</v>
      </c>
      <c r="G52" s="114">
        <v>666</v>
      </c>
      <c r="H52" s="114">
        <v>538</v>
      </c>
      <c r="I52" s="140">
        <v>639</v>
      </c>
      <c r="J52" s="115">
        <v>99</v>
      </c>
      <c r="K52" s="116">
        <v>15.492957746478874</v>
      </c>
    </row>
    <row r="53" spans="1:11" ht="14.1" customHeight="1" x14ac:dyDescent="0.2">
      <c r="A53" s="306" t="s">
        <v>277</v>
      </c>
      <c r="B53" s="307" t="s">
        <v>278</v>
      </c>
      <c r="C53" s="308"/>
      <c r="D53" s="113">
        <v>3.5093896713615025</v>
      </c>
      <c r="E53" s="115">
        <v>299</v>
      </c>
      <c r="F53" s="114">
        <v>202</v>
      </c>
      <c r="G53" s="114">
        <v>264</v>
      </c>
      <c r="H53" s="114">
        <v>219</v>
      </c>
      <c r="I53" s="140">
        <v>268</v>
      </c>
      <c r="J53" s="115">
        <v>31</v>
      </c>
      <c r="K53" s="116">
        <v>11.567164179104477</v>
      </c>
    </row>
    <row r="54" spans="1:11" ht="14.1" customHeight="1" x14ac:dyDescent="0.2">
      <c r="A54" s="306" t="s">
        <v>279</v>
      </c>
      <c r="B54" s="307" t="s">
        <v>280</v>
      </c>
      <c r="C54" s="308"/>
      <c r="D54" s="113">
        <v>4.330985915492958</v>
      </c>
      <c r="E54" s="115">
        <v>369</v>
      </c>
      <c r="F54" s="114">
        <v>229</v>
      </c>
      <c r="G54" s="114">
        <v>345</v>
      </c>
      <c r="H54" s="114">
        <v>279</v>
      </c>
      <c r="I54" s="140">
        <v>316</v>
      </c>
      <c r="J54" s="115">
        <v>53</v>
      </c>
      <c r="K54" s="116">
        <v>16.772151898734176</v>
      </c>
    </row>
    <row r="55" spans="1:11" ht="14.1" customHeight="1" x14ac:dyDescent="0.2">
      <c r="A55" s="306">
        <v>72</v>
      </c>
      <c r="B55" s="307" t="s">
        <v>281</v>
      </c>
      <c r="C55" s="308"/>
      <c r="D55" s="113">
        <v>2.9694835680751175</v>
      </c>
      <c r="E55" s="115">
        <v>253</v>
      </c>
      <c r="F55" s="114">
        <v>131</v>
      </c>
      <c r="G55" s="114">
        <v>153</v>
      </c>
      <c r="H55" s="114">
        <v>137</v>
      </c>
      <c r="I55" s="140">
        <v>252</v>
      </c>
      <c r="J55" s="115">
        <v>1</v>
      </c>
      <c r="K55" s="116">
        <v>0.3968253968253968</v>
      </c>
    </row>
    <row r="56" spans="1:11" ht="14.1" customHeight="1" x14ac:dyDescent="0.2">
      <c r="A56" s="306" t="s">
        <v>282</v>
      </c>
      <c r="B56" s="307" t="s">
        <v>283</v>
      </c>
      <c r="C56" s="308"/>
      <c r="D56" s="113">
        <v>1.8779342723004695</v>
      </c>
      <c r="E56" s="115">
        <v>160</v>
      </c>
      <c r="F56" s="114">
        <v>68</v>
      </c>
      <c r="G56" s="114">
        <v>80</v>
      </c>
      <c r="H56" s="114">
        <v>71</v>
      </c>
      <c r="I56" s="140">
        <v>136</v>
      </c>
      <c r="J56" s="115">
        <v>24</v>
      </c>
      <c r="K56" s="116">
        <v>17.647058823529413</v>
      </c>
    </row>
    <row r="57" spans="1:11" ht="14.1" customHeight="1" x14ac:dyDescent="0.2">
      <c r="A57" s="306" t="s">
        <v>284</v>
      </c>
      <c r="B57" s="307" t="s">
        <v>285</v>
      </c>
      <c r="C57" s="308"/>
      <c r="D57" s="113">
        <v>0.64553990610328638</v>
      </c>
      <c r="E57" s="115">
        <v>55</v>
      </c>
      <c r="F57" s="114">
        <v>41</v>
      </c>
      <c r="G57" s="114">
        <v>46</v>
      </c>
      <c r="H57" s="114">
        <v>33</v>
      </c>
      <c r="I57" s="140">
        <v>60</v>
      </c>
      <c r="J57" s="115">
        <v>-5</v>
      </c>
      <c r="K57" s="116">
        <v>-8.3333333333333339</v>
      </c>
    </row>
    <row r="58" spans="1:11" ht="14.1" customHeight="1" x14ac:dyDescent="0.2">
      <c r="A58" s="306">
        <v>73</v>
      </c>
      <c r="B58" s="307" t="s">
        <v>286</v>
      </c>
      <c r="C58" s="308"/>
      <c r="D58" s="113">
        <v>1.9248826291079812</v>
      </c>
      <c r="E58" s="115">
        <v>164</v>
      </c>
      <c r="F58" s="114">
        <v>102</v>
      </c>
      <c r="G58" s="114">
        <v>170</v>
      </c>
      <c r="H58" s="114">
        <v>110</v>
      </c>
      <c r="I58" s="140">
        <v>115</v>
      </c>
      <c r="J58" s="115">
        <v>49</v>
      </c>
      <c r="K58" s="116">
        <v>42.608695652173914</v>
      </c>
    </row>
    <row r="59" spans="1:11" ht="14.1" customHeight="1" x14ac:dyDescent="0.2">
      <c r="A59" s="306" t="s">
        <v>287</v>
      </c>
      <c r="B59" s="307" t="s">
        <v>288</v>
      </c>
      <c r="C59" s="308"/>
      <c r="D59" s="113">
        <v>1.4671361502347418</v>
      </c>
      <c r="E59" s="115">
        <v>125</v>
      </c>
      <c r="F59" s="114">
        <v>76</v>
      </c>
      <c r="G59" s="114">
        <v>118</v>
      </c>
      <c r="H59" s="114">
        <v>64</v>
      </c>
      <c r="I59" s="140">
        <v>79</v>
      </c>
      <c r="J59" s="115">
        <v>46</v>
      </c>
      <c r="K59" s="116">
        <v>58.22784810126582</v>
      </c>
    </row>
    <row r="60" spans="1:11" ht="14.1" customHeight="1" x14ac:dyDescent="0.2">
      <c r="A60" s="306">
        <v>81</v>
      </c>
      <c r="B60" s="307" t="s">
        <v>289</v>
      </c>
      <c r="C60" s="308"/>
      <c r="D60" s="113">
        <v>8.591549295774648</v>
      </c>
      <c r="E60" s="115">
        <v>732</v>
      </c>
      <c r="F60" s="114">
        <v>500</v>
      </c>
      <c r="G60" s="114">
        <v>586</v>
      </c>
      <c r="H60" s="114">
        <v>478</v>
      </c>
      <c r="I60" s="140">
        <v>503</v>
      </c>
      <c r="J60" s="115">
        <v>229</v>
      </c>
      <c r="K60" s="116">
        <v>45.526838966202781</v>
      </c>
    </row>
    <row r="61" spans="1:11" ht="14.1" customHeight="1" x14ac:dyDescent="0.2">
      <c r="A61" s="306" t="s">
        <v>290</v>
      </c>
      <c r="B61" s="307" t="s">
        <v>291</v>
      </c>
      <c r="C61" s="308"/>
      <c r="D61" s="113">
        <v>2.6173708920187795</v>
      </c>
      <c r="E61" s="115">
        <v>223</v>
      </c>
      <c r="F61" s="114">
        <v>145</v>
      </c>
      <c r="G61" s="114">
        <v>176</v>
      </c>
      <c r="H61" s="114">
        <v>180</v>
      </c>
      <c r="I61" s="140">
        <v>166</v>
      </c>
      <c r="J61" s="115">
        <v>57</v>
      </c>
      <c r="K61" s="116">
        <v>34.337349397590359</v>
      </c>
    </row>
    <row r="62" spans="1:11" ht="14.1" customHeight="1" x14ac:dyDescent="0.2">
      <c r="A62" s="306" t="s">
        <v>292</v>
      </c>
      <c r="B62" s="307" t="s">
        <v>293</v>
      </c>
      <c r="C62" s="308"/>
      <c r="D62" s="113">
        <v>1.948356807511737</v>
      </c>
      <c r="E62" s="115">
        <v>166</v>
      </c>
      <c r="F62" s="114">
        <v>185</v>
      </c>
      <c r="G62" s="114">
        <v>196</v>
      </c>
      <c r="H62" s="114">
        <v>149</v>
      </c>
      <c r="I62" s="140">
        <v>153</v>
      </c>
      <c r="J62" s="115">
        <v>13</v>
      </c>
      <c r="K62" s="116">
        <v>8.4967320261437909</v>
      </c>
    </row>
    <row r="63" spans="1:11" ht="14.1" customHeight="1" x14ac:dyDescent="0.2">
      <c r="A63" s="306"/>
      <c r="B63" s="307" t="s">
        <v>294</v>
      </c>
      <c r="C63" s="308"/>
      <c r="D63" s="113">
        <v>1.7605633802816902</v>
      </c>
      <c r="E63" s="115">
        <v>150</v>
      </c>
      <c r="F63" s="114">
        <v>171</v>
      </c>
      <c r="G63" s="114">
        <v>165</v>
      </c>
      <c r="H63" s="114">
        <v>131</v>
      </c>
      <c r="I63" s="140">
        <v>137</v>
      </c>
      <c r="J63" s="115">
        <v>13</v>
      </c>
      <c r="K63" s="116">
        <v>9.4890510948905114</v>
      </c>
    </row>
    <row r="64" spans="1:11" ht="14.1" customHeight="1" x14ac:dyDescent="0.2">
      <c r="A64" s="306" t="s">
        <v>295</v>
      </c>
      <c r="B64" s="307" t="s">
        <v>296</v>
      </c>
      <c r="C64" s="308"/>
      <c r="D64" s="113">
        <v>1.6784037558685445</v>
      </c>
      <c r="E64" s="115">
        <v>143</v>
      </c>
      <c r="F64" s="114">
        <v>59</v>
      </c>
      <c r="G64" s="114">
        <v>77</v>
      </c>
      <c r="H64" s="114">
        <v>71</v>
      </c>
      <c r="I64" s="140">
        <v>61</v>
      </c>
      <c r="J64" s="115">
        <v>82</v>
      </c>
      <c r="K64" s="116">
        <v>134.42622950819671</v>
      </c>
    </row>
    <row r="65" spans="1:11" ht="14.1" customHeight="1" x14ac:dyDescent="0.2">
      <c r="A65" s="306" t="s">
        <v>297</v>
      </c>
      <c r="B65" s="307" t="s">
        <v>298</v>
      </c>
      <c r="C65" s="308"/>
      <c r="D65" s="113">
        <v>1.3145539906103287</v>
      </c>
      <c r="E65" s="115">
        <v>112</v>
      </c>
      <c r="F65" s="114">
        <v>62</v>
      </c>
      <c r="G65" s="114">
        <v>57</v>
      </c>
      <c r="H65" s="114">
        <v>38</v>
      </c>
      <c r="I65" s="140">
        <v>62</v>
      </c>
      <c r="J65" s="115">
        <v>50</v>
      </c>
      <c r="K65" s="116">
        <v>80.645161290322577</v>
      </c>
    </row>
    <row r="66" spans="1:11" ht="14.1" customHeight="1" x14ac:dyDescent="0.2">
      <c r="A66" s="306">
        <v>82</v>
      </c>
      <c r="B66" s="307" t="s">
        <v>299</v>
      </c>
      <c r="C66" s="308"/>
      <c r="D66" s="113">
        <v>3.6384976525821595</v>
      </c>
      <c r="E66" s="115">
        <v>310</v>
      </c>
      <c r="F66" s="114">
        <v>330</v>
      </c>
      <c r="G66" s="114">
        <v>336</v>
      </c>
      <c r="H66" s="114">
        <v>257</v>
      </c>
      <c r="I66" s="140">
        <v>402</v>
      </c>
      <c r="J66" s="115">
        <v>-92</v>
      </c>
      <c r="K66" s="116">
        <v>-22.885572139303484</v>
      </c>
    </row>
    <row r="67" spans="1:11" ht="14.1" customHeight="1" x14ac:dyDescent="0.2">
      <c r="A67" s="306" t="s">
        <v>300</v>
      </c>
      <c r="B67" s="307" t="s">
        <v>301</v>
      </c>
      <c r="C67" s="308"/>
      <c r="D67" s="113">
        <v>2.5704225352112675</v>
      </c>
      <c r="E67" s="115">
        <v>219</v>
      </c>
      <c r="F67" s="114">
        <v>270</v>
      </c>
      <c r="G67" s="114">
        <v>257</v>
      </c>
      <c r="H67" s="114">
        <v>182</v>
      </c>
      <c r="I67" s="140">
        <v>291</v>
      </c>
      <c r="J67" s="115">
        <v>-72</v>
      </c>
      <c r="K67" s="116">
        <v>-24.742268041237114</v>
      </c>
    </row>
    <row r="68" spans="1:11" ht="14.1" customHeight="1" x14ac:dyDescent="0.2">
      <c r="A68" s="306" t="s">
        <v>302</v>
      </c>
      <c r="B68" s="307" t="s">
        <v>303</v>
      </c>
      <c r="C68" s="308"/>
      <c r="D68" s="113">
        <v>0.58685446009389675</v>
      </c>
      <c r="E68" s="115">
        <v>50</v>
      </c>
      <c r="F68" s="114">
        <v>34</v>
      </c>
      <c r="G68" s="114">
        <v>45</v>
      </c>
      <c r="H68" s="114">
        <v>45</v>
      </c>
      <c r="I68" s="140">
        <v>63</v>
      </c>
      <c r="J68" s="115">
        <v>-13</v>
      </c>
      <c r="K68" s="116">
        <v>-20.634920634920636</v>
      </c>
    </row>
    <row r="69" spans="1:11" ht="14.1" customHeight="1" x14ac:dyDescent="0.2">
      <c r="A69" s="306">
        <v>83</v>
      </c>
      <c r="B69" s="307" t="s">
        <v>304</v>
      </c>
      <c r="C69" s="308"/>
      <c r="D69" s="113">
        <v>4.225352112676056</v>
      </c>
      <c r="E69" s="115">
        <v>360</v>
      </c>
      <c r="F69" s="114">
        <v>305</v>
      </c>
      <c r="G69" s="114">
        <v>843</v>
      </c>
      <c r="H69" s="114">
        <v>347</v>
      </c>
      <c r="I69" s="140">
        <v>499</v>
      </c>
      <c r="J69" s="115">
        <v>-139</v>
      </c>
      <c r="K69" s="116">
        <v>-27.85571142284569</v>
      </c>
    </row>
    <row r="70" spans="1:11" ht="14.1" customHeight="1" x14ac:dyDescent="0.2">
      <c r="A70" s="306" t="s">
        <v>305</v>
      </c>
      <c r="B70" s="307" t="s">
        <v>306</v>
      </c>
      <c r="C70" s="308"/>
      <c r="D70" s="113">
        <v>3.5093896713615025</v>
      </c>
      <c r="E70" s="115">
        <v>299</v>
      </c>
      <c r="F70" s="114">
        <v>248</v>
      </c>
      <c r="G70" s="114">
        <v>761</v>
      </c>
      <c r="H70" s="114">
        <v>295</v>
      </c>
      <c r="I70" s="140">
        <v>408</v>
      </c>
      <c r="J70" s="115">
        <v>-109</v>
      </c>
      <c r="K70" s="116">
        <v>-26.715686274509803</v>
      </c>
    </row>
    <row r="71" spans="1:11" ht="14.1" customHeight="1" x14ac:dyDescent="0.2">
      <c r="A71" s="306"/>
      <c r="B71" s="307" t="s">
        <v>307</v>
      </c>
      <c r="C71" s="308"/>
      <c r="D71" s="113">
        <v>1.772300469483568</v>
      </c>
      <c r="E71" s="115">
        <v>151</v>
      </c>
      <c r="F71" s="114">
        <v>147</v>
      </c>
      <c r="G71" s="114">
        <v>540</v>
      </c>
      <c r="H71" s="114">
        <v>194</v>
      </c>
      <c r="I71" s="140">
        <v>258</v>
      </c>
      <c r="J71" s="115">
        <v>-107</v>
      </c>
      <c r="K71" s="116">
        <v>-41.472868217054263</v>
      </c>
    </row>
    <row r="72" spans="1:11" ht="14.1" customHeight="1" x14ac:dyDescent="0.2">
      <c r="A72" s="306">
        <v>84</v>
      </c>
      <c r="B72" s="307" t="s">
        <v>308</v>
      </c>
      <c r="C72" s="308"/>
      <c r="D72" s="113">
        <v>2.699530516431925</v>
      </c>
      <c r="E72" s="115">
        <v>230</v>
      </c>
      <c r="F72" s="114">
        <v>145</v>
      </c>
      <c r="G72" s="114">
        <v>265</v>
      </c>
      <c r="H72" s="114">
        <v>171</v>
      </c>
      <c r="I72" s="140">
        <v>220</v>
      </c>
      <c r="J72" s="115">
        <v>10</v>
      </c>
      <c r="K72" s="116">
        <v>4.5454545454545459</v>
      </c>
    </row>
    <row r="73" spans="1:11" ht="14.1" customHeight="1" x14ac:dyDescent="0.2">
      <c r="A73" s="306" t="s">
        <v>309</v>
      </c>
      <c r="B73" s="307" t="s">
        <v>310</v>
      </c>
      <c r="C73" s="308"/>
      <c r="D73" s="113">
        <v>0.82159624413145538</v>
      </c>
      <c r="E73" s="115">
        <v>70</v>
      </c>
      <c r="F73" s="114">
        <v>49</v>
      </c>
      <c r="G73" s="114">
        <v>107</v>
      </c>
      <c r="H73" s="114">
        <v>80</v>
      </c>
      <c r="I73" s="140">
        <v>59</v>
      </c>
      <c r="J73" s="115">
        <v>11</v>
      </c>
      <c r="K73" s="116">
        <v>18.64406779661017</v>
      </c>
    </row>
    <row r="74" spans="1:11" ht="14.1" customHeight="1" x14ac:dyDescent="0.2">
      <c r="A74" s="306" t="s">
        <v>311</v>
      </c>
      <c r="B74" s="307" t="s">
        <v>312</v>
      </c>
      <c r="C74" s="308"/>
      <c r="D74" s="113">
        <v>0.19953051643192488</v>
      </c>
      <c r="E74" s="115">
        <v>17</v>
      </c>
      <c r="F74" s="114">
        <v>23</v>
      </c>
      <c r="G74" s="114">
        <v>20</v>
      </c>
      <c r="H74" s="114">
        <v>17</v>
      </c>
      <c r="I74" s="140">
        <v>19</v>
      </c>
      <c r="J74" s="115">
        <v>-2</v>
      </c>
      <c r="K74" s="116">
        <v>-10.526315789473685</v>
      </c>
    </row>
    <row r="75" spans="1:11" ht="14.1" customHeight="1" x14ac:dyDescent="0.2">
      <c r="A75" s="306" t="s">
        <v>313</v>
      </c>
      <c r="B75" s="307" t="s">
        <v>314</v>
      </c>
      <c r="C75" s="308"/>
      <c r="D75" s="113">
        <v>1.0446009389671362</v>
      </c>
      <c r="E75" s="115">
        <v>89</v>
      </c>
      <c r="F75" s="114">
        <v>31</v>
      </c>
      <c r="G75" s="114">
        <v>92</v>
      </c>
      <c r="H75" s="114">
        <v>35</v>
      </c>
      <c r="I75" s="140">
        <v>97</v>
      </c>
      <c r="J75" s="115">
        <v>-8</v>
      </c>
      <c r="K75" s="116">
        <v>-8.2474226804123703</v>
      </c>
    </row>
    <row r="76" spans="1:11" ht="14.1" customHeight="1" x14ac:dyDescent="0.2">
      <c r="A76" s="306">
        <v>91</v>
      </c>
      <c r="B76" s="307" t="s">
        <v>315</v>
      </c>
      <c r="C76" s="308"/>
      <c r="D76" s="113">
        <v>0.30516431924882631</v>
      </c>
      <c r="E76" s="115">
        <v>26</v>
      </c>
      <c r="F76" s="114">
        <v>29</v>
      </c>
      <c r="G76" s="114">
        <v>30</v>
      </c>
      <c r="H76" s="114">
        <v>16</v>
      </c>
      <c r="I76" s="140">
        <v>32</v>
      </c>
      <c r="J76" s="115">
        <v>-6</v>
      </c>
      <c r="K76" s="116">
        <v>-18.75</v>
      </c>
    </row>
    <row r="77" spans="1:11" ht="14.1" customHeight="1" x14ac:dyDescent="0.2">
      <c r="A77" s="306">
        <v>92</v>
      </c>
      <c r="B77" s="307" t="s">
        <v>316</v>
      </c>
      <c r="C77" s="308"/>
      <c r="D77" s="113">
        <v>0.61032863849765262</v>
      </c>
      <c r="E77" s="115">
        <v>52</v>
      </c>
      <c r="F77" s="114">
        <v>45</v>
      </c>
      <c r="G77" s="114">
        <v>53</v>
      </c>
      <c r="H77" s="114">
        <v>38</v>
      </c>
      <c r="I77" s="140">
        <v>86</v>
      </c>
      <c r="J77" s="115">
        <v>-34</v>
      </c>
      <c r="K77" s="116">
        <v>-39.534883720930232</v>
      </c>
    </row>
    <row r="78" spans="1:11" ht="14.1" customHeight="1" x14ac:dyDescent="0.2">
      <c r="A78" s="306">
        <v>93</v>
      </c>
      <c r="B78" s="307" t="s">
        <v>317</v>
      </c>
      <c r="C78" s="308"/>
      <c r="D78" s="113">
        <v>0.14084507042253522</v>
      </c>
      <c r="E78" s="115">
        <v>12</v>
      </c>
      <c r="F78" s="114">
        <v>10</v>
      </c>
      <c r="G78" s="114">
        <v>15</v>
      </c>
      <c r="H78" s="114">
        <v>18</v>
      </c>
      <c r="I78" s="140">
        <v>14</v>
      </c>
      <c r="J78" s="115">
        <v>-2</v>
      </c>
      <c r="K78" s="116">
        <v>-14.285714285714286</v>
      </c>
    </row>
    <row r="79" spans="1:11" ht="14.1" customHeight="1" x14ac:dyDescent="0.2">
      <c r="A79" s="306">
        <v>94</v>
      </c>
      <c r="B79" s="307" t="s">
        <v>318</v>
      </c>
      <c r="C79" s="308"/>
      <c r="D79" s="113">
        <v>0.528169014084507</v>
      </c>
      <c r="E79" s="115">
        <v>45</v>
      </c>
      <c r="F79" s="114">
        <v>72</v>
      </c>
      <c r="G79" s="114">
        <v>86</v>
      </c>
      <c r="H79" s="114">
        <v>44</v>
      </c>
      <c r="I79" s="140">
        <v>51</v>
      </c>
      <c r="J79" s="115">
        <v>-6</v>
      </c>
      <c r="K79" s="116">
        <v>-11.764705882352942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0.25821596244131456</v>
      </c>
      <c r="E81" s="143">
        <v>22</v>
      </c>
      <c r="F81" s="144">
        <v>33</v>
      </c>
      <c r="G81" s="144">
        <v>55</v>
      </c>
      <c r="H81" s="144">
        <v>19</v>
      </c>
      <c r="I81" s="145">
        <v>25</v>
      </c>
      <c r="J81" s="143">
        <v>-3</v>
      </c>
      <c r="K81" s="146">
        <v>-12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99978</v>
      </c>
      <c r="C10" s="114">
        <v>54862</v>
      </c>
      <c r="D10" s="114">
        <v>45116</v>
      </c>
      <c r="E10" s="114">
        <v>76184</v>
      </c>
      <c r="F10" s="114">
        <v>21647</v>
      </c>
      <c r="G10" s="114">
        <v>11185</v>
      </c>
      <c r="H10" s="114">
        <v>28020</v>
      </c>
      <c r="I10" s="115">
        <v>26473</v>
      </c>
      <c r="J10" s="114">
        <v>19656</v>
      </c>
      <c r="K10" s="114">
        <v>6817</v>
      </c>
      <c r="L10" s="423">
        <v>6965</v>
      </c>
      <c r="M10" s="424">
        <v>7189</v>
      </c>
    </row>
    <row r="11" spans="1:13" ht="11.1" customHeight="1" x14ac:dyDescent="0.2">
      <c r="A11" s="422" t="s">
        <v>387</v>
      </c>
      <c r="B11" s="115">
        <v>101313</v>
      </c>
      <c r="C11" s="114">
        <v>56081</v>
      </c>
      <c r="D11" s="114">
        <v>45232</v>
      </c>
      <c r="E11" s="114">
        <v>77318</v>
      </c>
      <c r="F11" s="114">
        <v>21876</v>
      </c>
      <c r="G11" s="114">
        <v>10917</v>
      </c>
      <c r="H11" s="114">
        <v>28800</v>
      </c>
      <c r="I11" s="115">
        <v>27143</v>
      </c>
      <c r="J11" s="114">
        <v>20092</v>
      </c>
      <c r="K11" s="114">
        <v>7051</v>
      </c>
      <c r="L11" s="423">
        <v>6614</v>
      </c>
      <c r="M11" s="424">
        <v>5404</v>
      </c>
    </row>
    <row r="12" spans="1:13" ht="11.1" customHeight="1" x14ac:dyDescent="0.2">
      <c r="A12" s="422" t="s">
        <v>388</v>
      </c>
      <c r="B12" s="115">
        <v>103287</v>
      </c>
      <c r="C12" s="114">
        <v>57226</v>
      </c>
      <c r="D12" s="114">
        <v>46061</v>
      </c>
      <c r="E12" s="114">
        <v>79121</v>
      </c>
      <c r="F12" s="114">
        <v>21983</v>
      </c>
      <c r="G12" s="114">
        <v>12204</v>
      </c>
      <c r="H12" s="114">
        <v>29354</v>
      </c>
      <c r="I12" s="115">
        <v>27254</v>
      </c>
      <c r="J12" s="114">
        <v>19914</v>
      </c>
      <c r="K12" s="114">
        <v>7340</v>
      </c>
      <c r="L12" s="423">
        <v>9771</v>
      </c>
      <c r="M12" s="424">
        <v>8086</v>
      </c>
    </row>
    <row r="13" spans="1:13" s="110" customFormat="1" ht="11.1" customHeight="1" x14ac:dyDescent="0.2">
      <c r="A13" s="422" t="s">
        <v>389</v>
      </c>
      <c r="B13" s="115">
        <v>102810</v>
      </c>
      <c r="C13" s="114">
        <v>56648</v>
      </c>
      <c r="D13" s="114">
        <v>46162</v>
      </c>
      <c r="E13" s="114">
        <v>78362</v>
      </c>
      <c r="F13" s="114">
        <v>22247</v>
      </c>
      <c r="G13" s="114">
        <v>11807</v>
      </c>
      <c r="H13" s="114">
        <v>29589</v>
      </c>
      <c r="I13" s="115">
        <v>27421</v>
      </c>
      <c r="J13" s="114">
        <v>20091</v>
      </c>
      <c r="K13" s="114">
        <v>7330</v>
      </c>
      <c r="L13" s="423">
        <v>5120</v>
      </c>
      <c r="M13" s="424">
        <v>6111</v>
      </c>
    </row>
    <row r="14" spans="1:13" ht="15" customHeight="1" x14ac:dyDescent="0.2">
      <c r="A14" s="422" t="s">
        <v>390</v>
      </c>
      <c r="B14" s="115">
        <v>102977</v>
      </c>
      <c r="C14" s="114">
        <v>56797</v>
      </c>
      <c r="D14" s="114">
        <v>46180</v>
      </c>
      <c r="E14" s="114">
        <v>76252</v>
      </c>
      <c r="F14" s="114">
        <v>24717</v>
      </c>
      <c r="G14" s="114">
        <v>11324</v>
      </c>
      <c r="H14" s="114">
        <v>30114</v>
      </c>
      <c r="I14" s="115">
        <v>27258</v>
      </c>
      <c r="J14" s="114">
        <v>20004</v>
      </c>
      <c r="K14" s="114">
        <v>7254</v>
      </c>
      <c r="L14" s="423">
        <v>7583</v>
      </c>
      <c r="M14" s="424">
        <v>7466</v>
      </c>
    </row>
    <row r="15" spans="1:13" ht="11.1" customHeight="1" x14ac:dyDescent="0.2">
      <c r="A15" s="422" t="s">
        <v>387</v>
      </c>
      <c r="B15" s="115">
        <v>104014</v>
      </c>
      <c r="C15" s="114">
        <v>57548</v>
      </c>
      <c r="D15" s="114">
        <v>46466</v>
      </c>
      <c r="E15" s="114">
        <v>76535</v>
      </c>
      <c r="F15" s="114">
        <v>25494</v>
      </c>
      <c r="G15" s="114">
        <v>11140</v>
      </c>
      <c r="H15" s="114">
        <v>30825</v>
      </c>
      <c r="I15" s="115">
        <v>27732</v>
      </c>
      <c r="J15" s="114">
        <v>20238</v>
      </c>
      <c r="K15" s="114">
        <v>7494</v>
      </c>
      <c r="L15" s="423">
        <v>6944</v>
      </c>
      <c r="M15" s="424">
        <v>5903</v>
      </c>
    </row>
    <row r="16" spans="1:13" ht="11.1" customHeight="1" x14ac:dyDescent="0.2">
      <c r="A16" s="422" t="s">
        <v>388</v>
      </c>
      <c r="B16" s="115">
        <v>105917</v>
      </c>
      <c r="C16" s="114">
        <v>58519</v>
      </c>
      <c r="D16" s="114">
        <v>47398</v>
      </c>
      <c r="E16" s="114">
        <v>78843</v>
      </c>
      <c r="F16" s="114">
        <v>25902</v>
      </c>
      <c r="G16" s="114">
        <v>12464</v>
      </c>
      <c r="H16" s="114">
        <v>31319</v>
      </c>
      <c r="I16" s="115">
        <v>27735</v>
      </c>
      <c r="J16" s="114">
        <v>19932</v>
      </c>
      <c r="K16" s="114">
        <v>7803</v>
      </c>
      <c r="L16" s="423">
        <v>10541</v>
      </c>
      <c r="M16" s="424">
        <v>9030</v>
      </c>
    </row>
    <row r="17" spans="1:13" s="110" customFormat="1" ht="11.1" customHeight="1" x14ac:dyDescent="0.2">
      <c r="A17" s="422" t="s">
        <v>389</v>
      </c>
      <c r="B17" s="115">
        <v>104952</v>
      </c>
      <c r="C17" s="114">
        <v>57643</v>
      </c>
      <c r="D17" s="114">
        <v>47309</v>
      </c>
      <c r="E17" s="114">
        <v>78910</v>
      </c>
      <c r="F17" s="114">
        <v>25900</v>
      </c>
      <c r="G17" s="114">
        <v>12040</v>
      </c>
      <c r="H17" s="114">
        <v>31412</v>
      </c>
      <c r="I17" s="115">
        <v>28176</v>
      </c>
      <c r="J17" s="114">
        <v>20497</v>
      </c>
      <c r="K17" s="114">
        <v>7679</v>
      </c>
      <c r="L17" s="423">
        <v>5307</v>
      </c>
      <c r="M17" s="424">
        <v>6601</v>
      </c>
    </row>
    <row r="18" spans="1:13" ht="15" customHeight="1" x14ac:dyDescent="0.2">
      <c r="A18" s="422" t="s">
        <v>391</v>
      </c>
      <c r="B18" s="115">
        <v>104793</v>
      </c>
      <c r="C18" s="114">
        <v>57505</v>
      </c>
      <c r="D18" s="114">
        <v>47288</v>
      </c>
      <c r="E18" s="114">
        <v>78247</v>
      </c>
      <c r="F18" s="114">
        <v>26323</v>
      </c>
      <c r="G18" s="114">
        <v>11502</v>
      </c>
      <c r="H18" s="114">
        <v>31751</v>
      </c>
      <c r="I18" s="115">
        <v>27758</v>
      </c>
      <c r="J18" s="114">
        <v>20228</v>
      </c>
      <c r="K18" s="114">
        <v>7530</v>
      </c>
      <c r="L18" s="423">
        <v>7314</v>
      </c>
      <c r="M18" s="424">
        <v>7606</v>
      </c>
    </row>
    <row r="19" spans="1:13" ht="11.1" customHeight="1" x14ac:dyDescent="0.2">
      <c r="A19" s="422" t="s">
        <v>387</v>
      </c>
      <c r="B19" s="115">
        <v>105102</v>
      </c>
      <c r="C19" s="114">
        <v>57813</v>
      </c>
      <c r="D19" s="114">
        <v>47289</v>
      </c>
      <c r="E19" s="114">
        <v>78040</v>
      </c>
      <c r="F19" s="114">
        <v>26826</v>
      </c>
      <c r="G19" s="114">
        <v>10970</v>
      </c>
      <c r="H19" s="114">
        <v>32449</v>
      </c>
      <c r="I19" s="115">
        <v>28570</v>
      </c>
      <c r="J19" s="114">
        <v>20739</v>
      </c>
      <c r="K19" s="114">
        <v>7831</v>
      </c>
      <c r="L19" s="423">
        <v>5888</v>
      </c>
      <c r="M19" s="424">
        <v>5638</v>
      </c>
    </row>
    <row r="20" spans="1:13" ht="11.1" customHeight="1" x14ac:dyDescent="0.2">
      <c r="A20" s="422" t="s">
        <v>388</v>
      </c>
      <c r="B20" s="115">
        <v>106911</v>
      </c>
      <c r="C20" s="114">
        <v>58805</v>
      </c>
      <c r="D20" s="114">
        <v>48106</v>
      </c>
      <c r="E20" s="114">
        <v>79563</v>
      </c>
      <c r="F20" s="114">
        <v>27082</v>
      </c>
      <c r="G20" s="114">
        <v>12323</v>
      </c>
      <c r="H20" s="114">
        <v>32942</v>
      </c>
      <c r="I20" s="115">
        <v>28528</v>
      </c>
      <c r="J20" s="114">
        <v>20393</v>
      </c>
      <c r="K20" s="114">
        <v>8135</v>
      </c>
      <c r="L20" s="423">
        <v>9364</v>
      </c>
      <c r="M20" s="424">
        <v>7831</v>
      </c>
    </row>
    <row r="21" spans="1:13" s="110" customFormat="1" ht="11.1" customHeight="1" x14ac:dyDescent="0.2">
      <c r="A21" s="422" t="s">
        <v>389</v>
      </c>
      <c r="B21" s="115">
        <v>105918</v>
      </c>
      <c r="C21" s="114">
        <v>57844</v>
      </c>
      <c r="D21" s="114">
        <v>48074</v>
      </c>
      <c r="E21" s="114">
        <v>78831</v>
      </c>
      <c r="F21" s="114">
        <v>27010</v>
      </c>
      <c r="G21" s="114">
        <v>11859</v>
      </c>
      <c r="H21" s="114">
        <v>33157</v>
      </c>
      <c r="I21" s="115">
        <v>28505</v>
      </c>
      <c r="J21" s="114">
        <v>20343</v>
      </c>
      <c r="K21" s="114">
        <v>8162</v>
      </c>
      <c r="L21" s="423">
        <v>4603</v>
      </c>
      <c r="M21" s="424">
        <v>6059</v>
      </c>
    </row>
    <row r="22" spans="1:13" ht="15" customHeight="1" x14ac:dyDescent="0.2">
      <c r="A22" s="422" t="s">
        <v>392</v>
      </c>
      <c r="B22" s="115">
        <v>105412</v>
      </c>
      <c r="C22" s="114">
        <v>57447</v>
      </c>
      <c r="D22" s="114">
        <v>47965</v>
      </c>
      <c r="E22" s="114">
        <v>78094</v>
      </c>
      <c r="F22" s="114">
        <v>27053</v>
      </c>
      <c r="G22" s="114">
        <v>11342</v>
      </c>
      <c r="H22" s="114">
        <v>33524</v>
      </c>
      <c r="I22" s="115">
        <v>28187</v>
      </c>
      <c r="J22" s="114">
        <v>20232</v>
      </c>
      <c r="K22" s="114">
        <v>7955</v>
      </c>
      <c r="L22" s="423">
        <v>6472</v>
      </c>
      <c r="M22" s="424">
        <v>6993</v>
      </c>
    </row>
    <row r="23" spans="1:13" ht="11.1" customHeight="1" x14ac:dyDescent="0.2">
      <c r="A23" s="422" t="s">
        <v>387</v>
      </c>
      <c r="B23" s="115">
        <v>105859</v>
      </c>
      <c r="C23" s="114">
        <v>57931</v>
      </c>
      <c r="D23" s="114">
        <v>47928</v>
      </c>
      <c r="E23" s="114">
        <v>78218</v>
      </c>
      <c r="F23" s="114">
        <v>27325</v>
      </c>
      <c r="G23" s="114">
        <v>10918</v>
      </c>
      <c r="H23" s="114">
        <v>34269</v>
      </c>
      <c r="I23" s="115">
        <v>28771</v>
      </c>
      <c r="J23" s="114">
        <v>20767</v>
      </c>
      <c r="K23" s="114">
        <v>8004</v>
      </c>
      <c r="L23" s="423">
        <v>6205</v>
      </c>
      <c r="M23" s="424">
        <v>5914</v>
      </c>
    </row>
    <row r="24" spans="1:13" ht="11.1" customHeight="1" x14ac:dyDescent="0.2">
      <c r="A24" s="422" t="s">
        <v>388</v>
      </c>
      <c r="B24" s="115">
        <v>107560</v>
      </c>
      <c r="C24" s="114">
        <v>58892</v>
      </c>
      <c r="D24" s="114">
        <v>48668</v>
      </c>
      <c r="E24" s="114">
        <v>77678</v>
      </c>
      <c r="F24" s="114">
        <v>27523</v>
      </c>
      <c r="G24" s="114">
        <v>12230</v>
      </c>
      <c r="H24" s="114">
        <v>34769</v>
      </c>
      <c r="I24" s="115">
        <v>29115</v>
      </c>
      <c r="J24" s="114">
        <v>20627</v>
      </c>
      <c r="K24" s="114">
        <v>8488</v>
      </c>
      <c r="L24" s="423">
        <v>9639</v>
      </c>
      <c r="M24" s="424">
        <v>8123</v>
      </c>
    </row>
    <row r="25" spans="1:13" s="110" customFormat="1" ht="11.1" customHeight="1" x14ac:dyDescent="0.2">
      <c r="A25" s="422" t="s">
        <v>389</v>
      </c>
      <c r="B25" s="115">
        <v>106088</v>
      </c>
      <c r="C25" s="114">
        <v>57692</v>
      </c>
      <c r="D25" s="114">
        <v>48396</v>
      </c>
      <c r="E25" s="114">
        <v>76233</v>
      </c>
      <c r="F25" s="114">
        <v>27493</v>
      </c>
      <c r="G25" s="114">
        <v>11693</v>
      </c>
      <c r="H25" s="114">
        <v>34753</v>
      </c>
      <c r="I25" s="115">
        <v>29004</v>
      </c>
      <c r="J25" s="114">
        <v>20701</v>
      </c>
      <c r="K25" s="114">
        <v>8303</v>
      </c>
      <c r="L25" s="423">
        <v>5099</v>
      </c>
      <c r="M25" s="424">
        <v>6561</v>
      </c>
    </row>
    <row r="26" spans="1:13" ht="15" customHeight="1" x14ac:dyDescent="0.2">
      <c r="A26" s="422" t="s">
        <v>393</v>
      </c>
      <c r="B26" s="115">
        <v>106049</v>
      </c>
      <c r="C26" s="114">
        <v>57814</v>
      </c>
      <c r="D26" s="114">
        <v>48235</v>
      </c>
      <c r="E26" s="114">
        <v>76020</v>
      </c>
      <c r="F26" s="114">
        <v>27688</v>
      </c>
      <c r="G26" s="114">
        <v>11228</v>
      </c>
      <c r="H26" s="114">
        <v>35303</v>
      </c>
      <c r="I26" s="115">
        <v>28607</v>
      </c>
      <c r="J26" s="114">
        <v>20461</v>
      </c>
      <c r="K26" s="114">
        <v>8146</v>
      </c>
      <c r="L26" s="423">
        <v>6858</v>
      </c>
      <c r="M26" s="424">
        <v>7054</v>
      </c>
    </row>
    <row r="27" spans="1:13" ht="11.1" customHeight="1" x14ac:dyDescent="0.2">
      <c r="A27" s="422" t="s">
        <v>387</v>
      </c>
      <c r="B27" s="115">
        <v>106410</v>
      </c>
      <c r="C27" s="114">
        <v>58181</v>
      </c>
      <c r="D27" s="114">
        <v>48229</v>
      </c>
      <c r="E27" s="114">
        <v>76096</v>
      </c>
      <c r="F27" s="114">
        <v>27993</v>
      </c>
      <c r="G27" s="114">
        <v>10790</v>
      </c>
      <c r="H27" s="114">
        <v>35897</v>
      </c>
      <c r="I27" s="115">
        <v>29264</v>
      </c>
      <c r="J27" s="114">
        <v>20878</v>
      </c>
      <c r="K27" s="114">
        <v>8386</v>
      </c>
      <c r="L27" s="423">
        <v>5789</v>
      </c>
      <c r="M27" s="424">
        <v>5484</v>
      </c>
    </row>
    <row r="28" spans="1:13" ht="11.1" customHeight="1" x14ac:dyDescent="0.2">
      <c r="A28" s="422" t="s">
        <v>388</v>
      </c>
      <c r="B28" s="115">
        <v>108414</v>
      </c>
      <c r="C28" s="114">
        <v>59177</v>
      </c>
      <c r="D28" s="114">
        <v>49237</v>
      </c>
      <c r="E28" s="114">
        <v>79310</v>
      </c>
      <c r="F28" s="114">
        <v>28301</v>
      </c>
      <c r="G28" s="114">
        <v>12091</v>
      </c>
      <c r="H28" s="114">
        <v>36310</v>
      </c>
      <c r="I28" s="115">
        <v>29181</v>
      </c>
      <c r="J28" s="114">
        <v>20445</v>
      </c>
      <c r="K28" s="114">
        <v>8736</v>
      </c>
      <c r="L28" s="423">
        <v>9162</v>
      </c>
      <c r="M28" s="424">
        <v>7540</v>
      </c>
    </row>
    <row r="29" spans="1:13" s="110" customFormat="1" ht="11.1" customHeight="1" x14ac:dyDescent="0.2">
      <c r="A29" s="422" t="s">
        <v>389</v>
      </c>
      <c r="B29" s="115">
        <v>106884</v>
      </c>
      <c r="C29" s="114">
        <v>57869</v>
      </c>
      <c r="D29" s="114">
        <v>49015</v>
      </c>
      <c r="E29" s="114">
        <v>78340</v>
      </c>
      <c r="F29" s="114">
        <v>28369</v>
      </c>
      <c r="G29" s="114">
        <v>11678</v>
      </c>
      <c r="H29" s="114">
        <v>36125</v>
      </c>
      <c r="I29" s="115">
        <v>29213</v>
      </c>
      <c r="J29" s="114">
        <v>20618</v>
      </c>
      <c r="K29" s="114">
        <v>8595</v>
      </c>
      <c r="L29" s="423">
        <v>4916</v>
      </c>
      <c r="M29" s="424">
        <v>6495</v>
      </c>
    </row>
    <row r="30" spans="1:13" ht="15" customHeight="1" x14ac:dyDescent="0.2">
      <c r="A30" s="422" t="s">
        <v>394</v>
      </c>
      <c r="B30" s="115">
        <v>106783</v>
      </c>
      <c r="C30" s="114">
        <v>57633</v>
      </c>
      <c r="D30" s="114">
        <v>49150</v>
      </c>
      <c r="E30" s="114">
        <v>77798</v>
      </c>
      <c r="F30" s="114">
        <v>28846</v>
      </c>
      <c r="G30" s="114">
        <v>11225</v>
      </c>
      <c r="H30" s="114">
        <v>36425</v>
      </c>
      <c r="I30" s="115">
        <v>28212</v>
      </c>
      <c r="J30" s="114">
        <v>19915</v>
      </c>
      <c r="K30" s="114">
        <v>8297</v>
      </c>
      <c r="L30" s="423">
        <v>7566</v>
      </c>
      <c r="M30" s="424">
        <v>7445</v>
      </c>
    </row>
    <row r="31" spans="1:13" ht="11.1" customHeight="1" x14ac:dyDescent="0.2">
      <c r="A31" s="422" t="s">
        <v>387</v>
      </c>
      <c r="B31" s="115">
        <v>107177</v>
      </c>
      <c r="C31" s="114">
        <v>58007</v>
      </c>
      <c r="D31" s="114">
        <v>49170</v>
      </c>
      <c r="E31" s="114">
        <v>77881</v>
      </c>
      <c r="F31" s="114">
        <v>29184</v>
      </c>
      <c r="G31" s="114">
        <v>10796</v>
      </c>
      <c r="H31" s="114">
        <v>36967</v>
      </c>
      <c r="I31" s="115">
        <v>28660</v>
      </c>
      <c r="J31" s="114">
        <v>20229</v>
      </c>
      <c r="K31" s="114">
        <v>8431</v>
      </c>
      <c r="L31" s="423">
        <v>6539</v>
      </c>
      <c r="M31" s="424">
        <v>6197</v>
      </c>
    </row>
    <row r="32" spans="1:13" ht="11.1" customHeight="1" x14ac:dyDescent="0.2">
      <c r="A32" s="422" t="s">
        <v>388</v>
      </c>
      <c r="B32" s="115">
        <v>109247</v>
      </c>
      <c r="C32" s="114">
        <v>59178</v>
      </c>
      <c r="D32" s="114">
        <v>50069</v>
      </c>
      <c r="E32" s="114">
        <v>79656</v>
      </c>
      <c r="F32" s="114">
        <v>29562</v>
      </c>
      <c r="G32" s="114">
        <v>12126</v>
      </c>
      <c r="H32" s="114">
        <v>37344</v>
      </c>
      <c r="I32" s="115">
        <v>28303</v>
      </c>
      <c r="J32" s="114">
        <v>19634</v>
      </c>
      <c r="K32" s="114">
        <v>8669</v>
      </c>
      <c r="L32" s="423">
        <v>9426</v>
      </c>
      <c r="M32" s="424">
        <v>7557</v>
      </c>
    </row>
    <row r="33" spans="1:13" s="110" customFormat="1" ht="11.1" customHeight="1" x14ac:dyDescent="0.2">
      <c r="A33" s="422" t="s">
        <v>389</v>
      </c>
      <c r="B33" s="115">
        <v>108268</v>
      </c>
      <c r="C33" s="114">
        <v>58345</v>
      </c>
      <c r="D33" s="114">
        <v>49923</v>
      </c>
      <c r="E33" s="114">
        <v>78608</v>
      </c>
      <c r="F33" s="114">
        <v>29641</v>
      </c>
      <c r="G33" s="114">
        <v>11623</v>
      </c>
      <c r="H33" s="114">
        <v>37433</v>
      </c>
      <c r="I33" s="115">
        <v>28293</v>
      </c>
      <c r="J33" s="114">
        <v>19739</v>
      </c>
      <c r="K33" s="114">
        <v>8554</v>
      </c>
      <c r="L33" s="423">
        <v>5227</v>
      </c>
      <c r="M33" s="424">
        <v>6322</v>
      </c>
    </row>
    <row r="34" spans="1:13" ht="15" customHeight="1" x14ac:dyDescent="0.2">
      <c r="A34" s="422" t="s">
        <v>395</v>
      </c>
      <c r="B34" s="115">
        <v>107857</v>
      </c>
      <c r="C34" s="114">
        <v>58037</v>
      </c>
      <c r="D34" s="114">
        <v>49820</v>
      </c>
      <c r="E34" s="114">
        <v>77987</v>
      </c>
      <c r="F34" s="114">
        <v>29858</v>
      </c>
      <c r="G34" s="114">
        <v>11173</v>
      </c>
      <c r="H34" s="114">
        <v>37852</v>
      </c>
      <c r="I34" s="115">
        <v>27981</v>
      </c>
      <c r="J34" s="114">
        <v>19528</v>
      </c>
      <c r="K34" s="114">
        <v>8453</v>
      </c>
      <c r="L34" s="423">
        <v>7167</v>
      </c>
      <c r="M34" s="424">
        <v>7534</v>
      </c>
    </row>
    <row r="35" spans="1:13" ht="11.1" customHeight="1" x14ac:dyDescent="0.2">
      <c r="A35" s="422" t="s">
        <v>387</v>
      </c>
      <c r="B35" s="115">
        <v>108141</v>
      </c>
      <c r="C35" s="114">
        <v>58344</v>
      </c>
      <c r="D35" s="114">
        <v>49797</v>
      </c>
      <c r="E35" s="114">
        <v>77938</v>
      </c>
      <c r="F35" s="114">
        <v>30196</v>
      </c>
      <c r="G35" s="114">
        <v>10773</v>
      </c>
      <c r="H35" s="114">
        <v>38425</v>
      </c>
      <c r="I35" s="115">
        <v>28623</v>
      </c>
      <c r="J35" s="114">
        <v>19921</v>
      </c>
      <c r="K35" s="114">
        <v>8702</v>
      </c>
      <c r="L35" s="423">
        <v>6224</v>
      </c>
      <c r="M35" s="424">
        <v>5950</v>
      </c>
    </row>
    <row r="36" spans="1:13" ht="11.1" customHeight="1" x14ac:dyDescent="0.2">
      <c r="A36" s="422" t="s">
        <v>388</v>
      </c>
      <c r="B36" s="115">
        <v>110003</v>
      </c>
      <c r="C36" s="114">
        <v>59613</v>
      </c>
      <c r="D36" s="114">
        <v>50390</v>
      </c>
      <c r="E36" s="114">
        <v>79633</v>
      </c>
      <c r="F36" s="114">
        <v>30367</v>
      </c>
      <c r="G36" s="114">
        <v>11941</v>
      </c>
      <c r="H36" s="114">
        <v>38790</v>
      </c>
      <c r="I36" s="115">
        <v>28545</v>
      </c>
      <c r="J36" s="114">
        <v>19460</v>
      </c>
      <c r="K36" s="114">
        <v>9085</v>
      </c>
      <c r="L36" s="423">
        <v>10413</v>
      </c>
      <c r="M36" s="424">
        <v>8854</v>
      </c>
    </row>
    <row r="37" spans="1:13" s="110" customFormat="1" ht="11.1" customHeight="1" x14ac:dyDescent="0.2">
      <c r="A37" s="422" t="s">
        <v>389</v>
      </c>
      <c r="B37" s="115">
        <v>109187</v>
      </c>
      <c r="C37" s="114">
        <v>58930</v>
      </c>
      <c r="D37" s="114">
        <v>50257</v>
      </c>
      <c r="E37" s="114">
        <v>78797</v>
      </c>
      <c r="F37" s="114">
        <v>30389</v>
      </c>
      <c r="G37" s="114">
        <v>11554</v>
      </c>
      <c r="H37" s="114">
        <v>38904</v>
      </c>
      <c r="I37" s="115">
        <v>28404</v>
      </c>
      <c r="J37" s="114">
        <v>19502</v>
      </c>
      <c r="K37" s="114">
        <v>8902</v>
      </c>
      <c r="L37" s="423">
        <v>5404</v>
      </c>
      <c r="M37" s="424">
        <v>6285</v>
      </c>
    </row>
    <row r="38" spans="1:13" ht="15" customHeight="1" x14ac:dyDescent="0.2">
      <c r="A38" s="425" t="s">
        <v>396</v>
      </c>
      <c r="B38" s="115">
        <v>109411</v>
      </c>
      <c r="C38" s="114">
        <v>59125</v>
      </c>
      <c r="D38" s="114">
        <v>50286</v>
      </c>
      <c r="E38" s="114">
        <v>78841</v>
      </c>
      <c r="F38" s="114">
        <v>30570</v>
      </c>
      <c r="G38" s="114">
        <v>11180</v>
      </c>
      <c r="H38" s="114">
        <v>39304</v>
      </c>
      <c r="I38" s="115">
        <v>28062</v>
      </c>
      <c r="J38" s="114">
        <v>19306</v>
      </c>
      <c r="K38" s="114">
        <v>8756</v>
      </c>
      <c r="L38" s="423">
        <v>7965</v>
      </c>
      <c r="M38" s="424">
        <v>7753</v>
      </c>
    </row>
    <row r="39" spans="1:13" ht="11.1" customHeight="1" x14ac:dyDescent="0.2">
      <c r="A39" s="422" t="s">
        <v>387</v>
      </c>
      <c r="B39" s="115">
        <v>110304</v>
      </c>
      <c r="C39" s="114">
        <v>59718</v>
      </c>
      <c r="D39" s="114">
        <v>50586</v>
      </c>
      <c r="E39" s="114">
        <v>79245</v>
      </c>
      <c r="F39" s="114">
        <v>31059</v>
      </c>
      <c r="G39" s="114">
        <v>10928</v>
      </c>
      <c r="H39" s="114">
        <v>39941</v>
      </c>
      <c r="I39" s="115">
        <v>28828</v>
      </c>
      <c r="J39" s="114">
        <v>19799</v>
      </c>
      <c r="K39" s="114">
        <v>9029</v>
      </c>
      <c r="L39" s="423">
        <v>6740</v>
      </c>
      <c r="M39" s="424">
        <v>5993</v>
      </c>
    </row>
    <row r="40" spans="1:13" ht="11.1" customHeight="1" x14ac:dyDescent="0.2">
      <c r="A40" s="425" t="s">
        <v>388</v>
      </c>
      <c r="B40" s="115">
        <v>112195</v>
      </c>
      <c r="C40" s="114">
        <v>60791</v>
      </c>
      <c r="D40" s="114">
        <v>51404</v>
      </c>
      <c r="E40" s="114">
        <v>80708</v>
      </c>
      <c r="F40" s="114">
        <v>31487</v>
      </c>
      <c r="G40" s="114">
        <v>12151</v>
      </c>
      <c r="H40" s="114">
        <v>40312</v>
      </c>
      <c r="I40" s="115">
        <v>28596</v>
      </c>
      <c r="J40" s="114">
        <v>19356</v>
      </c>
      <c r="K40" s="114">
        <v>9240</v>
      </c>
      <c r="L40" s="423">
        <v>10244</v>
      </c>
      <c r="M40" s="424">
        <v>8530</v>
      </c>
    </row>
    <row r="41" spans="1:13" s="110" customFormat="1" ht="11.1" customHeight="1" x14ac:dyDescent="0.2">
      <c r="A41" s="422" t="s">
        <v>389</v>
      </c>
      <c r="B41" s="115">
        <v>111939</v>
      </c>
      <c r="C41" s="114">
        <v>60592</v>
      </c>
      <c r="D41" s="114">
        <v>51347</v>
      </c>
      <c r="E41" s="114">
        <v>80292</v>
      </c>
      <c r="F41" s="114">
        <v>31647</v>
      </c>
      <c r="G41" s="114">
        <v>11785</v>
      </c>
      <c r="H41" s="114">
        <v>40524</v>
      </c>
      <c r="I41" s="115">
        <v>28322</v>
      </c>
      <c r="J41" s="114">
        <v>19153</v>
      </c>
      <c r="K41" s="114">
        <v>9169</v>
      </c>
      <c r="L41" s="423">
        <v>5932</v>
      </c>
      <c r="M41" s="424">
        <v>6430</v>
      </c>
    </row>
    <row r="42" spans="1:13" ht="15" customHeight="1" x14ac:dyDescent="0.2">
      <c r="A42" s="422" t="s">
        <v>397</v>
      </c>
      <c r="B42" s="115">
        <v>112106</v>
      </c>
      <c r="C42" s="114">
        <v>60664</v>
      </c>
      <c r="D42" s="114">
        <v>51442</v>
      </c>
      <c r="E42" s="114">
        <v>80107</v>
      </c>
      <c r="F42" s="114">
        <v>31999</v>
      </c>
      <c r="G42" s="114">
        <v>11507</v>
      </c>
      <c r="H42" s="114">
        <v>40868</v>
      </c>
      <c r="I42" s="115">
        <v>27850</v>
      </c>
      <c r="J42" s="114">
        <v>18692</v>
      </c>
      <c r="K42" s="114">
        <v>9158</v>
      </c>
      <c r="L42" s="423">
        <v>7915</v>
      </c>
      <c r="M42" s="424">
        <v>7806</v>
      </c>
    </row>
    <row r="43" spans="1:13" ht="11.1" customHeight="1" x14ac:dyDescent="0.2">
      <c r="A43" s="422" t="s">
        <v>387</v>
      </c>
      <c r="B43" s="115">
        <v>112863</v>
      </c>
      <c r="C43" s="114">
        <v>61262</v>
      </c>
      <c r="D43" s="114">
        <v>51601</v>
      </c>
      <c r="E43" s="114">
        <v>80420</v>
      </c>
      <c r="F43" s="114">
        <v>32443</v>
      </c>
      <c r="G43" s="114">
        <v>11237</v>
      </c>
      <c r="H43" s="114">
        <v>41444</v>
      </c>
      <c r="I43" s="115">
        <v>28537</v>
      </c>
      <c r="J43" s="114">
        <v>19165</v>
      </c>
      <c r="K43" s="114">
        <v>9372</v>
      </c>
      <c r="L43" s="423">
        <v>7164</v>
      </c>
      <c r="M43" s="424">
        <v>6487</v>
      </c>
    </row>
    <row r="44" spans="1:13" ht="11.1" customHeight="1" x14ac:dyDescent="0.2">
      <c r="A44" s="422" t="s">
        <v>388</v>
      </c>
      <c r="B44" s="115">
        <v>115129</v>
      </c>
      <c r="C44" s="114">
        <v>62720</v>
      </c>
      <c r="D44" s="114">
        <v>52409</v>
      </c>
      <c r="E44" s="114">
        <v>82402</v>
      </c>
      <c r="F44" s="114">
        <v>32727</v>
      </c>
      <c r="G44" s="114">
        <v>12587</v>
      </c>
      <c r="H44" s="114">
        <v>41898</v>
      </c>
      <c r="I44" s="115">
        <v>28290</v>
      </c>
      <c r="J44" s="114">
        <v>18566</v>
      </c>
      <c r="K44" s="114">
        <v>9724</v>
      </c>
      <c r="L44" s="423">
        <v>11106</v>
      </c>
      <c r="M44" s="424">
        <v>8953</v>
      </c>
    </row>
    <row r="45" spans="1:13" s="110" customFormat="1" ht="11.1" customHeight="1" x14ac:dyDescent="0.2">
      <c r="A45" s="422" t="s">
        <v>389</v>
      </c>
      <c r="B45" s="115">
        <v>114771</v>
      </c>
      <c r="C45" s="114">
        <v>62249</v>
      </c>
      <c r="D45" s="114">
        <v>52522</v>
      </c>
      <c r="E45" s="114">
        <v>81854</v>
      </c>
      <c r="F45" s="114">
        <v>32917</v>
      </c>
      <c r="G45" s="114">
        <v>12273</v>
      </c>
      <c r="H45" s="114">
        <v>42026</v>
      </c>
      <c r="I45" s="115">
        <v>28167</v>
      </c>
      <c r="J45" s="114">
        <v>18567</v>
      </c>
      <c r="K45" s="114">
        <v>9600</v>
      </c>
      <c r="L45" s="423">
        <v>6154</v>
      </c>
      <c r="M45" s="424">
        <v>6678</v>
      </c>
    </row>
    <row r="46" spans="1:13" ht="15" customHeight="1" x14ac:dyDescent="0.2">
      <c r="A46" s="422" t="s">
        <v>398</v>
      </c>
      <c r="B46" s="115">
        <v>114870</v>
      </c>
      <c r="C46" s="114">
        <v>62395</v>
      </c>
      <c r="D46" s="114">
        <v>52475</v>
      </c>
      <c r="E46" s="114">
        <v>81839</v>
      </c>
      <c r="F46" s="114">
        <v>33031</v>
      </c>
      <c r="G46" s="114">
        <v>11886</v>
      </c>
      <c r="H46" s="114">
        <v>42375</v>
      </c>
      <c r="I46" s="115">
        <v>27900</v>
      </c>
      <c r="J46" s="114">
        <v>18368</v>
      </c>
      <c r="K46" s="114">
        <v>9532</v>
      </c>
      <c r="L46" s="423">
        <v>8225</v>
      </c>
      <c r="M46" s="424">
        <v>8348</v>
      </c>
    </row>
    <row r="47" spans="1:13" ht="11.1" customHeight="1" x14ac:dyDescent="0.2">
      <c r="A47" s="422" t="s">
        <v>387</v>
      </c>
      <c r="B47" s="115">
        <v>115183</v>
      </c>
      <c r="C47" s="114">
        <v>62582</v>
      </c>
      <c r="D47" s="114">
        <v>52601</v>
      </c>
      <c r="E47" s="114">
        <v>81711</v>
      </c>
      <c r="F47" s="114">
        <v>33472</v>
      </c>
      <c r="G47" s="114">
        <v>11517</v>
      </c>
      <c r="H47" s="114">
        <v>42848</v>
      </c>
      <c r="I47" s="115">
        <v>28351</v>
      </c>
      <c r="J47" s="114">
        <v>18668</v>
      </c>
      <c r="K47" s="114">
        <v>9683</v>
      </c>
      <c r="L47" s="423">
        <v>6888</v>
      </c>
      <c r="M47" s="424">
        <v>6753</v>
      </c>
    </row>
    <row r="48" spans="1:13" ht="11.1" customHeight="1" x14ac:dyDescent="0.2">
      <c r="A48" s="422" t="s">
        <v>388</v>
      </c>
      <c r="B48" s="115">
        <v>117075</v>
      </c>
      <c r="C48" s="114">
        <v>63590</v>
      </c>
      <c r="D48" s="114">
        <v>53485</v>
      </c>
      <c r="E48" s="114">
        <v>83177</v>
      </c>
      <c r="F48" s="114">
        <v>33898</v>
      </c>
      <c r="G48" s="114">
        <v>12887</v>
      </c>
      <c r="H48" s="114">
        <v>43204</v>
      </c>
      <c r="I48" s="115">
        <v>28186</v>
      </c>
      <c r="J48" s="114">
        <v>18129</v>
      </c>
      <c r="K48" s="114">
        <v>10057</v>
      </c>
      <c r="L48" s="423">
        <v>10386</v>
      </c>
      <c r="M48" s="424">
        <v>8887</v>
      </c>
    </row>
    <row r="49" spans="1:17" s="110" customFormat="1" ht="11.1" customHeight="1" x14ac:dyDescent="0.2">
      <c r="A49" s="422" t="s">
        <v>389</v>
      </c>
      <c r="B49" s="115">
        <v>116216</v>
      </c>
      <c r="C49" s="114">
        <v>62868</v>
      </c>
      <c r="D49" s="114">
        <v>53348</v>
      </c>
      <c r="E49" s="114">
        <v>82184</v>
      </c>
      <c r="F49" s="114">
        <v>34032</v>
      </c>
      <c r="G49" s="114">
        <v>12459</v>
      </c>
      <c r="H49" s="114">
        <v>43132</v>
      </c>
      <c r="I49" s="115">
        <v>28071</v>
      </c>
      <c r="J49" s="114">
        <v>18100</v>
      </c>
      <c r="K49" s="114">
        <v>9971</v>
      </c>
      <c r="L49" s="423">
        <v>5771</v>
      </c>
      <c r="M49" s="424">
        <v>6737</v>
      </c>
    </row>
    <row r="50" spans="1:17" ht="15" customHeight="1" x14ac:dyDescent="0.2">
      <c r="A50" s="422" t="s">
        <v>399</v>
      </c>
      <c r="B50" s="143">
        <v>116106</v>
      </c>
      <c r="C50" s="144">
        <v>62733</v>
      </c>
      <c r="D50" s="144">
        <v>53373</v>
      </c>
      <c r="E50" s="144">
        <v>81784</v>
      </c>
      <c r="F50" s="144">
        <v>34322</v>
      </c>
      <c r="G50" s="144">
        <v>12011</v>
      </c>
      <c r="H50" s="144">
        <v>43388</v>
      </c>
      <c r="I50" s="143">
        <v>26937</v>
      </c>
      <c r="J50" s="144">
        <v>17370</v>
      </c>
      <c r="K50" s="144">
        <v>9567</v>
      </c>
      <c r="L50" s="426">
        <v>8169</v>
      </c>
      <c r="M50" s="427">
        <v>8520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1.07599895534082</v>
      </c>
      <c r="C6" s="480">
        <f>'Tabelle 3.3'!J11</f>
        <v>-3.4516129032258065</v>
      </c>
      <c r="D6" s="481">
        <f t="shared" ref="D6:E9" si="0">IF(OR(AND(B6&gt;=-50,B6&lt;=50),ISNUMBER(B6)=FALSE),B6,"")</f>
        <v>1.07599895534082</v>
      </c>
      <c r="E6" s="481">
        <f t="shared" si="0"/>
        <v>-3.4516129032258065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1.07599895534082</v>
      </c>
      <c r="C14" s="480">
        <f>'Tabelle 3.3'!J11</f>
        <v>-3.4516129032258065</v>
      </c>
      <c r="D14" s="481">
        <f>IF(OR(AND(B14&gt;=-50,B14&lt;=50),ISNUMBER(B14)=FALSE),B14,"")</f>
        <v>1.07599895534082</v>
      </c>
      <c r="E14" s="481">
        <f>IF(OR(AND(C14&gt;=-50,C14&lt;=50),ISNUMBER(C14)=FALSE),C14,"")</f>
        <v>-3.4516129032258065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5.5276381909547743</v>
      </c>
      <c r="C15" s="480">
        <f>'Tabelle 3.3'!J12</f>
        <v>2.3554603854389722</v>
      </c>
      <c r="D15" s="481">
        <f t="shared" ref="D15:E45" si="3">IF(OR(AND(B15&gt;=-50,B15&lt;=50),ISNUMBER(B15)=FALSE),B15,"")</f>
        <v>5.5276381909547743</v>
      </c>
      <c r="E15" s="481">
        <f t="shared" si="3"/>
        <v>2.3554603854389722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5.9427732942039615</v>
      </c>
      <c r="C16" s="480">
        <f>'Tabelle 3.3'!J13</f>
        <v>3.7037037037037037</v>
      </c>
      <c r="D16" s="481">
        <f t="shared" si="3"/>
        <v>5.9427732942039615</v>
      </c>
      <c r="E16" s="481">
        <f t="shared" si="3"/>
        <v>3.7037037037037037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-0.16584712968081702</v>
      </c>
      <c r="C17" s="480">
        <f>'Tabelle 3.3'!J14</f>
        <v>-8.0976863753213362</v>
      </c>
      <c r="D17" s="481">
        <f t="shared" si="3"/>
        <v>-0.16584712968081702</v>
      </c>
      <c r="E17" s="481">
        <f t="shared" si="3"/>
        <v>-8.0976863753213362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-4.7418827376781127</v>
      </c>
      <c r="C18" s="480">
        <f>'Tabelle 3.3'!J15</f>
        <v>-7.7903682719546739</v>
      </c>
      <c r="D18" s="481">
        <f t="shared" si="3"/>
        <v>-4.7418827376781127</v>
      </c>
      <c r="E18" s="481">
        <f t="shared" si="3"/>
        <v>-7.7903682719546739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0.83873600217617994</v>
      </c>
      <c r="C19" s="480">
        <f>'Tabelle 3.3'!J16</f>
        <v>-9.8260869565217384</v>
      </c>
      <c r="D19" s="481">
        <f t="shared" si="3"/>
        <v>0.83873600217617994</v>
      </c>
      <c r="E19" s="481">
        <f t="shared" si="3"/>
        <v>-9.8260869565217384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-0.48561822936122523</v>
      </c>
      <c r="C20" s="480">
        <f>'Tabelle 3.3'!J17</f>
        <v>-4.3933054393305442</v>
      </c>
      <c r="D20" s="481">
        <f t="shared" si="3"/>
        <v>-0.48561822936122523</v>
      </c>
      <c r="E20" s="481">
        <f t="shared" si="3"/>
        <v>-4.3933054393305442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1.6713970356354462</v>
      </c>
      <c r="C21" s="480">
        <f>'Tabelle 3.3'!J18</f>
        <v>-1.7467248908296944</v>
      </c>
      <c r="D21" s="481">
        <f t="shared" si="3"/>
        <v>1.6713970356354462</v>
      </c>
      <c r="E21" s="481">
        <f t="shared" si="3"/>
        <v>-1.7467248908296944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0.31709053258267006</v>
      </c>
      <c r="C22" s="480">
        <f>'Tabelle 3.3'!J19</f>
        <v>-2.6052482537285258</v>
      </c>
      <c r="D22" s="481">
        <f t="shared" si="3"/>
        <v>0.31709053258267006</v>
      </c>
      <c r="E22" s="481">
        <f t="shared" si="3"/>
        <v>-2.6052482537285258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1.2496875781054737</v>
      </c>
      <c r="C23" s="480">
        <f>'Tabelle 3.3'!J20</f>
        <v>-1.2557077625570776</v>
      </c>
      <c r="D23" s="481">
        <f t="shared" si="3"/>
        <v>1.2496875781054737</v>
      </c>
      <c r="E23" s="481">
        <f t="shared" si="3"/>
        <v>-1.2557077625570776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-2.9080334423845873</v>
      </c>
      <c r="C24" s="480">
        <f>'Tabelle 3.3'!J21</f>
        <v>-11.98559670781893</v>
      </c>
      <c r="D24" s="481">
        <f t="shared" si="3"/>
        <v>-2.9080334423845873</v>
      </c>
      <c r="E24" s="481">
        <f t="shared" si="3"/>
        <v>-11.98559670781893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4.5515394912985272</v>
      </c>
      <c r="C25" s="480">
        <f>'Tabelle 3.3'!J22</f>
        <v>0.59288537549407117</v>
      </c>
      <c r="D25" s="481">
        <f t="shared" si="3"/>
        <v>4.5515394912985272</v>
      </c>
      <c r="E25" s="481">
        <f t="shared" si="3"/>
        <v>0.59288537549407117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0.88092345078979339</v>
      </c>
      <c r="C26" s="480">
        <f>'Tabelle 3.3'!J23</f>
        <v>-8.7431693989071047</v>
      </c>
      <c r="D26" s="481">
        <f t="shared" si="3"/>
        <v>0.88092345078979339</v>
      </c>
      <c r="E26" s="481">
        <f t="shared" si="3"/>
        <v>-8.7431693989071047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2.9721507137842265</v>
      </c>
      <c r="C27" s="480">
        <f>'Tabelle 3.3'!J24</f>
        <v>-1.485655737704918</v>
      </c>
      <c r="D27" s="481">
        <f t="shared" si="3"/>
        <v>2.9721507137842265</v>
      </c>
      <c r="E27" s="481">
        <f t="shared" si="3"/>
        <v>-1.485655737704918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0.65359477124183007</v>
      </c>
      <c r="C28" s="480">
        <f>'Tabelle 3.3'!J25</f>
        <v>-1.2706480304955527</v>
      </c>
      <c r="D28" s="481">
        <f t="shared" si="3"/>
        <v>0.65359477124183007</v>
      </c>
      <c r="E28" s="481">
        <f t="shared" si="3"/>
        <v>-1.2706480304955527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-24.696159455517744</v>
      </c>
      <c r="C29" s="480">
        <f>'Tabelle 3.3'!J26</f>
        <v>-18.376068376068375</v>
      </c>
      <c r="D29" s="481">
        <f t="shared" si="3"/>
        <v>-24.696159455517744</v>
      </c>
      <c r="E29" s="481">
        <f t="shared" si="3"/>
        <v>-18.376068376068375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3.0860349127182043</v>
      </c>
      <c r="C30" s="480">
        <f>'Tabelle 3.3'!J27</f>
        <v>6.6037735849056602</v>
      </c>
      <c r="D30" s="481">
        <f t="shared" si="3"/>
        <v>3.0860349127182043</v>
      </c>
      <c r="E30" s="481">
        <f t="shared" si="3"/>
        <v>6.6037735849056602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7.0945208469766428</v>
      </c>
      <c r="C31" s="480">
        <f>'Tabelle 3.3'!J28</f>
        <v>-2.9673590504451037</v>
      </c>
      <c r="D31" s="481">
        <f t="shared" si="3"/>
        <v>7.0945208469766428</v>
      </c>
      <c r="E31" s="481">
        <f t="shared" si="3"/>
        <v>-2.9673590504451037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2.2390798972225623</v>
      </c>
      <c r="C32" s="480">
        <f>'Tabelle 3.3'!J29</f>
        <v>-1.0288065843621399</v>
      </c>
      <c r="D32" s="481">
        <f t="shared" si="3"/>
        <v>2.2390798972225623</v>
      </c>
      <c r="E32" s="481">
        <f t="shared" si="3"/>
        <v>-1.0288065843621399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2.8418751518095702</v>
      </c>
      <c r="C33" s="480">
        <f>'Tabelle 3.3'!J30</f>
        <v>1.0594947025264874</v>
      </c>
      <c r="D33" s="481">
        <f t="shared" si="3"/>
        <v>2.8418751518095702</v>
      </c>
      <c r="E33" s="481">
        <f t="shared" si="3"/>
        <v>1.0594947025264874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6.7894447498625619</v>
      </c>
      <c r="C34" s="480">
        <f>'Tabelle 3.3'!J31</f>
        <v>-0.51533742331288346</v>
      </c>
      <c r="D34" s="481">
        <f t="shared" si="3"/>
        <v>6.7894447498625619</v>
      </c>
      <c r="E34" s="481">
        <f t="shared" si="3"/>
        <v>-0.51533742331288346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5.5276381909547743</v>
      </c>
      <c r="C37" s="480">
        <f>'Tabelle 3.3'!J34</f>
        <v>2.3554603854389722</v>
      </c>
      <c r="D37" s="481">
        <f t="shared" si="3"/>
        <v>5.5276381909547743</v>
      </c>
      <c r="E37" s="481">
        <f t="shared" si="3"/>
        <v>2.3554603854389722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0.30897941721728384</v>
      </c>
      <c r="C38" s="480">
        <f>'Tabelle 3.3'!J35</f>
        <v>-5.6447149972329829</v>
      </c>
      <c r="D38" s="481">
        <f t="shared" si="3"/>
        <v>0.30897941721728384</v>
      </c>
      <c r="E38" s="481">
        <f t="shared" si="3"/>
        <v>-5.6447149972329829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1.4750204863956444</v>
      </c>
      <c r="C39" s="480">
        <f>'Tabelle 3.3'!J36</f>
        <v>-3.2327133800747303</v>
      </c>
      <c r="D39" s="481">
        <f t="shared" si="3"/>
        <v>1.4750204863956444</v>
      </c>
      <c r="E39" s="481">
        <f t="shared" si="3"/>
        <v>-3.2327133800747303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1.4750204863956444</v>
      </c>
      <c r="C45" s="480">
        <f>'Tabelle 3.3'!J36</f>
        <v>-3.2327133800747303</v>
      </c>
      <c r="D45" s="481">
        <f t="shared" si="3"/>
        <v>1.4750204863956444</v>
      </c>
      <c r="E45" s="481">
        <f t="shared" si="3"/>
        <v>-3.2327133800747303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106049</v>
      </c>
      <c r="C51" s="487">
        <v>20461</v>
      </c>
      <c r="D51" s="487">
        <v>8146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106410</v>
      </c>
      <c r="C52" s="487">
        <v>20878</v>
      </c>
      <c r="D52" s="487">
        <v>8386</v>
      </c>
      <c r="E52" s="488">
        <f t="shared" ref="E52:G70" si="11">IF($A$51=37802,IF(COUNTBLANK(B$51:B$70)&gt;0,#N/A,B52/B$51*100),IF(COUNTBLANK(B$51:B$75)&gt;0,#N/A,B52/B$51*100))</f>
        <v>100.34040867900687</v>
      </c>
      <c r="F52" s="488">
        <f t="shared" si="11"/>
        <v>102.0380235570109</v>
      </c>
      <c r="G52" s="488">
        <f t="shared" si="11"/>
        <v>102.94623127915541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108414</v>
      </c>
      <c r="C53" s="487">
        <v>20445</v>
      </c>
      <c r="D53" s="487">
        <v>8736</v>
      </c>
      <c r="E53" s="488">
        <f t="shared" si="11"/>
        <v>102.23010117964337</v>
      </c>
      <c r="F53" s="488">
        <f t="shared" si="11"/>
        <v>99.921802453448024</v>
      </c>
      <c r="G53" s="488">
        <f t="shared" si="11"/>
        <v>107.24281856125705</v>
      </c>
      <c r="H53" s="489">
        <f>IF(ISERROR(L53)=TRUE,IF(MONTH(A53)=MONTH(MAX(A$51:A$75)),A53,""),"")</f>
        <v>41883</v>
      </c>
      <c r="I53" s="488">
        <f t="shared" si="12"/>
        <v>102.23010117964337</v>
      </c>
      <c r="J53" s="488">
        <f t="shared" si="10"/>
        <v>99.921802453448024</v>
      </c>
      <c r="K53" s="488">
        <f t="shared" si="10"/>
        <v>107.24281856125705</v>
      </c>
      <c r="L53" s="488" t="e">
        <f t="shared" si="13"/>
        <v>#N/A</v>
      </c>
    </row>
    <row r="54" spans="1:14" ht="15" customHeight="1" x14ac:dyDescent="0.2">
      <c r="A54" s="490" t="s">
        <v>462</v>
      </c>
      <c r="B54" s="487">
        <v>106884</v>
      </c>
      <c r="C54" s="487">
        <v>20618</v>
      </c>
      <c r="D54" s="487">
        <v>8595</v>
      </c>
      <c r="E54" s="488">
        <f t="shared" si="11"/>
        <v>100.78737187526521</v>
      </c>
      <c r="F54" s="488">
        <f t="shared" si="11"/>
        <v>100.76731342554129</v>
      </c>
      <c r="G54" s="488">
        <f t="shared" si="11"/>
        <v>105.51190768475325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106783</v>
      </c>
      <c r="C55" s="487">
        <v>19915</v>
      </c>
      <c r="D55" s="487">
        <v>8297</v>
      </c>
      <c r="E55" s="488">
        <f t="shared" si="11"/>
        <v>100.69213288196966</v>
      </c>
      <c r="F55" s="488">
        <f t="shared" si="11"/>
        <v>97.331508723913785</v>
      </c>
      <c r="G55" s="488">
        <f t="shared" si="11"/>
        <v>101.85367051313527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107177</v>
      </c>
      <c r="C56" s="487">
        <v>20229</v>
      </c>
      <c r="D56" s="487">
        <v>8431</v>
      </c>
      <c r="E56" s="488">
        <f t="shared" si="11"/>
        <v>101.06365925185527</v>
      </c>
      <c r="F56" s="488">
        <f t="shared" si="11"/>
        <v>98.866135574996335</v>
      </c>
      <c r="G56" s="488">
        <f t="shared" si="11"/>
        <v>103.49864964399704</v>
      </c>
      <c r="H56" s="489" t="str">
        <f t="shared" si="14"/>
        <v/>
      </c>
      <c r="I56" s="488" t="str">
        <f t="shared" si="12"/>
        <v/>
      </c>
      <c r="J56" s="488" t="str">
        <f t="shared" si="10"/>
        <v/>
      </c>
      <c r="K56" s="488" t="str">
        <f t="shared" si="10"/>
        <v/>
      </c>
      <c r="L56" s="488" t="e">
        <f t="shared" si="13"/>
        <v>#N/A</v>
      </c>
    </row>
    <row r="57" spans="1:14" ht="15" customHeight="1" x14ac:dyDescent="0.2">
      <c r="A57" s="490">
        <v>42248</v>
      </c>
      <c r="B57" s="487">
        <v>109247</v>
      </c>
      <c r="C57" s="487">
        <v>19634</v>
      </c>
      <c r="D57" s="487">
        <v>8669</v>
      </c>
      <c r="E57" s="488">
        <f t="shared" si="11"/>
        <v>103.01558713424926</v>
      </c>
      <c r="F57" s="488">
        <f t="shared" si="11"/>
        <v>95.95816431259469</v>
      </c>
      <c r="G57" s="488">
        <f t="shared" si="11"/>
        <v>106.42032899582617</v>
      </c>
      <c r="H57" s="489">
        <f t="shared" si="14"/>
        <v>42248</v>
      </c>
      <c r="I57" s="488">
        <f t="shared" si="12"/>
        <v>103.01558713424926</v>
      </c>
      <c r="J57" s="488">
        <f t="shared" si="10"/>
        <v>95.95816431259469</v>
      </c>
      <c r="K57" s="488">
        <f t="shared" si="10"/>
        <v>106.42032899582617</v>
      </c>
      <c r="L57" s="488" t="e">
        <f t="shared" si="13"/>
        <v>#N/A</v>
      </c>
    </row>
    <row r="58" spans="1:14" ht="15" customHeight="1" x14ac:dyDescent="0.2">
      <c r="A58" s="490" t="s">
        <v>465</v>
      </c>
      <c r="B58" s="487">
        <v>108268</v>
      </c>
      <c r="C58" s="487">
        <v>19739</v>
      </c>
      <c r="D58" s="487">
        <v>8554</v>
      </c>
      <c r="E58" s="488">
        <f t="shared" si="11"/>
        <v>102.09242897151316</v>
      </c>
      <c r="F58" s="488">
        <f t="shared" si="11"/>
        <v>96.471335711842045</v>
      </c>
      <c r="G58" s="488">
        <f t="shared" si="11"/>
        <v>105.00859317456421</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107857</v>
      </c>
      <c r="C59" s="487">
        <v>19528</v>
      </c>
      <c r="D59" s="487">
        <v>8453</v>
      </c>
      <c r="E59" s="488">
        <f t="shared" si="11"/>
        <v>101.70487227602334</v>
      </c>
      <c r="F59" s="488">
        <f t="shared" si="11"/>
        <v>95.440105566687848</v>
      </c>
      <c r="G59" s="488">
        <f t="shared" si="11"/>
        <v>103.7687208445863</v>
      </c>
      <c r="H59" s="489" t="str">
        <f t="shared" si="14"/>
        <v/>
      </c>
      <c r="I59" s="488" t="str">
        <f t="shared" si="12"/>
        <v/>
      </c>
      <c r="J59" s="488" t="str">
        <f t="shared" si="10"/>
        <v/>
      </c>
      <c r="K59" s="488" t="str">
        <f t="shared" si="10"/>
        <v/>
      </c>
      <c r="L59" s="488" t="e">
        <f t="shared" si="13"/>
        <v>#N/A</v>
      </c>
    </row>
    <row r="60" spans="1:14" ht="15" customHeight="1" x14ac:dyDescent="0.2">
      <c r="A60" s="490" t="s">
        <v>467</v>
      </c>
      <c r="B60" s="487">
        <v>108141</v>
      </c>
      <c r="C60" s="487">
        <v>19921</v>
      </c>
      <c r="D60" s="487">
        <v>8702</v>
      </c>
      <c r="E60" s="488">
        <f t="shared" si="11"/>
        <v>101.97267300964647</v>
      </c>
      <c r="F60" s="488">
        <f t="shared" si="11"/>
        <v>97.360832803870778</v>
      </c>
      <c r="G60" s="488">
        <f t="shared" si="11"/>
        <v>106.82543579671004</v>
      </c>
      <c r="H60" s="489" t="str">
        <f t="shared" si="14"/>
        <v/>
      </c>
      <c r="I60" s="488" t="str">
        <f t="shared" si="12"/>
        <v/>
      </c>
      <c r="J60" s="488" t="str">
        <f t="shared" si="10"/>
        <v/>
      </c>
      <c r="K60" s="488" t="str">
        <f t="shared" si="10"/>
        <v/>
      </c>
      <c r="L60" s="488" t="e">
        <f t="shared" si="13"/>
        <v>#N/A</v>
      </c>
    </row>
    <row r="61" spans="1:14" ht="15" customHeight="1" x14ac:dyDescent="0.2">
      <c r="A61" s="490">
        <v>42614</v>
      </c>
      <c r="B61" s="487">
        <v>110003</v>
      </c>
      <c r="C61" s="487">
        <v>19460</v>
      </c>
      <c r="D61" s="487">
        <v>9085</v>
      </c>
      <c r="E61" s="488">
        <f t="shared" si="11"/>
        <v>103.72846514347141</v>
      </c>
      <c r="F61" s="488">
        <f t="shared" si="11"/>
        <v>95.107765993841937</v>
      </c>
      <c r="G61" s="488">
        <f t="shared" si="11"/>
        <v>111.52712987969555</v>
      </c>
      <c r="H61" s="489">
        <f t="shared" si="14"/>
        <v>42614</v>
      </c>
      <c r="I61" s="488">
        <f t="shared" si="12"/>
        <v>103.72846514347141</v>
      </c>
      <c r="J61" s="488">
        <f t="shared" si="10"/>
        <v>95.107765993841937</v>
      </c>
      <c r="K61" s="488">
        <f t="shared" si="10"/>
        <v>111.52712987969555</v>
      </c>
      <c r="L61" s="488" t="e">
        <f t="shared" si="13"/>
        <v>#N/A</v>
      </c>
    </row>
    <row r="62" spans="1:14" ht="15" customHeight="1" x14ac:dyDescent="0.2">
      <c r="A62" s="490" t="s">
        <v>468</v>
      </c>
      <c r="B62" s="487">
        <v>109187</v>
      </c>
      <c r="C62" s="487">
        <v>19502</v>
      </c>
      <c r="D62" s="487">
        <v>8902</v>
      </c>
      <c r="E62" s="488">
        <f t="shared" si="11"/>
        <v>102.95900951446973</v>
      </c>
      <c r="F62" s="488">
        <f t="shared" si="11"/>
        <v>95.313034553540888</v>
      </c>
      <c r="G62" s="488">
        <f t="shared" si="11"/>
        <v>109.28062852933955</v>
      </c>
      <c r="H62" s="489" t="str">
        <f t="shared" si="14"/>
        <v/>
      </c>
      <c r="I62" s="488" t="str">
        <f t="shared" si="12"/>
        <v/>
      </c>
      <c r="J62" s="488" t="str">
        <f t="shared" si="10"/>
        <v/>
      </c>
      <c r="K62" s="488" t="str">
        <f t="shared" si="10"/>
        <v/>
      </c>
      <c r="L62" s="488" t="e">
        <f t="shared" si="13"/>
        <v>#N/A</v>
      </c>
    </row>
    <row r="63" spans="1:14" ht="15" customHeight="1" x14ac:dyDescent="0.2">
      <c r="A63" s="490" t="s">
        <v>469</v>
      </c>
      <c r="B63" s="487">
        <v>109411</v>
      </c>
      <c r="C63" s="487">
        <v>19306</v>
      </c>
      <c r="D63" s="487">
        <v>8756</v>
      </c>
      <c r="E63" s="488">
        <f t="shared" si="11"/>
        <v>103.17023262831333</v>
      </c>
      <c r="F63" s="488">
        <f t="shared" si="11"/>
        <v>94.355114608279166</v>
      </c>
      <c r="G63" s="488">
        <f t="shared" si="11"/>
        <v>107.48833783452001</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110304</v>
      </c>
      <c r="C64" s="487">
        <v>19799</v>
      </c>
      <c r="D64" s="487">
        <v>9029</v>
      </c>
      <c r="E64" s="488">
        <f t="shared" si="11"/>
        <v>104.01229620269876</v>
      </c>
      <c r="F64" s="488">
        <f t="shared" si="11"/>
        <v>96.76457651141196</v>
      </c>
      <c r="G64" s="488">
        <f t="shared" si="11"/>
        <v>110.83967591455929</v>
      </c>
      <c r="H64" s="489" t="str">
        <f t="shared" si="14"/>
        <v/>
      </c>
      <c r="I64" s="488" t="str">
        <f t="shared" si="12"/>
        <v/>
      </c>
      <c r="J64" s="488" t="str">
        <f t="shared" si="10"/>
        <v/>
      </c>
      <c r="K64" s="488" t="str">
        <f t="shared" si="10"/>
        <v/>
      </c>
      <c r="L64" s="488" t="e">
        <f t="shared" si="13"/>
        <v>#N/A</v>
      </c>
    </row>
    <row r="65" spans="1:12" ht="15" customHeight="1" x14ac:dyDescent="0.2">
      <c r="A65" s="490">
        <v>42979</v>
      </c>
      <c r="B65" s="487">
        <v>112195</v>
      </c>
      <c r="C65" s="487">
        <v>19356</v>
      </c>
      <c r="D65" s="487">
        <v>9240</v>
      </c>
      <c r="E65" s="488">
        <f t="shared" si="11"/>
        <v>105.7954341860838</v>
      </c>
      <c r="F65" s="488">
        <f t="shared" si="11"/>
        <v>94.599481941254098</v>
      </c>
      <c r="G65" s="488">
        <f t="shared" si="11"/>
        <v>113.42990424748342</v>
      </c>
      <c r="H65" s="489">
        <f t="shared" si="14"/>
        <v>42979</v>
      </c>
      <c r="I65" s="488">
        <f t="shared" si="12"/>
        <v>105.7954341860838</v>
      </c>
      <c r="J65" s="488">
        <f t="shared" si="10"/>
        <v>94.599481941254098</v>
      </c>
      <c r="K65" s="488">
        <f t="shared" si="10"/>
        <v>113.42990424748342</v>
      </c>
      <c r="L65" s="488" t="e">
        <f t="shared" si="13"/>
        <v>#N/A</v>
      </c>
    </row>
    <row r="66" spans="1:12" ht="15" customHeight="1" x14ac:dyDescent="0.2">
      <c r="A66" s="490" t="s">
        <v>471</v>
      </c>
      <c r="B66" s="487">
        <v>111939</v>
      </c>
      <c r="C66" s="487">
        <v>19153</v>
      </c>
      <c r="D66" s="487">
        <v>9169</v>
      </c>
      <c r="E66" s="488">
        <f t="shared" si="11"/>
        <v>105.55403634169112</v>
      </c>
      <c r="F66" s="488">
        <f t="shared" si="11"/>
        <v>93.607350569375896</v>
      </c>
      <c r="G66" s="488">
        <f t="shared" si="11"/>
        <v>112.55831082739995</v>
      </c>
      <c r="H66" s="489" t="str">
        <f t="shared" si="14"/>
        <v/>
      </c>
      <c r="I66" s="488" t="str">
        <f t="shared" si="12"/>
        <v/>
      </c>
      <c r="J66" s="488" t="str">
        <f t="shared" si="10"/>
        <v/>
      </c>
      <c r="K66" s="488" t="str">
        <f t="shared" si="10"/>
        <v/>
      </c>
      <c r="L66" s="488" t="e">
        <f t="shared" si="13"/>
        <v>#N/A</v>
      </c>
    </row>
    <row r="67" spans="1:12" ht="15" customHeight="1" x14ac:dyDescent="0.2">
      <c r="A67" s="490" t="s">
        <v>472</v>
      </c>
      <c r="B67" s="487">
        <v>112106</v>
      </c>
      <c r="C67" s="487">
        <v>18692</v>
      </c>
      <c r="D67" s="487">
        <v>9158</v>
      </c>
      <c r="E67" s="488">
        <f t="shared" si="11"/>
        <v>105.71151071674414</v>
      </c>
      <c r="F67" s="488">
        <f t="shared" si="11"/>
        <v>91.354283759347055</v>
      </c>
      <c r="G67" s="488">
        <f t="shared" si="11"/>
        <v>112.42327522710534</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112863</v>
      </c>
      <c r="C68" s="487">
        <v>19165</v>
      </c>
      <c r="D68" s="487">
        <v>9372</v>
      </c>
      <c r="E68" s="488">
        <f t="shared" si="11"/>
        <v>106.42533168629595</v>
      </c>
      <c r="F68" s="488">
        <f t="shared" si="11"/>
        <v>93.665998729289868</v>
      </c>
      <c r="G68" s="488">
        <f t="shared" si="11"/>
        <v>115.05033145101891</v>
      </c>
      <c r="H68" s="489" t="str">
        <f t="shared" si="14"/>
        <v/>
      </c>
      <c r="I68" s="488" t="str">
        <f t="shared" si="12"/>
        <v/>
      </c>
      <c r="J68" s="488" t="str">
        <f t="shared" si="12"/>
        <v/>
      </c>
      <c r="K68" s="488" t="str">
        <f t="shared" si="12"/>
        <v/>
      </c>
      <c r="L68" s="488" t="e">
        <f t="shared" si="13"/>
        <v>#N/A</v>
      </c>
    </row>
    <row r="69" spans="1:12" ht="15" customHeight="1" x14ac:dyDescent="0.2">
      <c r="A69" s="490">
        <v>43344</v>
      </c>
      <c r="B69" s="487">
        <v>115129</v>
      </c>
      <c r="C69" s="487">
        <v>18566</v>
      </c>
      <c r="D69" s="487">
        <v>9724</v>
      </c>
      <c r="E69" s="488">
        <f t="shared" si="11"/>
        <v>108.5620797933031</v>
      </c>
      <c r="F69" s="488">
        <f t="shared" si="11"/>
        <v>90.738478080250232</v>
      </c>
      <c r="G69" s="488">
        <f t="shared" si="11"/>
        <v>119.37147066044685</v>
      </c>
      <c r="H69" s="489">
        <f t="shared" si="14"/>
        <v>43344</v>
      </c>
      <c r="I69" s="488">
        <f t="shared" si="12"/>
        <v>108.5620797933031</v>
      </c>
      <c r="J69" s="488">
        <f t="shared" si="12"/>
        <v>90.738478080250232</v>
      </c>
      <c r="K69" s="488">
        <f t="shared" si="12"/>
        <v>119.37147066044685</v>
      </c>
      <c r="L69" s="488" t="e">
        <f t="shared" si="13"/>
        <v>#N/A</v>
      </c>
    </row>
    <row r="70" spans="1:12" ht="15" customHeight="1" x14ac:dyDescent="0.2">
      <c r="A70" s="490" t="s">
        <v>474</v>
      </c>
      <c r="B70" s="487">
        <v>114771</v>
      </c>
      <c r="C70" s="487">
        <v>18567</v>
      </c>
      <c r="D70" s="487">
        <v>9600</v>
      </c>
      <c r="E70" s="488">
        <f t="shared" si="11"/>
        <v>108.2244999952852</v>
      </c>
      <c r="F70" s="488">
        <f t="shared" si="11"/>
        <v>90.743365426909733</v>
      </c>
      <c r="G70" s="488">
        <f t="shared" si="11"/>
        <v>117.84925116621653</v>
      </c>
      <c r="H70" s="489" t="str">
        <f t="shared" si="14"/>
        <v/>
      </c>
      <c r="I70" s="488" t="str">
        <f t="shared" si="12"/>
        <v/>
      </c>
      <c r="J70" s="488" t="str">
        <f t="shared" si="12"/>
        <v/>
      </c>
      <c r="K70" s="488" t="str">
        <f t="shared" si="12"/>
        <v/>
      </c>
      <c r="L70" s="488" t="e">
        <f t="shared" si="13"/>
        <v>#N/A</v>
      </c>
    </row>
    <row r="71" spans="1:12" ht="15" customHeight="1" x14ac:dyDescent="0.2">
      <c r="A71" s="490" t="s">
        <v>475</v>
      </c>
      <c r="B71" s="487">
        <v>114870</v>
      </c>
      <c r="C71" s="487">
        <v>18368</v>
      </c>
      <c r="D71" s="487">
        <v>9532</v>
      </c>
      <c r="E71" s="491">
        <f t="shared" ref="E71:G75" si="15">IF($A$51=37802,IF(COUNTBLANK(B$51:B$70)&gt;0,#N/A,IF(ISBLANK(B71)=FALSE,B71/B$51*100,#N/A)),IF(COUNTBLANK(B$51:B$75)&gt;0,#N/A,B71/B$51*100))</f>
        <v>108.31785306792143</v>
      </c>
      <c r="F71" s="491">
        <f t="shared" si="15"/>
        <v>89.770783441669522</v>
      </c>
      <c r="G71" s="491">
        <f t="shared" si="15"/>
        <v>117.0144856371225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115183</v>
      </c>
      <c r="C72" s="487">
        <v>18668</v>
      </c>
      <c r="D72" s="487">
        <v>9683</v>
      </c>
      <c r="E72" s="491">
        <f t="shared" si="15"/>
        <v>108.61299965110467</v>
      </c>
      <c r="F72" s="491">
        <f t="shared" si="15"/>
        <v>91.236987439519083</v>
      </c>
      <c r="G72" s="491">
        <f t="shared" si="15"/>
        <v>118.86815615025779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117075</v>
      </c>
      <c r="C73" s="487">
        <v>18129</v>
      </c>
      <c r="D73" s="487">
        <v>10057</v>
      </c>
      <c r="E73" s="491">
        <f t="shared" si="15"/>
        <v>110.39708059481939</v>
      </c>
      <c r="F73" s="491">
        <f t="shared" si="15"/>
        <v>88.602707590049363</v>
      </c>
      <c r="G73" s="491">
        <f t="shared" si="15"/>
        <v>123.45936656027499</v>
      </c>
      <c r="H73" s="492">
        <f>IF(A$51=37802,IF(ISERROR(L73)=TRUE,IF(ISBLANK(A73)=FALSE,IF(MONTH(A73)=MONTH(MAX(A$51:A$75)),A73,""),""),""),IF(ISERROR(L73)=TRUE,IF(MONTH(A73)=MONTH(MAX(A$51:A$75)),A73,""),""))</f>
        <v>43709</v>
      </c>
      <c r="I73" s="488">
        <f t="shared" si="12"/>
        <v>110.39708059481939</v>
      </c>
      <c r="J73" s="488">
        <f t="shared" si="12"/>
        <v>88.602707590049363</v>
      </c>
      <c r="K73" s="488">
        <f t="shared" si="12"/>
        <v>123.45936656027499</v>
      </c>
      <c r="L73" s="488" t="e">
        <f t="shared" si="13"/>
        <v>#N/A</v>
      </c>
    </row>
    <row r="74" spans="1:12" ht="15" customHeight="1" x14ac:dyDescent="0.2">
      <c r="A74" s="490" t="s">
        <v>477</v>
      </c>
      <c r="B74" s="487">
        <v>116216</v>
      </c>
      <c r="C74" s="487">
        <v>18100</v>
      </c>
      <c r="D74" s="487">
        <v>9971</v>
      </c>
      <c r="E74" s="491">
        <f t="shared" si="15"/>
        <v>109.58707767164235</v>
      </c>
      <c r="F74" s="491">
        <f t="shared" si="15"/>
        <v>88.460974536923914</v>
      </c>
      <c r="G74" s="491">
        <f t="shared" si="15"/>
        <v>122.4036336852443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116106</v>
      </c>
      <c r="C75" s="493">
        <v>17370</v>
      </c>
      <c r="D75" s="493">
        <v>9567</v>
      </c>
      <c r="E75" s="491">
        <f t="shared" si="15"/>
        <v>109.48335203537987</v>
      </c>
      <c r="F75" s="491">
        <f t="shared" si="15"/>
        <v>84.893211475489963</v>
      </c>
      <c r="G75" s="491">
        <f t="shared" si="15"/>
        <v>117.44414436533268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110.39708059481939</v>
      </c>
      <c r="J77" s="488">
        <f>IF(J75&lt;&gt;"",J75,IF(J74&lt;&gt;"",J74,IF(J73&lt;&gt;"",J73,IF(J72&lt;&gt;"",J72,IF(J71&lt;&gt;"",J71,IF(J70&lt;&gt;"",J70,""))))))</f>
        <v>88.602707590049363</v>
      </c>
      <c r="K77" s="488">
        <f>IF(K75&lt;&gt;"",K75,IF(K74&lt;&gt;"",K74,IF(K73&lt;&gt;"",K73,IF(K72&lt;&gt;"",K72,IF(K71&lt;&gt;"",K71,IF(K70&lt;&gt;"",K70,""))))))</f>
        <v>123.45936656027499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+10,4%</v>
      </c>
      <c r="J79" s="488" t="str">
        <f>"GeB - ausschließlich: "&amp;IF(J77&gt;100,"+","")&amp;TEXT(J77-100,"0,0")&amp;"%"</f>
        <v>GeB - ausschließlich: -11,4%</v>
      </c>
      <c r="K79" s="488" t="str">
        <f>"GeB - im Nebenjob: "&amp;IF(K77&gt;100,"+","")&amp;TEXT(K77-100,"0,0")&amp;"%"</f>
        <v>GeB - im Nebenjob: +23,5%</v>
      </c>
    </row>
    <row r="81" spans="9:9" ht="15" customHeight="1" x14ac:dyDescent="0.2">
      <c r="I81" s="488" t="str">
        <f>IF(ISERROR(HLOOKUP(1,I$78:K$79,2,FALSE)),"",HLOOKUP(1,I$78:K$79,2,FALSE))</f>
        <v>GeB - im Nebenjob: +23,5%</v>
      </c>
    </row>
    <row r="82" spans="9:9" ht="15" customHeight="1" x14ac:dyDescent="0.2">
      <c r="I82" s="488" t="str">
        <f>IF(ISERROR(HLOOKUP(2,I$78:K$79,2,FALSE)),"",HLOOKUP(2,I$78:K$79,2,FALSE))</f>
        <v>SvB: +10,4%</v>
      </c>
    </row>
    <row r="83" spans="9:9" ht="15" customHeight="1" x14ac:dyDescent="0.2">
      <c r="I83" s="488" t="str">
        <f>IF(ISERROR(HLOOKUP(3,I$78:K$79,2,FALSE)),"",HLOOKUP(3,I$78:K$79,2,FALSE))</f>
        <v>GeB - ausschließlich: -11,4%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116106</v>
      </c>
      <c r="E12" s="114">
        <v>116216</v>
      </c>
      <c r="F12" s="114">
        <v>117075</v>
      </c>
      <c r="G12" s="114">
        <v>115183</v>
      </c>
      <c r="H12" s="114">
        <v>114870</v>
      </c>
      <c r="I12" s="115">
        <v>1236</v>
      </c>
      <c r="J12" s="116">
        <v>1.07599895534082</v>
      </c>
      <c r="N12" s="117"/>
    </row>
    <row r="13" spans="1:15" s="110" customFormat="1" ht="13.5" customHeight="1" x14ac:dyDescent="0.2">
      <c r="A13" s="118" t="s">
        <v>105</v>
      </c>
      <c r="B13" s="119" t="s">
        <v>106</v>
      </c>
      <c r="C13" s="113">
        <v>54.030799441889307</v>
      </c>
      <c r="D13" s="114">
        <v>62733</v>
      </c>
      <c r="E13" s="114">
        <v>62868</v>
      </c>
      <c r="F13" s="114">
        <v>63590</v>
      </c>
      <c r="G13" s="114">
        <v>62582</v>
      </c>
      <c r="H13" s="114">
        <v>62395</v>
      </c>
      <c r="I13" s="115">
        <v>338</v>
      </c>
      <c r="J13" s="116">
        <v>0.54171007292250983</v>
      </c>
    </row>
    <row r="14" spans="1:15" s="110" customFormat="1" ht="13.5" customHeight="1" x14ac:dyDescent="0.2">
      <c r="A14" s="120"/>
      <c r="B14" s="119" t="s">
        <v>107</v>
      </c>
      <c r="C14" s="113">
        <v>45.969200558110693</v>
      </c>
      <c r="D14" s="114">
        <v>53373</v>
      </c>
      <c r="E14" s="114">
        <v>53348</v>
      </c>
      <c r="F14" s="114">
        <v>53485</v>
      </c>
      <c r="G14" s="114">
        <v>52601</v>
      </c>
      <c r="H14" s="114">
        <v>52475</v>
      </c>
      <c r="I14" s="115">
        <v>898</v>
      </c>
      <c r="J14" s="116">
        <v>1.7112910909957122</v>
      </c>
    </row>
    <row r="15" spans="1:15" s="110" customFormat="1" ht="13.5" customHeight="1" x14ac:dyDescent="0.2">
      <c r="A15" s="118" t="s">
        <v>105</v>
      </c>
      <c r="B15" s="121" t="s">
        <v>108</v>
      </c>
      <c r="C15" s="113">
        <v>10.344857285583863</v>
      </c>
      <c r="D15" s="114">
        <v>12011</v>
      </c>
      <c r="E15" s="114">
        <v>12459</v>
      </c>
      <c r="F15" s="114">
        <v>12887</v>
      </c>
      <c r="G15" s="114">
        <v>11517</v>
      </c>
      <c r="H15" s="114">
        <v>11886</v>
      </c>
      <c r="I15" s="115">
        <v>125</v>
      </c>
      <c r="J15" s="116">
        <v>1.0516574120814404</v>
      </c>
    </row>
    <row r="16" spans="1:15" s="110" customFormat="1" ht="13.5" customHeight="1" x14ac:dyDescent="0.2">
      <c r="A16" s="118"/>
      <c r="B16" s="121" t="s">
        <v>109</v>
      </c>
      <c r="C16" s="113">
        <v>65.582312714243884</v>
      </c>
      <c r="D16" s="114">
        <v>76145</v>
      </c>
      <c r="E16" s="114">
        <v>76108</v>
      </c>
      <c r="F16" s="114">
        <v>76637</v>
      </c>
      <c r="G16" s="114">
        <v>76543</v>
      </c>
      <c r="H16" s="114">
        <v>76326</v>
      </c>
      <c r="I16" s="115">
        <v>-181</v>
      </c>
      <c r="J16" s="116">
        <v>-0.23714068600476901</v>
      </c>
    </row>
    <row r="17" spans="1:10" s="110" customFormat="1" ht="13.5" customHeight="1" x14ac:dyDescent="0.2">
      <c r="A17" s="118"/>
      <c r="B17" s="121" t="s">
        <v>110</v>
      </c>
      <c r="C17" s="113">
        <v>22.756791208034038</v>
      </c>
      <c r="D17" s="114">
        <v>26422</v>
      </c>
      <c r="E17" s="114">
        <v>26100</v>
      </c>
      <c r="F17" s="114">
        <v>26043</v>
      </c>
      <c r="G17" s="114">
        <v>25657</v>
      </c>
      <c r="H17" s="114">
        <v>25232</v>
      </c>
      <c r="I17" s="115">
        <v>1190</v>
      </c>
      <c r="J17" s="116">
        <v>4.7162333544705133</v>
      </c>
    </row>
    <row r="18" spans="1:10" s="110" customFormat="1" ht="13.5" customHeight="1" x14ac:dyDescent="0.2">
      <c r="A18" s="120"/>
      <c r="B18" s="121" t="s">
        <v>111</v>
      </c>
      <c r="C18" s="113">
        <v>1.3160387921382186</v>
      </c>
      <c r="D18" s="114">
        <v>1528</v>
      </c>
      <c r="E18" s="114">
        <v>1549</v>
      </c>
      <c r="F18" s="114">
        <v>1508</v>
      </c>
      <c r="G18" s="114">
        <v>1466</v>
      </c>
      <c r="H18" s="114">
        <v>1426</v>
      </c>
      <c r="I18" s="115">
        <v>102</v>
      </c>
      <c r="J18" s="116">
        <v>7.1528751753155682</v>
      </c>
    </row>
    <row r="19" spans="1:10" s="110" customFormat="1" ht="13.5" customHeight="1" x14ac:dyDescent="0.2">
      <c r="A19" s="120"/>
      <c r="B19" s="121" t="s">
        <v>112</v>
      </c>
      <c r="C19" s="113">
        <v>0.37982533202418478</v>
      </c>
      <c r="D19" s="114">
        <v>441</v>
      </c>
      <c r="E19" s="114">
        <v>438</v>
      </c>
      <c r="F19" s="114">
        <v>447</v>
      </c>
      <c r="G19" s="114">
        <v>392</v>
      </c>
      <c r="H19" s="114">
        <v>362</v>
      </c>
      <c r="I19" s="115">
        <v>79</v>
      </c>
      <c r="J19" s="116">
        <v>21.823204419889503</v>
      </c>
    </row>
    <row r="20" spans="1:10" s="110" customFormat="1" ht="13.5" customHeight="1" x14ac:dyDescent="0.2">
      <c r="A20" s="118" t="s">
        <v>113</v>
      </c>
      <c r="B20" s="122" t="s">
        <v>114</v>
      </c>
      <c r="C20" s="113">
        <v>70.439081528947682</v>
      </c>
      <c r="D20" s="114">
        <v>81784</v>
      </c>
      <c r="E20" s="114">
        <v>82184</v>
      </c>
      <c r="F20" s="114">
        <v>83177</v>
      </c>
      <c r="G20" s="114">
        <v>81711</v>
      </c>
      <c r="H20" s="114">
        <v>81839</v>
      </c>
      <c r="I20" s="115">
        <v>-55</v>
      </c>
      <c r="J20" s="116">
        <v>-6.720512225222694E-2</v>
      </c>
    </row>
    <row r="21" spans="1:10" s="110" customFormat="1" ht="13.5" customHeight="1" x14ac:dyDescent="0.2">
      <c r="A21" s="120"/>
      <c r="B21" s="122" t="s">
        <v>115</v>
      </c>
      <c r="C21" s="113">
        <v>29.560918471052315</v>
      </c>
      <c r="D21" s="114">
        <v>34322</v>
      </c>
      <c r="E21" s="114">
        <v>34032</v>
      </c>
      <c r="F21" s="114">
        <v>33898</v>
      </c>
      <c r="G21" s="114">
        <v>33472</v>
      </c>
      <c r="H21" s="114">
        <v>33031</v>
      </c>
      <c r="I21" s="115">
        <v>1291</v>
      </c>
      <c r="J21" s="116">
        <v>3.9084496382186429</v>
      </c>
    </row>
    <row r="22" spans="1:10" s="110" customFormat="1" ht="13.5" customHeight="1" x14ac:dyDescent="0.2">
      <c r="A22" s="118" t="s">
        <v>113</v>
      </c>
      <c r="B22" s="122" t="s">
        <v>116</v>
      </c>
      <c r="C22" s="113">
        <v>93.404302964532405</v>
      </c>
      <c r="D22" s="114">
        <v>108448</v>
      </c>
      <c r="E22" s="114">
        <v>108605</v>
      </c>
      <c r="F22" s="114">
        <v>109408</v>
      </c>
      <c r="G22" s="114">
        <v>107532</v>
      </c>
      <c r="H22" s="114">
        <v>107349</v>
      </c>
      <c r="I22" s="115">
        <v>1099</v>
      </c>
      <c r="J22" s="116">
        <v>1.0237636121435691</v>
      </c>
    </row>
    <row r="23" spans="1:10" s="110" customFormat="1" ht="13.5" customHeight="1" x14ac:dyDescent="0.2">
      <c r="A23" s="123"/>
      <c r="B23" s="124" t="s">
        <v>117</v>
      </c>
      <c r="C23" s="125">
        <v>6.5569393485263463</v>
      </c>
      <c r="D23" s="114">
        <v>7613</v>
      </c>
      <c r="E23" s="114">
        <v>7560</v>
      </c>
      <c r="F23" s="114">
        <v>7619</v>
      </c>
      <c r="G23" s="114">
        <v>7601</v>
      </c>
      <c r="H23" s="114">
        <v>7478</v>
      </c>
      <c r="I23" s="115">
        <v>135</v>
      </c>
      <c r="J23" s="116">
        <v>1.8052955335651244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26937</v>
      </c>
      <c r="E26" s="114">
        <v>28071</v>
      </c>
      <c r="F26" s="114">
        <v>28186</v>
      </c>
      <c r="G26" s="114">
        <v>28351</v>
      </c>
      <c r="H26" s="140">
        <v>27900</v>
      </c>
      <c r="I26" s="115">
        <v>-963</v>
      </c>
      <c r="J26" s="116">
        <v>-3.4516129032258065</v>
      </c>
    </row>
    <row r="27" spans="1:10" s="110" customFormat="1" ht="13.5" customHeight="1" x14ac:dyDescent="0.2">
      <c r="A27" s="118" t="s">
        <v>105</v>
      </c>
      <c r="B27" s="119" t="s">
        <v>106</v>
      </c>
      <c r="C27" s="113">
        <v>40.349704866911679</v>
      </c>
      <c r="D27" s="115">
        <v>10869</v>
      </c>
      <c r="E27" s="114">
        <v>11312</v>
      </c>
      <c r="F27" s="114">
        <v>11345</v>
      </c>
      <c r="G27" s="114">
        <v>11376</v>
      </c>
      <c r="H27" s="140">
        <v>11094</v>
      </c>
      <c r="I27" s="115">
        <v>-225</v>
      </c>
      <c r="J27" s="116">
        <v>-2.0281233098972415</v>
      </c>
    </row>
    <row r="28" spans="1:10" s="110" customFormat="1" ht="13.5" customHeight="1" x14ac:dyDescent="0.2">
      <c r="A28" s="120"/>
      <c r="B28" s="119" t="s">
        <v>107</v>
      </c>
      <c r="C28" s="113">
        <v>59.650295133088321</v>
      </c>
      <c r="D28" s="115">
        <v>16068</v>
      </c>
      <c r="E28" s="114">
        <v>16759</v>
      </c>
      <c r="F28" s="114">
        <v>16841</v>
      </c>
      <c r="G28" s="114">
        <v>16975</v>
      </c>
      <c r="H28" s="140">
        <v>16806</v>
      </c>
      <c r="I28" s="115">
        <v>-738</v>
      </c>
      <c r="J28" s="116">
        <v>-4.3912888254194931</v>
      </c>
    </row>
    <row r="29" spans="1:10" s="110" customFormat="1" ht="13.5" customHeight="1" x14ac:dyDescent="0.2">
      <c r="A29" s="118" t="s">
        <v>105</v>
      </c>
      <c r="B29" s="121" t="s">
        <v>108</v>
      </c>
      <c r="C29" s="113">
        <v>19.411961242900102</v>
      </c>
      <c r="D29" s="115">
        <v>5229</v>
      </c>
      <c r="E29" s="114">
        <v>5530</v>
      </c>
      <c r="F29" s="114">
        <v>5484</v>
      </c>
      <c r="G29" s="114">
        <v>5747</v>
      </c>
      <c r="H29" s="140">
        <v>5412</v>
      </c>
      <c r="I29" s="115">
        <v>-183</v>
      </c>
      <c r="J29" s="116">
        <v>-3.3813747228381374</v>
      </c>
    </row>
    <row r="30" spans="1:10" s="110" customFormat="1" ht="13.5" customHeight="1" x14ac:dyDescent="0.2">
      <c r="A30" s="118"/>
      <c r="B30" s="121" t="s">
        <v>109</v>
      </c>
      <c r="C30" s="113">
        <v>46.115009095296429</v>
      </c>
      <c r="D30" s="115">
        <v>12422</v>
      </c>
      <c r="E30" s="114">
        <v>13046</v>
      </c>
      <c r="F30" s="114">
        <v>13132</v>
      </c>
      <c r="G30" s="114">
        <v>13139</v>
      </c>
      <c r="H30" s="140">
        <v>13133</v>
      </c>
      <c r="I30" s="115">
        <v>-711</v>
      </c>
      <c r="J30" s="116">
        <v>-5.4138429909388561</v>
      </c>
    </row>
    <row r="31" spans="1:10" s="110" customFormat="1" ht="13.5" customHeight="1" x14ac:dyDescent="0.2">
      <c r="A31" s="118"/>
      <c r="B31" s="121" t="s">
        <v>110</v>
      </c>
      <c r="C31" s="113">
        <v>18.825407432156513</v>
      </c>
      <c r="D31" s="115">
        <v>5071</v>
      </c>
      <c r="E31" s="114">
        <v>5171</v>
      </c>
      <c r="F31" s="114">
        <v>5215</v>
      </c>
      <c r="G31" s="114">
        <v>5173</v>
      </c>
      <c r="H31" s="140">
        <v>5191</v>
      </c>
      <c r="I31" s="115">
        <v>-120</v>
      </c>
      <c r="J31" s="116">
        <v>-2.3116933153534966</v>
      </c>
    </row>
    <row r="32" spans="1:10" s="110" customFormat="1" ht="13.5" customHeight="1" x14ac:dyDescent="0.2">
      <c r="A32" s="120"/>
      <c r="B32" s="121" t="s">
        <v>111</v>
      </c>
      <c r="C32" s="113">
        <v>15.647622229646954</v>
      </c>
      <c r="D32" s="115">
        <v>4215</v>
      </c>
      <c r="E32" s="114">
        <v>4324</v>
      </c>
      <c r="F32" s="114">
        <v>4355</v>
      </c>
      <c r="G32" s="114">
        <v>4292</v>
      </c>
      <c r="H32" s="140">
        <v>4164</v>
      </c>
      <c r="I32" s="115">
        <v>51</v>
      </c>
      <c r="J32" s="116">
        <v>1.2247838616714697</v>
      </c>
    </row>
    <row r="33" spans="1:10" s="110" customFormat="1" ht="13.5" customHeight="1" x14ac:dyDescent="0.2">
      <c r="A33" s="120"/>
      <c r="B33" s="121" t="s">
        <v>112</v>
      </c>
      <c r="C33" s="113">
        <v>1.5554813082377399</v>
      </c>
      <c r="D33" s="115">
        <v>419</v>
      </c>
      <c r="E33" s="114">
        <v>440</v>
      </c>
      <c r="F33" s="114">
        <v>479</v>
      </c>
      <c r="G33" s="114">
        <v>400</v>
      </c>
      <c r="H33" s="140">
        <v>357</v>
      </c>
      <c r="I33" s="115">
        <v>62</v>
      </c>
      <c r="J33" s="116">
        <v>17.366946778711483</v>
      </c>
    </row>
    <row r="34" spans="1:10" s="110" customFormat="1" ht="13.5" customHeight="1" x14ac:dyDescent="0.2">
      <c r="A34" s="118" t="s">
        <v>113</v>
      </c>
      <c r="B34" s="122" t="s">
        <v>116</v>
      </c>
      <c r="C34" s="113">
        <v>91.676875672866316</v>
      </c>
      <c r="D34" s="115">
        <v>24695</v>
      </c>
      <c r="E34" s="114">
        <v>25708</v>
      </c>
      <c r="F34" s="114">
        <v>25830</v>
      </c>
      <c r="G34" s="114">
        <v>25930</v>
      </c>
      <c r="H34" s="140">
        <v>25506</v>
      </c>
      <c r="I34" s="115">
        <v>-811</v>
      </c>
      <c r="J34" s="116">
        <v>-3.1796440053320789</v>
      </c>
    </row>
    <row r="35" spans="1:10" s="110" customFormat="1" ht="13.5" customHeight="1" x14ac:dyDescent="0.2">
      <c r="A35" s="118"/>
      <c r="B35" s="119" t="s">
        <v>117</v>
      </c>
      <c r="C35" s="113">
        <v>8.0632587147789287</v>
      </c>
      <c r="D35" s="115">
        <v>2172</v>
      </c>
      <c r="E35" s="114">
        <v>2292</v>
      </c>
      <c r="F35" s="114">
        <v>2285</v>
      </c>
      <c r="G35" s="114">
        <v>2340</v>
      </c>
      <c r="H35" s="140">
        <v>2309</v>
      </c>
      <c r="I35" s="115">
        <v>-137</v>
      </c>
      <c r="J35" s="116">
        <v>-5.9333044608055436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17370</v>
      </c>
      <c r="E37" s="114">
        <v>18100</v>
      </c>
      <c r="F37" s="114">
        <v>18129</v>
      </c>
      <c r="G37" s="114">
        <v>18668</v>
      </c>
      <c r="H37" s="140">
        <v>18368</v>
      </c>
      <c r="I37" s="115">
        <v>-998</v>
      </c>
      <c r="J37" s="116">
        <v>-5.4333623693379787</v>
      </c>
    </row>
    <row r="38" spans="1:10" s="110" customFormat="1" ht="13.5" customHeight="1" x14ac:dyDescent="0.2">
      <c r="A38" s="118" t="s">
        <v>105</v>
      </c>
      <c r="B38" s="119" t="s">
        <v>106</v>
      </c>
      <c r="C38" s="113">
        <v>37.875647668393782</v>
      </c>
      <c r="D38" s="115">
        <v>6579</v>
      </c>
      <c r="E38" s="114">
        <v>6856</v>
      </c>
      <c r="F38" s="114">
        <v>6861</v>
      </c>
      <c r="G38" s="114">
        <v>7095</v>
      </c>
      <c r="H38" s="140">
        <v>6924</v>
      </c>
      <c r="I38" s="115">
        <v>-345</v>
      </c>
      <c r="J38" s="116">
        <v>-4.9826689774696709</v>
      </c>
    </row>
    <row r="39" spans="1:10" s="110" customFormat="1" ht="13.5" customHeight="1" x14ac:dyDescent="0.2">
      <c r="A39" s="120"/>
      <c r="B39" s="119" t="s">
        <v>107</v>
      </c>
      <c r="C39" s="113">
        <v>62.124352331606218</v>
      </c>
      <c r="D39" s="115">
        <v>10791</v>
      </c>
      <c r="E39" s="114">
        <v>11244</v>
      </c>
      <c r="F39" s="114">
        <v>11268</v>
      </c>
      <c r="G39" s="114">
        <v>11573</v>
      </c>
      <c r="H39" s="140">
        <v>11444</v>
      </c>
      <c r="I39" s="115">
        <v>-653</v>
      </c>
      <c r="J39" s="116">
        <v>-5.7060468367703603</v>
      </c>
    </row>
    <row r="40" spans="1:10" s="110" customFormat="1" ht="13.5" customHeight="1" x14ac:dyDescent="0.2">
      <c r="A40" s="118" t="s">
        <v>105</v>
      </c>
      <c r="B40" s="121" t="s">
        <v>108</v>
      </c>
      <c r="C40" s="113">
        <v>22.763385146804836</v>
      </c>
      <c r="D40" s="115">
        <v>3954</v>
      </c>
      <c r="E40" s="114">
        <v>4132</v>
      </c>
      <c r="F40" s="114">
        <v>4048</v>
      </c>
      <c r="G40" s="114">
        <v>4538</v>
      </c>
      <c r="H40" s="140">
        <v>4201</v>
      </c>
      <c r="I40" s="115">
        <v>-247</v>
      </c>
      <c r="J40" s="116">
        <v>-5.8795524875029752</v>
      </c>
    </row>
    <row r="41" spans="1:10" s="110" customFormat="1" ht="13.5" customHeight="1" x14ac:dyDescent="0.2">
      <c r="A41" s="118"/>
      <c r="B41" s="121" t="s">
        <v>109</v>
      </c>
      <c r="C41" s="113">
        <v>34.876223373632698</v>
      </c>
      <c r="D41" s="115">
        <v>6058</v>
      </c>
      <c r="E41" s="114">
        <v>6398</v>
      </c>
      <c r="F41" s="114">
        <v>6467</v>
      </c>
      <c r="G41" s="114">
        <v>6547</v>
      </c>
      <c r="H41" s="140">
        <v>6661</v>
      </c>
      <c r="I41" s="115">
        <v>-603</v>
      </c>
      <c r="J41" s="116">
        <v>-9.0526947905719855</v>
      </c>
    </row>
    <row r="42" spans="1:10" s="110" customFormat="1" ht="13.5" customHeight="1" x14ac:dyDescent="0.2">
      <c r="A42" s="118"/>
      <c r="B42" s="121" t="s">
        <v>110</v>
      </c>
      <c r="C42" s="113">
        <v>18.802533103051239</v>
      </c>
      <c r="D42" s="115">
        <v>3266</v>
      </c>
      <c r="E42" s="114">
        <v>3375</v>
      </c>
      <c r="F42" s="114">
        <v>3399</v>
      </c>
      <c r="G42" s="114">
        <v>3417</v>
      </c>
      <c r="H42" s="140">
        <v>3466</v>
      </c>
      <c r="I42" s="115">
        <v>-200</v>
      </c>
      <c r="J42" s="116">
        <v>-5.7703404500865547</v>
      </c>
    </row>
    <row r="43" spans="1:10" s="110" customFormat="1" ht="13.5" customHeight="1" x14ac:dyDescent="0.2">
      <c r="A43" s="120"/>
      <c r="B43" s="121" t="s">
        <v>111</v>
      </c>
      <c r="C43" s="113">
        <v>23.557858376511227</v>
      </c>
      <c r="D43" s="115">
        <v>4092</v>
      </c>
      <c r="E43" s="114">
        <v>4195</v>
      </c>
      <c r="F43" s="114">
        <v>4215</v>
      </c>
      <c r="G43" s="114">
        <v>4166</v>
      </c>
      <c r="H43" s="140">
        <v>4040</v>
      </c>
      <c r="I43" s="115">
        <v>52</v>
      </c>
      <c r="J43" s="116">
        <v>1.2871287128712872</v>
      </c>
    </row>
    <row r="44" spans="1:10" s="110" customFormat="1" ht="13.5" customHeight="1" x14ac:dyDescent="0.2">
      <c r="A44" s="120"/>
      <c r="B44" s="121" t="s">
        <v>112</v>
      </c>
      <c r="C44" s="113">
        <v>2.2625215889464596</v>
      </c>
      <c r="D44" s="115">
        <v>393</v>
      </c>
      <c r="E44" s="114">
        <v>410</v>
      </c>
      <c r="F44" s="114">
        <v>443</v>
      </c>
      <c r="G44" s="114">
        <v>372</v>
      </c>
      <c r="H44" s="140">
        <v>328</v>
      </c>
      <c r="I44" s="115">
        <v>65</v>
      </c>
      <c r="J44" s="116">
        <v>19.817073170731707</v>
      </c>
    </row>
    <row r="45" spans="1:10" s="110" customFormat="1" ht="13.5" customHeight="1" x14ac:dyDescent="0.2">
      <c r="A45" s="118" t="s">
        <v>113</v>
      </c>
      <c r="B45" s="122" t="s">
        <v>116</v>
      </c>
      <c r="C45" s="113">
        <v>90.529648819804265</v>
      </c>
      <c r="D45" s="115">
        <v>15725</v>
      </c>
      <c r="E45" s="114">
        <v>16370</v>
      </c>
      <c r="F45" s="114">
        <v>16407</v>
      </c>
      <c r="G45" s="114">
        <v>16872</v>
      </c>
      <c r="H45" s="140">
        <v>16596</v>
      </c>
      <c r="I45" s="115">
        <v>-871</v>
      </c>
      <c r="J45" s="116">
        <v>-5.2482525909857793</v>
      </c>
    </row>
    <row r="46" spans="1:10" s="110" customFormat="1" ht="13.5" customHeight="1" x14ac:dyDescent="0.2">
      <c r="A46" s="118"/>
      <c r="B46" s="119" t="s">
        <v>117</v>
      </c>
      <c r="C46" s="113">
        <v>9.0673575129533681</v>
      </c>
      <c r="D46" s="115">
        <v>1575</v>
      </c>
      <c r="E46" s="114">
        <v>1659</v>
      </c>
      <c r="F46" s="114">
        <v>1651</v>
      </c>
      <c r="G46" s="114">
        <v>1716</v>
      </c>
      <c r="H46" s="140">
        <v>1688</v>
      </c>
      <c r="I46" s="115">
        <v>-113</v>
      </c>
      <c r="J46" s="116">
        <v>-6.6943127962085311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9567</v>
      </c>
      <c r="E48" s="114">
        <v>9971</v>
      </c>
      <c r="F48" s="114">
        <v>10057</v>
      </c>
      <c r="G48" s="114">
        <v>9683</v>
      </c>
      <c r="H48" s="140">
        <v>9532</v>
      </c>
      <c r="I48" s="115">
        <v>35</v>
      </c>
      <c r="J48" s="116">
        <v>0.3671842215694503</v>
      </c>
    </row>
    <row r="49" spans="1:12" s="110" customFormat="1" ht="13.5" customHeight="1" x14ac:dyDescent="0.2">
      <c r="A49" s="118" t="s">
        <v>105</v>
      </c>
      <c r="B49" s="119" t="s">
        <v>106</v>
      </c>
      <c r="C49" s="113">
        <v>44.841643148322355</v>
      </c>
      <c r="D49" s="115">
        <v>4290</v>
      </c>
      <c r="E49" s="114">
        <v>4456</v>
      </c>
      <c r="F49" s="114">
        <v>4484</v>
      </c>
      <c r="G49" s="114">
        <v>4281</v>
      </c>
      <c r="H49" s="140">
        <v>4170</v>
      </c>
      <c r="I49" s="115">
        <v>120</v>
      </c>
      <c r="J49" s="116">
        <v>2.8776978417266186</v>
      </c>
    </row>
    <row r="50" spans="1:12" s="110" customFormat="1" ht="13.5" customHeight="1" x14ac:dyDescent="0.2">
      <c r="A50" s="120"/>
      <c r="B50" s="119" t="s">
        <v>107</v>
      </c>
      <c r="C50" s="113">
        <v>55.158356851677645</v>
      </c>
      <c r="D50" s="115">
        <v>5277</v>
      </c>
      <c r="E50" s="114">
        <v>5515</v>
      </c>
      <c r="F50" s="114">
        <v>5573</v>
      </c>
      <c r="G50" s="114">
        <v>5402</v>
      </c>
      <c r="H50" s="140">
        <v>5362</v>
      </c>
      <c r="I50" s="115">
        <v>-85</v>
      </c>
      <c r="J50" s="116">
        <v>-1.5852293920179037</v>
      </c>
    </row>
    <row r="51" spans="1:12" s="110" customFormat="1" ht="13.5" customHeight="1" x14ac:dyDescent="0.2">
      <c r="A51" s="118" t="s">
        <v>105</v>
      </c>
      <c r="B51" s="121" t="s">
        <v>108</v>
      </c>
      <c r="C51" s="113">
        <v>13.327061774851051</v>
      </c>
      <c r="D51" s="115">
        <v>1275</v>
      </c>
      <c r="E51" s="114">
        <v>1398</v>
      </c>
      <c r="F51" s="114">
        <v>1436</v>
      </c>
      <c r="G51" s="114">
        <v>1209</v>
      </c>
      <c r="H51" s="140">
        <v>1211</v>
      </c>
      <c r="I51" s="115">
        <v>64</v>
      </c>
      <c r="J51" s="116">
        <v>5.2848885218827419</v>
      </c>
    </row>
    <row r="52" spans="1:12" s="110" customFormat="1" ht="13.5" customHeight="1" x14ac:dyDescent="0.2">
      <c r="A52" s="118"/>
      <c r="B52" s="121" t="s">
        <v>109</v>
      </c>
      <c r="C52" s="113">
        <v>66.520330302080069</v>
      </c>
      <c r="D52" s="115">
        <v>6364</v>
      </c>
      <c r="E52" s="114">
        <v>6648</v>
      </c>
      <c r="F52" s="114">
        <v>6665</v>
      </c>
      <c r="G52" s="114">
        <v>6592</v>
      </c>
      <c r="H52" s="140">
        <v>6472</v>
      </c>
      <c r="I52" s="115">
        <v>-108</v>
      </c>
      <c r="J52" s="116">
        <v>-1.6687268232385661</v>
      </c>
    </row>
    <row r="53" spans="1:12" s="110" customFormat="1" ht="13.5" customHeight="1" x14ac:dyDescent="0.2">
      <c r="A53" s="118"/>
      <c r="B53" s="121" t="s">
        <v>110</v>
      </c>
      <c r="C53" s="113">
        <v>18.8669384342009</v>
      </c>
      <c r="D53" s="115">
        <v>1805</v>
      </c>
      <c r="E53" s="114">
        <v>1796</v>
      </c>
      <c r="F53" s="114">
        <v>1816</v>
      </c>
      <c r="G53" s="114">
        <v>1756</v>
      </c>
      <c r="H53" s="140">
        <v>1725</v>
      </c>
      <c r="I53" s="115">
        <v>80</v>
      </c>
      <c r="J53" s="116">
        <v>4.63768115942029</v>
      </c>
    </row>
    <row r="54" spans="1:12" s="110" customFormat="1" ht="13.5" customHeight="1" x14ac:dyDescent="0.2">
      <c r="A54" s="120"/>
      <c r="B54" s="121" t="s">
        <v>111</v>
      </c>
      <c r="C54" s="113">
        <v>1.2856694888679836</v>
      </c>
      <c r="D54" s="115">
        <v>123</v>
      </c>
      <c r="E54" s="114">
        <v>129</v>
      </c>
      <c r="F54" s="114">
        <v>140</v>
      </c>
      <c r="G54" s="114">
        <v>126</v>
      </c>
      <c r="H54" s="140">
        <v>124</v>
      </c>
      <c r="I54" s="115">
        <v>-1</v>
      </c>
      <c r="J54" s="116">
        <v>-0.80645161290322576</v>
      </c>
    </row>
    <row r="55" spans="1:12" s="110" customFormat="1" ht="13.5" customHeight="1" x14ac:dyDescent="0.2">
      <c r="A55" s="120"/>
      <c r="B55" s="121" t="s">
        <v>112</v>
      </c>
      <c r="C55" s="113">
        <v>0.27176753423225669</v>
      </c>
      <c r="D55" s="115">
        <v>26</v>
      </c>
      <c r="E55" s="114">
        <v>30</v>
      </c>
      <c r="F55" s="114">
        <v>36</v>
      </c>
      <c r="G55" s="114">
        <v>28</v>
      </c>
      <c r="H55" s="140">
        <v>29</v>
      </c>
      <c r="I55" s="115">
        <v>-3</v>
      </c>
      <c r="J55" s="116">
        <v>-10.344827586206897</v>
      </c>
    </row>
    <row r="56" spans="1:12" s="110" customFormat="1" ht="13.5" customHeight="1" x14ac:dyDescent="0.2">
      <c r="A56" s="118" t="s">
        <v>113</v>
      </c>
      <c r="B56" s="122" t="s">
        <v>116</v>
      </c>
      <c r="C56" s="113">
        <v>93.759799310128571</v>
      </c>
      <c r="D56" s="115">
        <v>8970</v>
      </c>
      <c r="E56" s="114">
        <v>9338</v>
      </c>
      <c r="F56" s="114">
        <v>9423</v>
      </c>
      <c r="G56" s="114">
        <v>9058</v>
      </c>
      <c r="H56" s="140">
        <v>8910</v>
      </c>
      <c r="I56" s="115">
        <v>60</v>
      </c>
      <c r="J56" s="116">
        <v>0.67340067340067344</v>
      </c>
    </row>
    <row r="57" spans="1:12" s="110" customFormat="1" ht="13.5" customHeight="1" x14ac:dyDescent="0.2">
      <c r="A57" s="142"/>
      <c r="B57" s="124" t="s">
        <v>117</v>
      </c>
      <c r="C57" s="125">
        <v>6.2402006898714326</v>
      </c>
      <c r="D57" s="143">
        <v>597</v>
      </c>
      <c r="E57" s="144">
        <v>633</v>
      </c>
      <c r="F57" s="144">
        <v>634</v>
      </c>
      <c r="G57" s="144">
        <v>624</v>
      </c>
      <c r="H57" s="145">
        <v>621</v>
      </c>
      <c r="I57" s="143">
        <v>-24</v>
      </c>
      <c r="J57" s="146">
        <v>-3.8647342995169081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116106</v>
      </c>
      <c r="E12" s="236">
        <v>116216</v>
      </c>
      <c r="F12" s="114">
        <v>117075</v>
      </c>
      <c r="G12" s="114">
        <v>115183</v>
      </c>
      <c r="H12" s="140">
        <v>114870</v>
      </c>
      <c r="I12" s="115">
        <v>1236</v>
      </c>
      <c r="J12" s="116">
        <v>1.07599895534082</v>
      </c>
    </row>
    <row r="13" spans="1:15" s="110" customFormat="1" ht="12" customHeight="1" x14ac:dyDescent="0.2">
      <c r="A13" s="118" t="s">
        <v>105</v>
      </c>
      <c r="B13" s="119" t="s">
        <v>106</v>
      </c>
      <c r="C13" s="113">
        <v>54.030799441889307</v>
      </c>
      <c r="D13" s="115">
        <v>62733</v>
      </c>
      <c r="E13" s="114">
        <v>62868</v>
      </c>
      <c r="F13" s="114">
        <v>63590</v>
      </c>
      <c r="G13" s="114">
        <v>62582</v>
      </c>
      <c r="H13" s="140">
        <v>62395</v>
      </c>
      <c r="I13" s="115">
        <v>338</v>
      </c>
      <c r="J13" s="116">
        <v>0.54171007292250983</v>
      </c>
    </row>
    <row r="14" spans="1:15" s="110" customFormat="1" ht="12" customHeight="1" x14ac:dyDescent="0.2">
      <c r="A14" s="118"/>
      <c r="B14" s="119" t="s">
        <v>107</v>
      </c>
      <c r="C14" s="113">
        <v>45.969200558110693</v>
      </c>
      <c r="D14" s="115">
        <v>53373</v>
      </c>
      <c r="E14" s="114">
        <v>53348</v>
      </c>
      <c r="F14" s="114">
        <v>53485</v>
      </c>
      <c r="G14" s="114">
        <v>52601</v>
      </c>
      <c r="H14" s="140">
        <v>52475</v>
      </c>
      <c r="I14" s="115">
        <v>898</v>
      </c>
      <c r="J14" s="116">
        <v>1.7112910909957122</v>
      </c>
    </row>
    <row r="15" spans="1:15" s="110" customFormat="1" ht="12" customHeight="1" x14ac:dyDescent="0.2">
      <c r="A15" s="118" t="s">
        <v>105</v>
      </c>
      <c r="B15" s="121" t="s">
        <v>108</v>
      </c>
      <c r="C15" s="113">
        <v>10.344857285583863</v>
      </c>
      <c r="D15" s="115">
        <v>12011</v>
      </c>
      <c r="E15" s="114">
        <v>12459</v>
      </c>
      <c r="F15" s="114">
        <v>12887</v>
      </c>
      <c r="G15" s="114">
        <v>11517</v>
      </c>
      <c r="H15" s="140">
        <v>11886</v>
      </c>
      <c r="I15" s="115">
        <v>125</v>
      </c>
      <c r="J15" s="116">
        <v>1.0516574120814404</v>
      </c>
    </row>
    <row r="16" spans="1:15" s="110" customFormat="1" ht="12" customHeight="1" x14ac:dyDescent="0.2">
      <c r="A16" s="118"/>
      <c r="B16" s="121" t="s">
        <v>109</v>
      </c>
      <c r="C16" s="113">
        <v>65.582312714243884</v>
      </c>
      <c r="D16" s="115">
        <v>76145</v>
      </c>
      <c r="E16" s="114">
        <v>76108</v>
      </c>
      <c r="F16" s="114">
        <v>76637</v>
      </c>
      <c r="G16" s="114">
        <v>76543</v>
      </c>
      <c r="H16" s="140">
        <v>76326</v>
      </c>
      <c r="I16" s="115">
        <v>-181</v>
      </c>
      <c r="J16" s="116">
        <v>-0.23714068600476901</v>
      </c>
    </row>
    <row r="17" spans="1:10" s="110" customFormat="1" ht="12" customHeight="1" x14ac:dyDescent="0.2">
      <c r="A17" s="118"/>
      <c r="B17" s="121" t="s">
        <v>110</v>
      </c>
      <c r="C17" s="113">
        <v>22.756791208034038</v>
      </c>
      <c r="D17" s="115">
        <v>26422</v>
      </c>
      <c r="E17" s="114">
        <v>26100</v>
      </c>
      <c r="F17" s="114">
        <v>26043</v>
      </c>
      <c r="G17" s="114">
        <v>25657</v>
      </c>
      <c r="H17" s="140">
        <v>25232</v>
      </c>
      <c r="I17" s="115">
        <v>1190</v>
      </c>
      <c r="J17" s="116">
        <v>4.7162333544705133</v>
      </c>
    </row>
    <row r="18" spans="1:10" s="110" customFormat="1" ht="12" customHeight="1" x14ac:dyDescent="0.2">
      <c r="A18" s="120"/>
      <c r="B18" s="121" t="s">
        <v>111</v>
      </c>
      <c r="C18" s="113">
        <v>1.3160387921382186</v>
      </c>
      <c r="D18" s="115">
        <v>1528</v>
      </c>
      <c r="E18" s="114">
        <v>1549</v>
      </c>
      <c r="F18" s="114">
        <v>1508</v>
      </c>
      <c r="G18" s="114">
        <v>1466</v>
      </c>
      <c r="H18" s="140">
        <v>1426</v>
      </c>
      <c r="I18" s="115">
        <v>102</v>
      </c>
      <c r="J18" s="116">
        <v>7.1528751753155682</v>
      </c>
    </row>
    <row r="19" spans="1:10" s="110" customFormat="1" ht="12" customHeight="1" x14ac:dyDescent="0.2">
      <c r="A19" s="120"/>
      <c r="B19" s="121" t="s">
        <v>112</v>
      </c>
      <c r="C19" s="113">
        <v>0.37982533202418478</v>
      </c>
      <c r="D19" s="115">
        <v>441</v>
      </c>
      <c r="E19" s="114">
        <v>438</v>
      </c>
      <c r="F19" s="114">
        <v>447</v>
      </c>
      <c r="G19" s="114">
        <v>392</v>
      </c>
      <c r="H19" s="140">
        <v>362</v>
      </c>
      <c r="I19" s="115">
        <v>79</v>
      </c>
      <c r="J19" s="116">
        <v>21.823204419889503</v>
      </c>
    </row>
    <row r="20" spans="1:10" s="110" customFormat="1" ht="12" customHeight="1" x14ac:dyDescent="0.2">
      <c r="A20" s="118" t="s">
        <v>113</v>
      </c>
      <c r="B20" s="119" t="s">
        <v>181</v>
      </c>
      <c r="C20" s="113">
        <v>70.439081528947682</v>
      </c>
      <c r="D20" s="115">
        <v>81784</v>
      </c>
      <c r="E20" s="114">
        <v>82184</v>
      </c>
      <c r="F20" s="114">
        <v>83177</v>
      </c>
      <c r="G20" s="114">
        <v>81711</v>
      </c>
      <c r="H20" s="140">
        <v>81839</v>
      </c>
      <c r="I20" s="115">
        <v>-55</v>
      </c>
      <c r="J20" s="116">
        <v>-6.720512225222694E-2</v>
      </c>
    </row>
    <row r="21" spans="1:10" s="110" customFormat="1" ht="12" customHeight="1" x14ac:dyDescent="0.2">
      <c r="A21" s="118"/>
      <c r="B21" s="119" t="s">
        <v>182</v>
      </c>
      <c r="C21" s="113">
        <v>29.560918471052315</v>
      </c>
      <c r="D21" s="115">
        <v>34322</v>
      </c>
      <c r="E21" s="114">
        <v>34032</v>
      </c>
      <c r="F21" s="114">
        <v>33898</v>
      </c>
      <c r="G21" s="114">
        <v>33472</v>
      </c>
      <c r="H21" s="140">
        <v>33031</v>
      </c>
      <c r="I21" s="115">
        <v>1291</v>
      </c>
      <c r="J21" s="116">
        <v>3.9084496382186429</v>
      </c>
    </row>
    <row r="22" spans="1:10" s="110" customFormat="1" ht="12" customHeight="1" x14ac:dyDescent="0.2">
      <c r="A22" s="118" t="s">
        <v>113</v>
      </c>
      <c r="B22" s="119" t="s">
        <v>116</v>
      </c>
      <c r="C22" s="113">
        <v>93.404302964532405</v>
      </c>
      <c r="D22" s="115">
        <v>108448</v>
      </c>
      <c r="E22" s="114">
        <v>108605</v>
      </c>
      <c r="F22" s="114">
        <v>109408</v>
      </c>
      <c r="G22" s="114">
        <v>107532</v>
      </c>
      <c r="H22" s="140">
        <v>107349</v>
      </c>
      <c r="I22" s="115">
        <v>1099</v>
      </c>
      <c r="J22" s="116">
        <v>1.0237636121435691</v>
      </c>
    </row>
    <row r="23" spans="1:10" s="110" customFormat="1" ht="12" customHeight="1" x14ac:dyDescent="0.2">
      <c r="A23" s="118"/>
      <c r="B23" s="119" t="s">
        <v>117</v>
      </c>
      <c r="C23" s="113">
        <v>6.5569393485263463</v>
      </c>
      <c r="D23" s="115">
        <v>7613</v>
      </c>
      <c r="E23" s="114">
        <v>7560</v>
      </c>
      <c r="F23" s="114">
        <v>7619</v>
      </c>
      <c r="G23" s="114">
        <v>7601</v>
      </c>
      <c r="H23" s="140">
        <v>7478</v>
      </c>
      <c r="I23" s="115">
        <v>135</v>
      </c>
      <c r="J23" s="116">
        <v>1.8052955335651244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136724</v>
      </c>
      <c r="E64" s="236">
        <v>137105</v>
      </c>
      <c r="F64" s="236">
        <v>138167</v>
      </c>
      <c r="G64" s="236">
        <v>135714</v>
      </c>
      <c r="H64" s="140">
        <v>135535</v>
      </c>
      <c r="I64" s="115">
        <v>1189</v>
      </c>
      <c r="J64" s="116">
        <v>0.87726417530527168</v>
      </c>
    </row>
    <row r="65" spans="1:12" s="110" customFormat="1" ht="12" customHeight="1" x14ac:dyDescent="0.2">
      <c r="A65" s="118" t="s">
        <v>105</v>
      </c>
      <c r="B65" s="119" t="s">
        <v>106</v>
      </c>
      <c r="C65" s="113">
        <v>54.296246452707642</v>
      </c>
      <c r="D65" s="235">
        <v>74236</v>
      </c>
      <c r="E65" s="236">
        <v>74458</v>
      </c>
      <c r="F65" s="236">
        <v>75326</v>
      </c>
      <c r="G65" s="236">
        <v>74081</v>
      </c>
      <c r="H65" s="140">
        <v>73959</v>
      </c>
      <c r="I65" s="115">
        <v>277</v>
      </c>
      <c r="J65" s="116">
        <v>0.37453183520599254</v>
      </c>
    </row>
    <row r="66" spans="1:12" s="110" customFormat="1" ht="12" customHeight="1" x14ac:dyDescent="0.2">
      <c r="A66" s="118"/>
      <c r="B66" s="119" t="s">
        <v>107</v>
      </c>
      <c r="C66" s="113">
        <v>45.703753547292358</v>
      </c>
      <c r="D66" s="235">
        <v>62488</v>
      </c>
      <c r="E66" s="236">
        <v>62647</v>
      </c>
      <c r="F66" s="236">
        <v>62841</v>
      </c>
      <c r="G66" s="236">
        <v>61633</v>
      </c>
      <c r="H66" s="140">
        <v>61576</v>
      </c>
      <c r="I66" s="115">
        <v>912</v>
      </c>
      <c r="J66" s="116">
        <v>1.4810965311160191</v>
      </c>
    </row>
    <row r="67" spans="1:12" s="110" customFormat="1" ht="12" customHeight="1" x14ac:dyDescent="0.2">
      <c r="A67" s="118" t="s">
        <v>105</v>
      </c>
      <c r="B67" s="121" t="s">
        <v>108</v>
      </c>
      <c r="C67" s="113">
        <v>10.924929054152893</v>
      </c>
      <c r="D67" s="235">
        <v>14937</v>
      </c>
      <c r="E67" s="236">
        <v>15515</v>
      </c>
      <c r="F67" s="236">
        <v>16040</v>
      </c>
      <c r="G67" s="236">
        <v>14207</v>
      </c>
      <c r="H67" s="140">
        <v>14716</v>
      </c>
      <c r="I67" s="115">
        <v>221</v>
      </c>
      <c r="J67" s="116">
        <v>1.5017667844522968</v>
      </c>
    </row>
    <row r="68" spans="1:12" s="110" customFormat="1" ht="12" customHeight="1" x14ac:dyDescent="0.2">
      <c r="A68" s="118"/>
      <c r="B68" s="121" t="s">
        <v>109</v>
      </c>
      <c r="C68" s="113">
        <v>65.202159094233636</v>
      </c>
      <c r="D68" s="235">
        <v>89147</v>
      </c>
      <c r="E68" s="236">
        <v>89258</v>
      </c>
      <c r="F68" s="236">
        <v>89887</v>
      </c>
      <c r="G68" s="236">
        <v>89847</v>
      </c>
      <c r="H68" s="140">
        <v>89710</v>
      </c>
      <c r="I68" s="115">
        <v>-563</v>
      </c>
      <c r="J68" s="116">
        <v>-0.62757775052948395</v>
      </c>
    </row>
    <row r="69" spans="1:12" s="110" customFormat="1" ht="12" customHeight="1" x14ac:dyDescent="0.2">
      <c r="A69" s="118"/>
      <c r="B69" s="121" t="s">
        <v>110</v>
      </c>
      <c r="C69" s="113">
        <v>22.578332992013106</v>
      </c>
      <c r="D69" s="235">
        <v>30870</v>
      </c>
      <c r="E69" s="236">
        <v>30538</v>
      </c>
      <c r="F69" s="236">
        <v>30469</v>
      </c>
      <c r="G69" s="236">
        <v>29957</v>
      </c>
      <c r="H69" s="140">
        <v>29453</v>
      </c>
      <c r="I69" s="115">
        <v>1417</v>
      </c>
      <c r="J69" s="116">
        <v>4.8110549010287578</v>
      </c>
    </row>
    <row r="70" spans="1:12" s="110" customFormat="1" ht="12" customHeight="1" x14ac:dyDescent="0.2">
      <c r="A70" s="120"/>
      <c r="B70" s="121" t="s">
        <v>111</v>
      </c>
      <c r="C70" s="113">
        <v>1.2945788596003627</v>
      </c>
      <c r="D70" s="235">
        <v>1770</v>
      </c>
      <c r="E70" s="236">
        <v>1794</v>
      </c>
      <c r="F70" s="236">
        <v>1771</v>
      </c>
      <c r="G70" s="236">
        <v>1703</v>
      </c>
      <c r="H70" s="140">
        <v>1656</v>
      </c>
      <c r="I70" s="115">
        <v>114</v>
      </c>
      <c r="J70" s="116">
        <v>6.8840579710144931</v>
      </c>
    </row>
    <row r="71" spans="1:12" s="110" customFormat="1" ht="12" customHeight="1" x14ac:dyDescent="0.2">
      <c r="A71" s="120"/>
      <c r="B71" s="121" t="s">
        <v>112</v>
      </c>
      <c r="C71" s="113">
        <v>0.35911763845411193</v>
      </c>
      <c r="D71" s="235">
        <v>491</v>
      </c>
      <c r="E71" s="236">
        <v>497</v>
      </c>
      <c r="F71" s="236">
        <v>528</v>
      </c>
      <c r="G71" s="236">
        <v>450</v>
      </c>
      <c r="H71" s="140">
        <v>427</v>
      </c>
      <c r="I71" s="115">
        <v>64</v>
      </c>
      <c r="J71" s="116">
        <v>14.988290398126464</v>
      </c>
    </row>
    <row r="72" spans="1:12" s="110" customFormat="1" ht="12" customHeight="1" x14ac:dyDescent="0.2">
      <c r="A72" s="118" t="s">
        <v>113</v>
      </c>
      <c r="B72" s="119" t="s">
        <v>181</v>
      </c>
      <c r="C72" s="113">
        <v>70.382668734092036</v>
      </c>
      <c r="D72" s="235">
        <v>96230</v>
      </c>
      <c r="E72" s="236">
        <v>96837</v>
      </c>
      <c r="F72" s="236">
        <v>98024</v>
      </c>
      <c r="G72" s="236">
        <v>96160</v>
      </c>
      <c r="H72" s="140">
        <v>96508</v>
      </c>
      <c r="I72" s="115">
        <v>-278</v>
      </c>
      <c r="J72" s="116">
        <v>-0.28805902101380199</v>
      </c>
    </row>
    <row r="73" spans="1:12" s="110" customFormat="1" ht="12" customHeight="1" x14ac:dyDescent="0.2">
      <c r="A73" s="118"/>
      <c r="B73" s="119" t="s">
        <v>182</v>
      </c>
      <c r="C73" s="113">
        <v>29.617331265907961</v>
      </c>
      <c r="D73" s="115">
        <v>40494</v>
      </c>
      <c r="E73" s="114">
        <v>40268</v>
      </c>
      <c r="F73" s="114">
        <v>40143</v>
      </c>
      <c r="G73" s="114">
        <v>39554</v>
      </c>
      <c r="H73" s="140">
        <v>39027</v>
      </c>
      <c r="I73" s="115">
        <v>1467</v>
      </c>
      <c r="J73" s="116">
        <v>3.7589361211468981</v>
      </c>
    </row>
    <row r="74" spans="1:12" s="110" customFormat="1" ht="12" customHeight="1" x14ac:dyDescent="0.2">
      <c r="A74" s="118" t="s">
        <v>113</v>
      </c>
      <c r="B74" s="119" t="s">
        <v>116</v>
      </c>
      <c r="C74" s="113">
        <v>93.518328896170388</v>
      </c>
      <c r="D74" s="115">
        <v>127862</v>
      </c>
      <c r="E74" s="114">
        <v>128288</v>
      </c>
      <c r="F74" s="114">
        <v>129249</v>
      </c>
      <c r="G74" s="114">
        <v>127011</v>
      </c>
      <c r="H74" s="140">
        <v>127047</v>
      </c>
      <c r="I74" s="115">
        <v>815</v>
      </c>
      <c r="J74" s="116">
        <v>0.64149487984761544</v>
      </c>
    </row>
    <row r="75" spans="1:12" s="110" customFormat="1" ht="12" customHeight="1" x14ac:dyDescent="0.2">
      <c r="A75" s="142"/>
      <c r="B75" s="124" t="s">
        <v>117</v>
      </c>
      <c r="C75" s="125">
        <v>6.4341300722623682</v>
      </c>
      <c r="D75" s="143">
        <v>8797</v>
      </c>
      <c r="E75" s="144">
        <v>8748</v>
      </c>
      <c r="F75" s="144">
        <v>8848</v>
      </c>
      <c r="G75" s="144">
        <v>8621</v>
      </c>
      <c r="H75" s="145">
        <v>8408</v>
      </c>
      <c r="I75" s="143">
        <v>389</v>
      </c>
      <c r="J75" s="146">
        <v>4.6265461465271169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116106</v>
      </c>
      <c r="G11" s="114">
        <v>116216</v>
      </c>
      <c r="H11" s="114">
        <v>117075</v>
      </c>
      <c r="I11" s="114">
        <v>115183</v>
      </c>
      <c r="J11" s="140">
        <v>114870</v>
      </c>
      <c r="K11" s="114">
        <v>1236</v>
      </c>
      <c r="L11" s="116">
        <v>1.07599895534082</v>
      </c>
    </row>
    <row r="12" spans="1:17" s="110" customFormat="1" ht="24.95" customHeight="1" x14ac:dyDescent="0.2">
      <c r="A12" s="604" t="s">
        <v>185</v>
      </c>
      <c r="B12" s="605"/>
      <c r="C12" s="605"/>
      <c r="D12" s="606"/>
      <c r="E12" s="113">
        <v>54.030799441889307</v>
      </c>
      <c r="F12" s="115">
        <v>62733</v>
      </c>
      <c r="G12" s="114">
        <v>62868</v>
      </c>
      <c r="H12" s="114">
        <v>63590</v>
      </c>
      <c r="I12" s="114">
        <v>62582</v>
      </c>
      <c r="J12" s="140">
        <v>62395</v>
      </c>
      <c r="K12" s="114">
        <v>338</v>
      </c>
      <c r="L12" s="116">
        <v>0.54171007292250983</v>
      </c>
    </row>
    <row r="13" spans="1:17" s="110" customFormat="1" ht="15" customHeight="1" x14ac:dyDescent="0.2">
      <c r="A13" s="120"/>
      <c r="B13" s="612" t="s">
        <v>107</v>
      </c>
      <c r="C13" s="612"/>
      <c r="E13" s="113">
        <v>45.969200558110693</v>
      </c>
      <c r="F13" s="115">
        <v>53373</v>
      </c>
      <c r="G13" s="114">
        <v>53348</v>
      </c>
      <c r="H13" s="114">
        <v>53485</v>
      </c>
      <c r="I13" s="114">
        <v>52601</v>
      </c>
      <c r="J13" s="140">
        <v>52475</v>
      </c>
      <c r="K13" s="114">
        <v>898</v>
      </c>
      <c r="L13" s="116">
        <v>1.7112910909957122</v>
      </c>
    </row>
    <row r="14" spans="1:17" s="110" customFormat="1" ht="24.95" customHeight="1" x14ac:dyDescent="0.2">
      <c r="A14" s="604" t="s">
        <v>186</v>
      </c>
      <c r="B14" s="605"/>
      <c r="C14" s="605"/>
      <c r="D14" s="606"/>
      <c r="E14" s="113">
        <v>10.344857285583863</v>
      </c>
      <c r="F14" s="115">
        <v>12011</v>
      </c>
      <c r="G14" s="114">
        <v>12459</v>
      </c>
      <c r="H14" s="114">
        <v>12887</v>
      </c>
      <c r="I14" s="114">
        <v>11517</v>
      </c>
      <c r="J14" s="140">
        <v>11886</v>
      </c>
      <c r="K14" s="114">
        <v>125</v>
      </c>
      <c r="L14" s="116">
        <v>1.0516574120814404</v>
      </c>
    </row>
    <row r="15" spans="1:17" s="110" customFormat="1" ht="15" customHeight="1" x14ac:dyDescent="0.2">
      <c r="A15" s="120"/>
      <c r="B15" s="119"/>
      <c r="C15" s="258" t="s">
        <v>106</v>
      </c>
      <c r="E15" s="113">
        <v>58.096744650736824</v>
      </c>
      <c r="F15" s="115">
        <v>6978</v>
      </c>
      <c r="G15" s="114">
        <v>7224</v>
      </c>
      <c r="H15" s="114">
        <v>7532</v>
      </c>
      <c r="I15" s="114">
        <v>6697</v>
      </c>
      <c r="J15" s="140">
        <v>6923</v>
      </c>
      <c r="K15" s="114">
        <v>55</v>
      </c>
      <c r="L15" s="116">
        <v>0.79445327170301894</v>
      </c>
    </row>
    <row r="16" spans="1:17" s="110" customFormat="1" ht="15" customHeight="1" x14ac:dyDescent="0.2">
      <c r="A16" s="120"/>
      <c r="B16" s="119"/>
      <c r="C16" s="258" t="s">
        <v>107</v>
      </c>
      <c r="E16" s="113">
        <v>41.903255349263176</v>
      </c>
      <c r="F16" s="115">
        <v>5033</v>
      </c>
      <c r="G16" s="114">
        <v>5235</v>
      </c>
      <c r="H16" s="114">
        <v>5355</v>
      </c>
      <c r="I16" s="114">
        <v>4820</v>
      </c>
      <c r="J16" s="140">
        <v>4963</v>
      </c>
      <c r="K16" s="114">
        <v>70</v>
      </c>
      <c r="L16" s="116">
        <v>1.4104372355430184</v>
      </c>
    </row>
    <row r="17" spans="1:12" s="110" customFormat="1" ht="15" customHeight="1" x14ac:dyDescent="0.2">
      <c r="A17" s="120"/>
      <c r="B17" s="121" t="s">
        <v>109</v>
      </c>
      <c r="C17" s="258"/>
      <c r="E17" s="113">
        <v>65.582312714243884</v>
      </c>
      <c r="F17" s="115">
        <v>76145</v>
      </c>
      <c r="G17" s="114">
        <v>76108</v>
      </c>
      <c r="H17" s="114">
        <v>76637</v>
      </c>
      <c r="I17" s="114">
        <v>76543</v>
      </c>
      <c r="J17" s="140">
        <v>76326</v>
      </c>
      <c r="K17" s="114">
        <v>-181</v>
      </c>
      <c r="L17" s="116">
        <v>-0.23714068600476901</v>
      </c>
    </row>
    <row r="18" spans="1:12" s="110" customFormat="1" ht="15" customHeight="1" x14ac:dyDescent="0.2">
      <c r="A18" s="120"/>
      <c r="B18" s="119"/>
      <c r="C18" s="258" t="s">
        <v>106</v>
      </c>
      <c r="E18" s="113">
        <v>53.73169610611334</v>
      </c>
      <c r="F18" s="115">
        <v>40914</v>
      </c>
      <c r="G18" s="114">
        <v>40972</v>
      </c>
      <c r="H18" s="114">
        <v>41403</v>
      </c>
      <c r="I18" s="114">
        <v>41457</v>
      </c>
      <c r="J18" s="140">
        <v>41294</v>
      </c>
      <c r="K18" s="114">
        <v>-380</v>
      </c>
      <c r="L18" s="116">
        <v>-0.92023054196735599</v>
      </c>
    </row>
    <row r="19" spans="1:12" s="110" customFormat="1" ht="15" customHeight="1" x14ac:dyDescent="0.2">
      <c r="A19" s="120"/>
      <c r="B19" s="119"/>
      <c r="C19" s="258" t="s">
        <v>107</v>
      </c>
      <c r="E19" s="113">
        <v>46.26830389388666</v>
      </c>
      <c r="F19" s="115">
        <v>35231</v>
      </c>
      <c r="G19" s="114">
        <v>35136</v>
      </c>
      <c r="H19" s="114">
        <v>35234</v>
      </c>
      <c r="I19" s="114">
        <v>35086</v>
      </c>
      <c r="J19" s="140">
        <v>35032</v>
      </c>
      <c r="K19" s="114">
        <v>199</v>
      </c>
      <c r="L19" s="116">
        <v>0.56805206668189079</v>
      </c>
    </row>
    <row r="20" spans="1:12" s="110" customFormat="1" ht="15" customHeight="1" x14ac:dyDescent="0.2">
      <c r="A20" s="120"/>
      <c r="B20" s="121" t="s">
        <v>110</v>
      </c>
      <c r="C20" s="258"/>
      <c r="E20" s="113">
        <v>22.756791208034038</v>
      </c>
      <c r="F20" s="115">
        <v>26422</v>
      </c>
      <c r="G20" s="114">
        <v>26100</v>
      </c>
      <c r="H20" s="114">
        <v>26043</v>
      </c>
      <c r="I20" s="114">
        <v>25657</v>
      </c>
      <c r="J20" s="140">
        <v>25232</v>
      </c>
      <c r="K20" s="114">
        <v>1190</v>
      </c>
      <c r="L20" s="116">
        <v>4.7162333544705133</v>
      </c>
    </row>
    <row r="21" spans="1:12" s="110" customFormat="1" ht="15" customHeight="1" x14ac:dyDescent="0.2">
      <c r="A21" s="120"/>
      <c r="B21" s="119"/>
      <c r="C21" s="258" t="s">
        <v>106</v>
      </c>
      <c r="E21" s="113">
        <v>52.338959957611081</v>
      </c>
      <c r="F21" s="115">
        <v>13829</v>
      </c>
      <c r="G21" s="114">
        <v>13667</v>
      </c>
      <c r="H21" s="114">
        <v>13680</v>
      </c>
      <c r="I21" s="114">
        <v>13474</v>
      </c>
      <c r="J21" s="140">
        <v>13243</v>
      </c>
      <c r="K21" s="114">
        <v>586</v>
      </c>
      <c r="L21" s="116">
        <v>4.4249792343124668</v>
      </c>
    </row>
    <row r="22" spans="1:12" s="110" customFormat="1" ht="15" customHeight="1" x14ac:dyDescent="0.2">
      <c r="A22" s="120"/>
      <c r="B22" s="119"/>
      <c r="C22" s="258" t="s">
        <v>107</v>
      </c>
      <c r="E22" s="113">
        <v>47.661040042388919</v>
      </c>
      <c r="F22" s="115">
        <v>12593</v>
      </c>
      <c r="G22" s="114">
        <v>12433</v>
      </c>
      <c r="H22" s="114">
        <v>12363</v>
      </c>
      <c r="I22" s="114">
        <v>12183</v>
      </c>
      <c r="J22" s="140">
        <v>11989</v>
      </c>
      <c r="K22" s="114">
        <v>604</v>
      </c>
      <c r="L22" s="116">
        <v>5.0379514555008758</v>
      </c>
    </row>
    <row r="23" spans="1:12" s="110" customFormat="1" ht="15" customHeight="1" x14ac:dyDescent="0.2">
      <c r="A23" s="120"/>
      <c r="B23" s="121" t="s">
        <v>111</v>
      </c>
      <c r="C23" s="258"/>
      <c r="E23" s="113">
        <v>1.3160387921382186</v>
      </c>
      <c r="F23" s="115">
        <v>1528</v>
      </c>
      <c r="G23" s="114">
        <v>1549</v>
      </c>
      <c r="H23" s="114">
        <v>1508</v>
      </c>
      <c r="I23" s="114">
        <v>1466</v>
      </c>
      <c r="J23" s="140">
        <v>1426</v>
      </c>
      <c r="K23" s="114">
        <v>102</v>
      </c>
      <c r="L23" s="116">
        <v>7.1528751753155682</v>
      </c>
    </row>
    <row r="24" spans="1:12" s="110" customFormat="1" ht="15" customHeight="1" x14ac:dyDescent="0.2">
      <c r="A24" s="120"/>
      <c r="B24" s="119"/>
      <c r="C24" s="258" t="s">
        <v>106</v>
      </c>
      <c r="E24" s="113">
        <v>66.230366492146601</v>
      </c>
      <c r="F24" s="115">
        <v>1012</v>
      </c>
      <c r="G24" s="114">
        <v>1005</v>
      </c>
      <c r="H24" s="114">
        <v>975</v>
      </c>
      <c r="I24" s="114">
        <v>954</v>
      </c>
      <c r="J24" s="140">
        <v>935</v>
      </c>
      <c r="K24" s="114">
        <v>77</v>
      </c>
      <c r="L24" s="116">
        <v>8.235294117647058</v>
      </c>
    </row>
    <row r="25" spans="1:12" s="110" customFormat="1" ht="15" customHeight="1" x14ac:dyDescent="0.2">
      <c r="A25" s="120"/>
      <c r="B25" s="119"/>
      <c r="C25" s="258" t="s">
        <v>107</v>
      </c>
      <c r="E25" s="113">
        <v>33.769633507853406</v>
      </c>
      <c r="F25" s="115">
        <v>516</v>
      </c>
      <c r="G25" s="114">
        <v>544</v>
      </c>
      <c r="H25" s="114">
        <v>533</v>
      </c>
      <c r="I25" s="114">
        <v>512</v>
      </c>
      <c r="J25" s="140">
        <v>491</v>
      </c>
      <c r="K25" s="114">
        <v>25</v>
      </c>
      <c r="L25" s="116">
        <v>5.0916496945010179</v>
      </c>
    </row>
    <row r="26" spans="1:12" s="110" customFormat="1" ht="15" customHeight="1" x14ac:dyDescent="0.2">
      <c r="A26" s="120"/>
      <c r="C26" s="121" t="s">
        <v>187</v>
      </c>
      <c r="D26" s="110" t="s">
        <v>188</v>
      </c>
      <c r="E26" s="113">
        <v>0.37982533202418478</v>
      </c>
      <c r="F26" s="115">
        <v>441</v>
      </c>
      <c r="G26" s="114">
        <v>438</v>
      </c>
      <c r="H26" s="114">
        <v>447</v>
      </c>
      <c r="I26" s="114">
        <v>392</v>
      </c>
      <c r="J26" s="140">
        <v>362</v>
      </c>
      <c r="K26" s="114">
        <v>79</v>
      </c>
      <c r="L26" s="116">
        <v>21.823204419889503</v>
      </c>
    </row>
    <row r="27" spans="1:12" s="110" customFormat="1" ht="15" customHeight="1" x14ac:dyDescent="0.2">
      <c r="A27" s="120"/>
      <c r="B27" s="119"/>
      <c r="D27" s="259" t="s">
        <v>106</v>
      </c>
      <c r="E27" s="113">
        <v>58.730158730158728</v>
      </c>
      <c r="F27" s="115">
        <v>259</v>
      </c>
      <c r="G27" s="114">
        <v>238</v>
      </c>
      <c r="H27" s="114">
        <v>233</v>
      </c>
      <c r="I27" s="114">
        <v>214</v>
      </c>
      <c r="J27" s="140">
        <v>190</v>
      </c>
      <c r="K27" s="114">
        <v>69</v>
      </c>
      <c r="L27" s="116">
        <v>36.315789473684212</v>
      </c>
    </row>
    <row r="28" spans="1:12" s="110" customFormat="1" ht="15" customHeight="1" x14ac:dyDescent="0.2">
      <c r="A28" s="120"/>
      <c r="B28" s="119"/>
      <c r="D28" s="259" t="s">
        <v>107</v>
      </c>
      <c r="E28" s="113">
        <v>41.269841269841272</v>
      </c>
      <c r="F28" s="115">
        <v>182</v>
      </c>
      <c r="G28" s="114">
        <v>200</v>
      </c>
      <c r="H28" s="114">
        <v>214</v>
      </c>
      <c r="I28" s="114">
        <v>178</v>
      </c>
      <c r="J28" s="140">
        <v>172</v>
      </c>
      <c r="K28" s="114">
        <v>10</v>
      </c>
      <c r="L28" s="116">
        <v>5.8139534883720927</v>
      </c>
    </row>
    <row r="29" spans="1:12" s="110" customFormat="1" ht="24.95" customHeight="1" x14ac:dyDescent="0.2">
      <c r="A29" s="604" t="s">
        <v>189</v>
      </c>
      <c r="B29" s="605"/>
      <c r="C29" s="605"/>
      <c r="D29" s="606"/>
      <c r="E29" s="113">
        <v>93.404302964532405</v>
      </c>
      <c r="F29" s="115">
        <v>108448</v>
      </c>
      <c r="G29" s="114">
        <v>108605</v>
      </c>
      <c r="H29" s="114">
        <v>109408</v>
      </c>
      <c r="I29" s="114">
        <v>107532</v>
      </c>
      <c r="J29" s="140">
        <v>107349</v>
      </c>
      <c r="K29" s="114">
        <v>1099</v>
      </c>
      <c r="L29" s="116">
        <v>1.0237636121435691</v>
      </c>
    </row>
    <row r="30" spans="1:12" s="110" customFormat="1" ht="15" customHeight="1" x14ac:dyDescent="0.2">
      <c r="A30" s="120"/>
      <c r="B30" s="119"/>
      <c r="C30" s="258" t="s">
        <v>106</v>
      </c>
      <c r="E30" s="113">
        <v>53.144364119209207</v>
      </c>
      <c r="F30" s="115">
        <v>57634</v>
      </c>
      <c r="G30" s="114">
        <v>57814</v>
      </c>
      <c r="H30" s="114">
        <v>58458</v>
      </c>
      <c r="I30" s="114">
        <v>57449</v>
      </c>
      <c r="J30" s="140">
        <v>57342</v>
      </c>
      <c r="K30" s="114">
        <v>292</v>
      </c>
      <c r="L30" s="116">
        <v>0.50922534965644728</v>
      </c>
    </row>
    <row r="31" spans="1:12" s="110" customFormat="1" ht="15" customHeight="1" x14ac:dyDescent="0.2">
      <c r="A31" s="120"/>
      <c r="B31" s="119"/>
      <c r="C31" s="258" t="s">
        <v>107</v>
      </c>
      <c r="E31" s="113">
        <v>46.855635880790793</v>
      </c>
      <c r="F31" s="115">
        <v>50814</v>
      </c>
      <c r="G31" s="114">
        <v>50791</v>
      </c>
      <c r="H31" s="114">
        <v>50950</v>
      </c>
      <c r="I31" s="114">
        <v>50083</v>
      </c>
      <c r="J31" s="140">
        <v>50007</v>
      </c>
      <c r="K31" s="114">
        <v>807</v>
      </c>
      <c r="L31" s="116">
        <v>1.6137740716299718</v>
      </c>
    </row>
    <row r="32" spans="1:12" s="110" customFormat="1" ht="15" customHeight="1" x14ac:dyDescent="0.2">
      <c r="A32" s="120"/>
      <c r="B32" s="119" t="s">
        <v>117</v>
      </c>
      <c r="C32" s="258"/>
      <c r="E32" s="113">
        <v>6.5569393485263463</v>
      </c>
      <c r="F32" s="115">
        <v>7613</v>
      </c>
      <c r="G32" s="114">
        <v>7560</v>
      </c>
      <c r="H32" s="114">
        <v>7619</v>
      </c>
      <c r="I32" s="114">
        <v>7601</v>
      </c>
      <c r="J32" s="140">
        <v>7478</v>
      </c>
      <c r="K32" s="114">
        <v>135</v>
      </c>
      <c r="L32" s="116">
        <v>1.8052955335651244</v>
      </c>
    </row>
    <row r="33" spans="1:12" s="110" customFormat="1" ht="15" customHeight="1" x14ac:dyDescent="0.2">
      <c r="A33" s="120"/>
      <c r="B33" s="119"/>
      <c r="C33" s="258" t="s">
        <v>106</v>
      </c>
      <c r="E33" s="113">
        <v>66.544069355050567</v>
      </c>
      <c r="F33" s="115">
        <v>5066</v>
      </c>
      <c r="G33" s="114">
        <v>5016</v>
      </c>
      <c r="H33" s="114">
        <v>5097</v>
      </c>
      <c r="I33" s="114">
        <v>5096</v>
      </c>
      <c r="J33" s="140">
        <v>5022</v>
      </c>
      <c r="K33" s="114">
        <v>44</v>
      </c>
      <c r="L33" s="116">
        <v>0.87614496216646753</v>
      </c>
    </row>
    <row r="34" spans="1:12" s="110" customFormat="1" ht="15" customHeight="1" x14ac:dyDescent="0.2">
      <c r="A34" s="120"/>
      <c r="B34" s="119"/>
      <c r="C34" s="258" t="s">
        <v>107</v>
      </c>
      <c r="E34" s="113">
        <v>33.455930644949426</v>
      </c>
      <c r="F34" s="115">
        <v>2547</v>
      </c>
      <c r="G34" s="114">
        <v>2544</v>
      </c>
      <c r="H34" s="114">
        <v>2522</v>
      </c>
      <c r="I34" s="114">
        <v>2505</v>
      </c>
      <c r="J34" s="140">
        <v>2456</v>
      </c>
      <c r="K34" s="114">
        <v>91</v>
      </c>
      <c r="L34" s="116">
        <v>3.7052117263843649</v>
      </c>
    </row>
    <row r="35" spans="1:12" s="110" customFormat="1" ht="24.95" customHeight="1" x14ac:dyDescent="0.2">
      <c r="A35" s="604" t="s">
        <v>190</v>
      </c>
      <c r="B35" s="605"/>
      <c r="C35" s="605"/>
      <c r="D35" s="606"/>
      <c r="E35" s="113">
        <v>70.439081528947682</v>
      </c>
      <c r="F35" s="115">
        <v>81784</v>
      </c>
      <c r="G35" s="114">
        <v>82184</v>
      </c>
      <c r="H35" s="114">
        <v>83177</v>
      </c>
      <c r="I35" s="114">
        <v>81711</v>
      </c>
      <c r="J35" s="140">
        <v>81839</v>
      </c>
      <c r="K35" s="114">
        <v>-55</v>
      </c>
      <c r="L35" s="116">
        <v>-6.720512225222694E-2</v>
      </c>
    </row>
    <row r="36" spans="1:12" s="110" customFormat="1" ht="15" customHeight="1" x14ac:dyDescent="0.2">
      <c r="A36" s="120"/>
      <c r="B36" s="119"/>
      <c r="C36" s="258" t="s">
        <v>106</v>
      </c>
      <c r="E36" s="113">
        <v>69.269050180964499</v>
      </c>
      <c r="F36" s="115">
        <v>56651</v>
      </c>
      <c r="G36" s="114">
        <v>56897</v>
      </c>
      <c r="H36" s="114">
        <v>57645</v>
      </c>
      <c r="I36" s="114">
        <v>56719</v>
      </c>
      <c r="J36" s="140">
        <v>56720</v>
      </c>
      <c r="K36" s="114">
        <v>-69</v>
      </c>
      <c r="L36" s="116">
        <v>-0.12165021156558534</v>
      </c>
    </row>
    <row r="37" spans="1:12" s="110" customFormat="1" ht="15" customHeight="1" x14ac:dyDescent="0.2">
      <c r="A37" s="120"/>
      <c r="B37" s="119"/>
      <c r="C37" s="258" t="s">
        <v>107</v>
      </c>
      <c r="E37" s="113">
        <v>30.730949819035509</v>
      </c>
      <c r="F37" s="115">
        <v>25133</v>
      </c>
      <c r="G37" s="114">
        <v>25287</v>
      </c>
      <c r="H37" s="114">
        <v>25532</v>
      </c>
      <c r="I37" s="114">
        <v>24992</v>
      </c>
      <c r="J37" s="140">
        <v>25119</v>
      </c>
      <c r="K37" s="114">
        <v>14</v>
      </c>
      <c r="L37" s="116">
        <v>5.5734702814602494E-2</v>
      </c>
    </row>
    <row r="38" spans="1:12" s="110" customFormat="1" ht="15" customHeight="1" x14ac:dyDescent="0.2">
      <c r="A38" s="120"/>
      <c r="B38" s="119" t="s">
        <v>182</v>
      </c>
      <c r="C38" s="258"/>
      <c r="E38" s="113">
        <v>29.560918471052315</v>
      </c>
      <c r="F38" s="115">
        <v>34322</v>
      </c>
      <c r="G38" s="114">
        <v>34032</v>
      </c>
      <c r="H38" s="114">
        <v>33898</v>
      </c>
      <c r="I38" s="114">
        <v>33472</v>
      </c>
      <c r="J38" s="140">
        <v>33031</v>
      </c>
      <c r="K38" s="114">
        <v>1291</v>
      </c>
      <c r="L38" s="116">
        <v>3.9084496382186429</v>
      </c>
    </row>
    <row r="39" spans="1:12" s="110" customFormat="1" ht="15" customHeight="1" x14ac:dyDescent="0.2">
      <c r="A39" s="120"/>
      <c r="B39" s="119"/>
      <c r="C39" s="258" t="s">
        <v>106</v>
      </c>
      <c r="E39" s="113">
        <v>17.720412563370434</v>
      </c>
      <c r="F39" s="115">
        <v>6082</v>
      </c>
      <c r="G39" s="114">
        <v>5971</v>
      </c>
      <c r="H39" s="114">
        <v>5945</v>
      </c>
      <c r="I39" s="114">
        <v>5863</v>
      </c>
      <c r="J39" s="140">
        <v>5675</v>
      </c>
      <c r="K39" s="114">
        <v>407</v>
      </c>
      <c r="L39" s="116">
        <v>7.1718061674008808</v>
      </c>
    </row>
    <row r="40" spans="1:12" s="110" customFormat="1" ht="15" customHeight="1" x14ac:dyDescent="0.2">
      <c r="A40" s="120"/>
      <c r="B40" s="119"/>
      <c r="C40" s="258" t="s">
        <v>107</v>
      </c>
      <c r="E40" s="113">
        <v>82.279587436629569</v>
      </c>
      <c r="F40" s="115">
        <v>28240</v>
      </c>
      <c r="G40" s="114">
        <v>28061</v>
      </c>
      <c r="H40" s="114">
        <v>27953</v>
      </c>
      <c r="I40" s="114">
        <v>27609</v>
      </c>
      <c r="J40" s="140">
        <v>27356</v>
      </c>
      <c r="K40" s="114">
        <v>884</v>
      </c>
      <c r="L40" s="116">
        <v>3.2314665886825558</v>
      </c>
    </row>
    <row r="41" spans="1:12" s="110" customFormat="1" ht="24.75" customHeight="1" x14ac:dyDescent="0.2">
      <c r="A41" s="604" t="s">
        <v>517</v>
      </c>
      <c r="B41" s="605"/>
      <c r="C41" s="605"/>
      <c r="D41" s="606"/>
      <c r="E41" s="113">
        <v>5.1849172308063318</v>
      </c>
      <c r="F41" s="115">
        <v>6020</v>
      </c>
      <c r="G41" s="114">
        <v>6596</v>
      </c>
      <c r="H41" s="114">
        <v>6650</v>
      </c>
      <c r="I41" s="114">
        <v>5416</v>
      </c>
      <c r="J41" s="140">
        <v>5852</v>
      </c>
      <c r="K41" s="114">
        <v>168</v>
      </c>
      <c r="L41" s="116">
        <v>2.8708133971291865</v>
      </c>
    </row>
    <row r="42" spans="1:12" s="110" customFormat="1" ht="15" customHeight="1" x14ac:dyDescent="0.2">
      <c r="A42" s="120"/>
      <c r="B42" s="119"/>
      <c r="C42" s="258" t="s">
        <v>106</v>
      </c>
      <c r="E42" s="113">
        <v>59.601328903654483</v>
      </c>
      <c r="F42" s="115">
        <v>3588</v>
      </c>
      <c r="G42" s="114">
        <v>3999</v>
      </c>
      <c r="H42" s="114">
        <v>4061</v>
      </c>
      <c r="I42" s="114">
        <v>3237</v>
      </c>
      <c r="J42" s="140">
        <v>3448</v>
      </c>
      <c r="K42" s="114">
        <v>140</v>
      </c>
      <c r="L42" s="116">
        <v>4.0603248259860791</v>
      </c>
    </row>
    <row r="43" spans="1:12" s="110" customFormat="1" ht="15" customHeight="1" x14ac:dyDescent="0.2">
      <c r="A43" s="123"/>
      <c r="B43" s="124"/>
      <c r="C43" s="260" t="s">
        <v>107</v>
      </c>
      <c r="D43" s="261"/>
      <c r="E43" s="125">
        <v>40.398671096345517</v>
      </c>
      <c r="F43" s="143">
        <v>2432</v>
      </c>
      <c r="G43" s="144">
        <v>2597</v>
      </c>
      <c r="H43" s="144">
        <v>2589</v>
      </c>
      <c r="I43" s="144">
        <v>2179</v>
      </c>
      <c r="J43" s="145">
        <v>2404</v>
      </c>
      <c r="K43" s="144">
        <v>28</v>
      </c>
      <c r="L43" s="146">
        <v>1.1647254575707155</v>
      </c>
    </row>
    <row r="44" spans="1:12" s="110" customFormat="1" ht="45.75" customHeight="1" x14ac:dyDescent="0.2">
      <c r="A44" s="604" t="s">
        <v>191</v>
      </c>
      <c r="B44" s="605"/>
      <c r="C44" s="605"/>
      <c r="D44" s="606"/>
      <c r="E44" s="113">
        <v>1.9404681928582501</v>
      </c>
      <c r="F44" s="115">
        <v>2253</v>
      </c>
      <c r="G44" s="114">
        <v>2263</v>
      </c>
      <c r="H44" s="114">
        <v>2260</v>
      </c>
      <c r="I44" s="114">
        <v>2243</v>
      </c>
      <c r="J44" s="140">
        <v>2209</v>
      </c>
      <c r="K44" s="114">
        <v>44</v>
      </c>
      <c r="L44" s="116">
        <v>1.9918515165233137</v>
      </c>
    </row>
    <row r="45" spans="1:12" s="110" customFormat="1" ht="15" customHeight="1" x14ac:dyDescent="0.2">
      <c r="A45" s="120"/>
      <c r="B45" s="119"/>
      <c r="C45" s="258" t="s">
        <v>106</v>
      </c>
      <c r="E45" s="113">
        <v>59.254327563248999</v>
      </c>
      <c r="F45" s="115">
        <v>1335</v>
      </c>
      <c r="G45" s="114">
        <v>1334</v>
      </c>
      <c r="H45" s="114">
        <v>1336</v>
      </c>
      <c r="I45" s="114">
        <v>1325</v>
      </c>
      <c r="J45" s="140">
        <v>1305</v>
      </c>
      <c r="K45" s="114">
        <v>30</v>
      </c>
      <c r="L45" s="116">
        <v>2.2988505747126435</v>
      </c>
    </row>
    <row r="46" spans="1:12" s="110" customFormat="1" ht="15" customHeight="1" x14ac:dyDescent="0.2">
      <c r="A46" s="123"/>
      <c r="B46" s="124"/>
      <c r="C46" s="260" t="s">
        <v>107</v>
      </c>
      <c r="D46" s="261"/>
      <c r="E46" s="125">
        <v>40.745672436751001</v>
      </c>
      <c r="F46" s="143">
        <v>918</v>
      </c>
      <c r="G46" s="144">
        <v>929</v>
      </c>
      <c r="H46" s="144">
        <v>924</v>
      </c>
      <c r="I46" s="144">
        <v>918</v>
      </c>
      <c r="J46" s="145">
        <v>904</v>
      </c>
      <c r="K46" s="144">
        <v>14</v>
      </c>
      <c r="L46" s="146">
        <v>1.5486725663716814</v>
      </c>
    </row>
    <row r="47" spans="1:12" s="110" customFormat="1" ht="39" customHeight="1" x14ac:dyDescent="0.2">
      <c r="A47" s="604" t="s">
        <v>518</v>
      </c>
      <c r="B47" s="607"/>
      <c r="C47" s="607"/>
      <c r="D47" s="608"/>
      <c r="E47" s="113">
        <v>0.25924586154031659</v>
      </c>
      <c r="F47" s="115">
        <v>301</v>
      </c>
      <c r="G47" s="114">
        <v>310</v>
      </c>
      <c r="H47" s="114">
        <v>294</v>
      </c>
      <c r="I47" s="114">
        <v>240</v>
      </c>
      <c r="J47" s="140">
        <v>278</v>
      </c>
      <c r="K47" s="114">
        <v>23</v>
      </c>
      <c r="L47" s="116">
        <v>8.2733812949640289</v>
      </c>
    </row>
    <row r="48" spans="1:12" s="110" customFormat="1" ht="15" customHeight="1" x14ac:dyDescent="0.2">
      <c r="A48" s="120"/>
      <c r="B48" s="119"/>
      <c r="C48" s="258" t="s">
        <v>106</v>
      </c>
      <c r="E48" s="113">
        <v>36.212624584717609</v>
      </c>
      <c r="F48" s="115">
        <v>109</v>
      </c>
      <c r="G48" s="114">
        <v>111</v>
      </c>
      <c r="H48" s="114">
        <v>109</v>
      </c>
      <c r="I48" s="114">
        <v>91</v>
      </c>
      <c r="J48" s="140">
        <v>112</v>
      </c>
      <c r="K48" s="114">
        <v>-3</v>
      </c>
      <c r="L48" s="116">
        <v>-2.6785714285714284</v>
      </c>
    </row>
    <row r="49" spans="1:12" s="110" customFormat="1" ht="15" customHeight="1" x14ac:dyDescent="0.2">
      <c r="A49" s="123"/>
      <c r="B49" s="124"/>
      <c r="C49" s="260" t="s">
        <v>107</v>
      </c>
      <c r="D49" s="261"/>
      <c r="E49" s="125">
        <v>63.787375415282391</v>
      </c>
      <c r="F49" s="143">
        <v>192</v>
      </c>
      <c r="G49" s="144">
        <v>199</v>
      </c>
      <c r="H49" s="144">
        <v>185</v>
      </c>
      <c r="I49" s="144">
        <v>149</v>
      </c>
      <c r="J49" s="145">
        <v>166</v>
      </c>
      <c r="K49" s="144">
        <v>26</v>
      </c>
      <c r="L49" s="146">
        <v>15.662650602409638</v>
      </c>
    </row>
    <row r="50" spans="1:12" s="110" customFormat="1" ht="24.95" customHeight="1" x14ac:dyDescent="0.2">
      <c r="A50" s="609" t="s">
        <v>192</v>
      </c>
      <c r="B50" s="610"/>
      <c r="C50" s="610"/>
      <c r="D50" s="611"/>
      <c r="E50" s="262">
        <v>14.069040359671336</v>
      </c>
      <c r="F50" s="263">
        <v>16335</v>
      </c>
      <c r="G50" s="264">
        <v>16886</v>
      </c>
      <c r="H50" s="264">
        <v>17108</v>
      </c>
      <c r="I50" s="264">
        <v>15876</v>
      </c>
      <c r="J50" s="265">
        <v>15890</v>
      </c>
      <c r="K50" s="263">
        <v>445</v>
      </c>
      <c r="L50" s="266">
        <v>2.800503461296413</v>
      </c>
    </row>
    <row r="51" spans="1:12" s="110" customFormat="1" ht="15" customHeight="1" x14ac:dyDescent="0.2">
      <c r="A51" s="120"/>
      <c r="B51" s="119"/>
      <c r="C51" s="258" t="s">
        <v>106</v>
      </c>
      <c r="E51" s="113">
        <v>57.54514845423936</v>
      </c>
      <c r="F51" s="115">
        <v>9400</v>
      </c>
      <c r="G51" s="114">
        <v>9650</v>
      </c>
      <c r="H51" s="114">
        <v>9869</v>
      </c>
      <c r="I51" s="114">
        <v>9173</v>
      </c>
      <c r="J51" s="140">
        <v>9120</v>
      </c>
      <c r="K51" s="114">
        <v>280</v>
      </c>
      <c r="L51" s="116">
        <v>3.0701754385964914</v>
      </c>
    </row>
    <row r="52" spans="1:12" s="110" customFormat="1" ht="15" customHeight="1" x14ac:dyDescent="0.2">
      <c r="A52" s="120"/>
      <c r="B52" s="119"/>
      <c r="C52" s="258" t="s">
        <v>107</v>
      </c>
      <c r="E52" s="113">
        <v>42.45485154576064</v>
      </c>
      <c r="F52" s="115">
        <v>6935</v>
      </c>
      <c r="G52" s="114">
        <v>7236</v>
      </c>
      <c r="H52" s="114">
        <v>7239</v>
      </c>
      <c r="I52" s="114">
        <v>6703</v>
      </c>
      <c r="J52" s="140">
        <v>6770</v>
      </c>
      <c r="K52" s="114">
        <v>165</v>
      </c>
      <c r="L52" s="116">
        <v>2.4372230428360413</v>
      </c>
    </row>
    <row r="53" spans="1:12" s="110" customFormat="1" ht="15" customHeight="1" x14ac:dyDescent="0.2">
      <c r="A53" s="120"/>
      <c r="B53" s="119"/>
      <c r="C53" s="258" t="s">
        <v>187</v>
      </c>
      <c r="D53" s="110" t="s">
        <v>193</v>
      </c>
      <c r="E53" s="113">
        <v>25.846342209978573</v>
      </c>
      <c r="F53" s="115">
        <v>4222</v>
      </c>
      <c r="G53" s="114">
        <v>4806</v>
      </c>
      <c r="H53" s="114">
        <v>4945</v>
      </c>
      <c r="I53" s="114">
        <v>3763</v>
      </c>
      <c r="J53" s="140">
        <v>4022</v>
      </c>
      <c r="K53" s="114">
        <v>200</v>
      </c>
      <c r="L53" s="116">
        <v>4.9726504226752857</v>
      </c>
    </row>
    <row r="54" spans="1:12" s="110" customFormat="1" ht="15" customHeight="1" x14ac:dyDescent="0.2">
      <c r="A54" s="120"/>
      <c r="B54" s="119"/>
      <c r="D54" s="267" t="s">
        <v>194</v>
      </c>
      <c r="E54" s="113">
        <v>62.055897678825204</v>
      </c>
      <c r="F54" s="115">
        <v>2620</v>
      </c>
      <c r="G54" s="114">
        <v>2948</v>
      </c>
      <c r="H54" s="114">
        <v>3057</v>
      </c>
      <c r="I54" s="114">
        <v>2328</v>
      </c>
      <c r="J54" s="140">
        <v>2448</v>
      </c>
      <c r="K54" s="114">
        <v>172</v>
      </c>
      <c r="L54" s="116">
        <v>7.0261437908496731</v>
      </c>
    </row>
    <row r="55" spans="1:12" s="110" customFormat="1" ht="15" customHeight="1" x14ac:dyDescent="0.2">
      <c r="A55" s="120"/>
      <c r="B55" s="119"/>
      <c r="D55" s="267" t="s">
        <v>195</v>
      </c>
      <c r="E55" s="113">
        <v>37.944102321174796</v>
      </c>
      <c r="F55" s="115">
        <v>1602</v>
      </c>
      <c r="G55" s="114">
        <v>1858</v>
      </c>
      <c r="H55" s="114">
        <v>1888</v>
      </c>
      <c r="I55" s="114">
        <v>1435</v>
      </c>
      <c r="J55" s="140">
        <v>1574</v>
      </c>
      <c r="K55" s="114">
        <v>28</v>
      </c>
      <c r="L55" s="116">
        <v>1.7789072426937738</v>
      </c>
    </row>
    <row r="56" spans="1:12" s="110" customFormat="1" ht="15" customHeight="1" x14ac:dyDescent="0.2">
      <c r="A56" s="120"/>
      <c r="B56" s="119" t="s">
        <v>196</v>
      </c>
      <c r="C56" s="258"/>
      <c r="E56" s="113">
        <v>64.361014934628699</v>
      </c>
      <c r="F56" s="115">
        <v>74727</v>
      </c>
      <c r="G56" s="114">
        <v>74313</v>
      </c>
      <c r="H56" s="114">
        <v>74850</v>
      </c>
      <c r="I56" s="114">
        <v>74336</v>
      </c>
      <c r="J56" s="140">
        <v>74187</v>
      </c>
      <c r="K56" s="114">
        <v>540</v>
      </c>
      <c r="L56" s="116">
        <v>0.72789033119010071</v>
      </c>
    </row>
    <row r="57" spans="1:12" s="110" customFormat="1" ht="15" customHeight="1" x14ac:dyDescent="0.2">
      <c r="A57" s="120"/>
      <c r="B57" s="119"/>
      <c r="C57" s="258" t="s">
        <v>106</v>
      </c>
      <c r="E57" s="113">
        <v>52.268925555689378</v>
      </c>
      <c r="F57" s="115">
        <v>39059</v>
      </c>
      <c r="G57" s="114">
        <v>38920</v>
      </c>
      <c r="H57" s="114">
        <v>39305</v>
      </c>
      <c r="I57" s="114">
        <v>39037</v>
      </c>
      <c r="J57" s="140">
        <v>38986</v>
      </c>
      <c r="K57" s="114">
        <v>73</v>
      </c>
      <c r="L57" s="116">
        <v>0.18724670394500589</v>
      </c>
    </row>
    <row r="58" spans="1:12" s="110" customFormat="1" ht="15" customHeight="1" x14ac:dyDescent="0.2">
      <c r="A58" s="120"/>
      <c r="B58" s="119"/>
      <c r="C58" s="258" t="s">
        <v>107</v>
      </c>
      <c r="E58" s="113">
        <v>47.731074444310622</v>
      </c>
      <c r="F58" s="115">
        <v>35668</v>
      </c>
      <c r="G58" s="114">
        <v>35393</v>
      </c>
      <c r="H58" s="114">
        <v>35545</v>
      </c>
      <c r="I58" s="114">
        <v>35299</v>
      </c>
      <c r="J58" s="140">
        <v>35201</v>
      </c>
      <c r="K58" s="114">
        <v>467</v>
      </c>
      <c r="L58" s="116">
        <v>1.3266668560552257</v>
      </c>
    </row>
    <row r="59" spans="1:12" s="110" customFormat="1" ht="15" customHeight="1" x14ac:dyDescent="0.2">
      <c r="A59" s="120"/>
      <c r="B59" s="119"/>
      <c r="C59" s="258" t="s">
        <v>105</v>
      </c>
      <c r="D59" s="110" t="s">
        <v>197</v>
      </c>
      <c r="E59" s="113">
        <v>92.448512585812352</v>
      </c>
      <c r="F59" s="115">
        <v>69084</v>
      </c>
      <c r="G59" s="114">
        <v>68705</v>
      </c>
      <c r="H59" s="114">
        <v>69205</v>
      </c>
      <c r="I59" s="114">
        <v>68777</v>
      </c>
      <c r="J59" s="140">
        <v>68676</v>
      </c>
      <c r="K59" s="114">
        <v>408</v>
      </c>
      <c r="L59" s="116">
        <v>0.59409400663987422</v>
      </c>
    </row>
    <row r="60" spans="1:12" s="110" customFormat="1" ht="15" customHeight="1" x14ac:dyDescent="0.2">
      <c r="A60" s="120"/>
      <c r="B60" s="119"/>
      <c r="C60" s="258"/>
      <c r="D60" s="267" t="s">
        <v>198</v>
      </c>
      <c r="E60" s="113">
        <v>50.327137976955591</v>
      </c>
      <c r="F60" s="115">
        <v>34768</v>
      </c>
      <c r="G60" s="114">
        <v>34661</v>
      </c>
      <c r="H60" s="114">
        <v>35016</v>
      </c>
      <c r="I60" s="114">
        <v>34806</v>
      </c>
      <c r="J60" s="140">
        <v>34784</v>
      </c>
      <c r="K60" s="114">
        <v>-16</v>
      </c>
      <c r="L60" s="116">
        <v>-4.5998160073597055E-2</v>
      </c>
    </row>
    <row r="61" spans="1:12" s="110" customFormat="1" ht="15" customHeight="1" x14ac:dyDescent="0.2">
      <c r="A61" s="120"/>
      <c r="B61" s="119"/>
      <c r="C61" s="258"/>
      <c r="D61" s="267" t="s">
        <v>199</v>
      </c>
      <c r="E61" s="113">
        <v>49.672862023044409</v>
      </c>
      <c r="F61" s="115">
        <v>34316</v>
      </c>
      <c r="G61" s="114">
        <v>34044</v>
      </c>
      <c r="H61" s="114">
        <v>34189</v>
      </c>
      <c r="I61" s="114">
        <v>33971</v>
      </c>
      <c r="J61" s="140">
        <v>33892</v>
      </c>
      <c r="K61" s="114">
        <v>424</v>
      </c>
      <c r="L61" s="116">
        <v>1.2510326920807271</v>
      </c>
    </row>
    <row r="62" spans="1:12" s="110" customFormat="1" ht="15" customHeight="1" x14ac:dyDescent="0.2">
      <c r="A62" s="120"/>
      <c r="B62" s="119"/>
      <c r="C62" s="258"/>
      <c r="D62" s="258" t="s">
        <v>200</v>
      </c>
      <c r="E62" s="113">
        <v>7.5514874141876431</v>
      </c>
      <c r="F62" s="115">
        <v>5643</v>
      </c>
      <c r="G62" s="114">
        <v>5608</v>
      </c>
      <c r="H62" s="114">
        <v>5645</v>
      </c>
      <c r="I62" s="114">
        <v>5559</v>
      </c>
      <c r="J62" s="140">
        <v>5511</v>
      </c>
      <c r="K62" s="114">
        <v>132</v>
      </c>
      <c r="L62" s="116">
        <v>2.3952095808383231</v>
      </c>
    </row>
    <row r="63" spans="1:12" s="110" customFormat="1" ht="15" customHeight="1" x14ac:dyDescent="0.2">
      <c r="A63" s="120"/>
      <c r="B63" s="119"/>
      <c r="C63" s="258"/>
      <c r="D63" s="267" t="s">
        <v>198</v>
      </c>
      <c r="E63" s="113">
        <v>76.041112883218148</v>
      </c>
      <c r="F63" s="115">
        <v>4291</v>
      </c>
      <c r="G63" s="114">
        <v>4259</v>
      </c>
      <c r="H63" s="114">
        <v>4289</v>
      </c>
      <c r="I63" s="114">
        <v>4231</v>
      </c>
      <c r="J63" s="140">
        <v>4202</v>
      </c>
      <c r="K63" s="114">
        <v>89</v>
      </c>
      <c r="L63" s="116">
        <v>2.1180390290337936</v>
      </c>
    </row>
    <row r="64" spans="1:12" s="110" customFormat="1" ht="15" customHeight="1" x14ac:dyDescent="0.2">
      <c r="A64" s="120"/>
      <c r="B64" s="119"/>
      <c r="C64" s="258"/>
      <c r="D64" s="267" t="s">
        <v>199</v>
      </c>
      <c r="E64" s="113">
        <v>23.958887116781852</v>
      </c>
      <c r="F64" s="115">
        <v>1352</v>
      </c>
      <c r="G64" s="114">
        <v>1349</v>
      </c>
      <c r="H64" s="114">
        <v>1356</v>
      </c>
      <c r="I64" s="114">
        <v>1328</v>
      </c>
      <c r="J64" s="140">
        <v>1309</v>
      </c>
      <c r="K64" s="114">
        <v>43</v>
      </c>
      <c r="L64" s="116">
        <v>3.2849503437738732</v>
      </c>
    </row>
    <row r="65" spans="1:12" s="110" customFormat="1" ht="15" customHeight="1" x14ac:dyDescent="0.2">
      <c r="A65" s="120"/>
      <c r="B65" s="119" t="s">
        <v>201</v>
      </c>
      <c r="C65" s="258"/>
      <c r="E65" s="113">
        <v>12.672902347854548</v>
      </c>
      <c r="F65" s="115">
        <v>14714</v>
      </c>
      <c r="G65" s="114">
        <v>14588</v>
      </c>
      <c r="H65" s="114">
        <v>14482</v>
      </c>
      <c r="I65" s="114">
        <v>14305</v>
      </c>
      <c r="J65" s="140">
        <v>14006</v>
      </c>
      <c r="K65" s="114">
        <v>708</v>
      </c>
      <c r="L65" s="116">
        <v>5.0549764386691418</v>
      </c>
    </row>
    <row r="66" spans="1:12" s="110" customFormat="1" ht="15" customHeight="1" x14ac:dyDescent="0.2">
      <c r="A66" s="120"/>
      <c r="B66" s="119"/>
      <c r="C66" s="258" t="s">
        <v>106</v>
      </c>
      <c r="E66" s="113">
        <v>55.124371347016449</v>
      </c>
      <c r="F66" s="115">
        <v>8111</v>
      </c>
      <c r="G66" s="114">
        <v>8073</v>
      </c>
      <c r="H66" s="114">
        <v>8046</v>
      </c>
      <c r="I66" s="114">
        <v>7971</v>
      </c>
      <c r="J66" s="140">
        <v>7821</v>
      </c>
      <c r="K66" s="114">
        <v>290</v>
      </c>
      <c r="L66" s="116">
        <v>3.7079657332821889</v>
      </c>
    </row>
    <row r="67" spans="1:12" s="110" customFormat="1" ht="15" customHeight="1" x14ac:dyDescent="0.2">
      <c r="A67" s="120"/>
      <c r="B67" s="119"/>
      <c r="C67" s="258" t="s">
        <v>107</v>
      </c>
      <c r="E67" s="113">
        <v>44.875628652983551</v>
      </c>
      <c r="F67" s="115">
        <v>6603</v>
      </c>
      <c r="G67" s="114">
        <v>6515</v>
      </c>
      <c r="H67" s="114">
        <v>6436</v>
      </c>
      <c r="I67" s="114">
        <v>6334</v>
      </c>
      <c r="J67" s="140">
        <v>6185</v>
      </c>
      <c r="K67" s="114">
        <v>418</v>
      </c>
      <c r="L67" s="116">
        <v>6.7582861762328212</v>
      </c>
    </row>
    <row r="68" spans="1:12" s="110" customFormat="1" ht="15" customHeight="1" x14ac:dyDescent="0.2">
      <c r="A68" s="120"/>
      <c r="B68" s="119"/>
      <c r="C68" s="258" t="s">
        <v>105</v>
      </c>
      <c r="D68" s="110" t="s">
        <v>202</v>
      </c>
      <c r="E68" s="113">
        <v>20.517874133478319</v>
      </c>
      <c r="F68" s="115">
        <v>3019</v>
      </c>
      <c r="G68" s="114">
        <v>2939</v>
      </c>
      <c r="H68" s="114">
        <v>2889</v>
      </c>
      <c r="I68" s="114">
        <v>2814</v>
      </c>
      <c r="J68" s="140">
        <v>2686</v>
      </c>
      <c r="K68" s="114">
        <v>333</v>
      </c>
      <c r="L68" s="116">
        <v>12.397617274758005</v>
      </c>
    </row>
    <row r="69" spans="1:12" s="110" customFormat="1" ht="15" customHeight="1" x14ac:dyDescent="0.2">
      <c r="A69" s="120"/>
      <c r="B69" s="119"/>
      <c r="C69" s="258"/>
      <c r="D69" s="267" t="s">
        <v>198</v>
      </c>
      <c r="E69" s="113">
        <v>53.22954620735343</v>
      </c>
      <c r="F69" s="115">
        <v>1607</v>
      </c>
      <c r="G69" s="114">
        <v>1561</v>
      </c>
      <c r="H69" s="114">
        <v>1543</v>
      </c>
      <c r="I69" s="114">
        <v>1515</v>
      </c>
      <c r="J69" s="140">
        <v>1444</v>
      </c>
      <c r="K69" s="114">
        <v>163</v>
      </c>
      <c r="L69" s="116">
        <v>11.288088642659281</v>
      </c>
    </row>
    <row r="70" spans="1:12" s="110" customFormat="1" ht="15" customHeight="1" x14ac:dyDescent="0.2">
      <c r="A70" s="120"/>
      <c r="B70" s="119"/>
      <c r="C70" s="258"/>
      <c r="D70" s="267" t="s">
        <v>199</v>
      </c>
      <c r="E70" s="113">
        <v>46.77045379264657</v>
      </c>
      <c r="F70" s="115">
        <v>1412</v>
      </c>
      <c r="G70" s="114">
        <v>1378</v>
      </c>
      <c r="H70" s="114">
        <v>1346</v>
      </c>
      <c r="I70" s="114">
        <v>1299</v>
      </c>
      <c r="J70" s="140">
        <v>1242</v>
      </c>
      <c r="K70" s="114">
        <v>170</v>
      </c>
      <c r="L70" s="116">
        <v>13.687600644122384</v>
      </c>
    </row>
    <row r="71" spans="1:12" s="110" customFormat="1" ht="15" customHeight="1" x14ac:dyDescent="0.2">
      <c r="A71" s="120"/>
      <c r="B71" s="119"/>
      <c r="C71" s="258"/>
      <c r="D71" s="110" t="s">
        <v>203</v>
      </c>
      <c r="E71" s="113">
        <v>73.841239635721081</v>
      </c>
      <c r="F71" s="115">
        <v>10865</v>
      </c>
      <c r="G71" s="114">
        <v>10827</v>
      </c>
      <c r="H71" s="114">
        <v>10772</v>
      </c>
      <c r="I71" s="114">
        <v>10696</v>
      </c>
      <c r="J71" s="140">
        <v>10530</v>
      </c>
      <c r="K71" s="114">
        <v>335</v>
      </c>
      <c r="L71" s="116">
        <v>3.1813865147198479</v>
      </c>
    </row>
    <row r="72" spans="1:12" s="110" customFormat="1" ht="15" customHeight="1" x14ac:dyDescent="0.2">
      <c r="A72" s="120"/>
      <c r="B72" s="119"/>
      <c r="C72" s="258"/>
      <c r="D72" s="267" t="s">
        <v>198</v>
      </c>
      <c r="E72" s="113">
        <v>55.029912563276575</v>
      </c>
      <c r="F72" s="115">
        <v>5979</v>
      </c>
      <c r="G72" s="114">
        <v>5989</v>
      </c>
      <c r="H72" s="114">
        <v>5977</v>
      </c>
      <c r="I72" s="114">
        <v>5941</v>
      </c>
      <c r="J72" s="140">
        <v>5864</v>
      </c>
      <c r="K72" s="114">
        <v>115</v>
      </c>
      <c r="L72" s="116">
        <v>1.9611186903137789</v>
      </c>
    </row>
    <row r="73" spans="1:12" s="110" customFormat="1" ht="15" customHeight="1" x14ac:dyDescent="0.2">
      <c r="A73" s="120"/>
      <c r="B73" s="119"/>
      <c r="C73" s="258"/>
      <c r="D73" s="267" t="s">
        <v>199</v>
      </c>
      <c r="E73" s="113">
        <v>44.970087436723425</v>
      </c>
      <c r="F73" s="115">
        <v>4886</v>
      </c>
      <c r="G73" s="114">
        <v>4838</v>
      </c>
      <c r="H73" s="114">
        <v>4795</v>
      </c>
      <c r="I73" s="114">
        <v>4755</v>
      </c>
      <c r="J73" s="140">
        <v>4666</v>
      </c>
      <c r="K73" s="114">
        <v>220</v>
      </c>
      <c r="L73" s="116">
        <v>4.714959279897128</v>
      </c>
    </row>
    <row r="74" spans="1:12" s="110" customFormat="1" ht="15" customHeight="1" x14ac:dyDescent="0.2">
      <c r="A74" s="120"/>
      <c r="B74" s="119"/>
      <c r="C74" s="258"/>
      <c r="D74" s="110" t="s">
        <v>204</v>
      </c>
      <c r="E74" s="113">
        <v>5.6408862308005983</v>
      </c>
      <c r="F74" s="115">
        <v>830</v>
      </c>
      <c r="G74" s="114">
        <v>822</v>
      </c>
      <c r="H74" s="114">
        <v>821</v>
      </c>
      <c r="I74" s="114">
        <v>795</v>
      </c>
      <c r="J74" s="140">
        <v>790</v>
      </c>
      <c r="K74" s="114">
        <v>40</v>
      </c>
      <c r="L74" s="116">
        <v>5.0632911392405067</v>
      </c>
    </row>
    <row r="75" spans="1:12" s="110" customFormat="1" ht="15" customHeight="1" x14ac:dyDescent="0.2">
      <c r="A75" s="120"/>
      <c r="B75" s="119"/>
      <c r="C75" s="258"/>
      <c r="D75" s="267" t="s">
        <v>198</v>
      </c>
      <c r="E75" s="113">
        <v>63.253012048192772</v>
      </c>
      <c r="F75" s="115">
        <v>525</v>
      </c>
      <c r="G75" s="114">
        <v>523</v>
      </c>
      <c r="H75" s="114">
        <v>526</v>
      </c>
      <c r="I75" s="114">
        <v>515</v>
      </c>
      <c r="J75" s="140">
        <v>513</v>
      </c>
      <c r="K75" s="114">
        <v>12</v>
      </c>
      <c r="L75" s="116">
        <v>2.3391812865497075</v>
      </c>
    </row>
    <row r="76" spans="1:12" s="110" customFormat="1" ht="15" customHeight="1" x14ac:dyDescent="0.2">
      <c r="A76" s="120"/>
      <c r="B76" s="119"/>
      <c r="C76" s="258"/>
      <c r="D76" s="267" t="s">
        <v>199</v>
      </c>
      <c r="E76" s="113">
        <v>36.746987951807228</v>
      </c>
      <c r="F76" s="115">
        <v>305</v>
      </c>
      <c r="G76" s="114">
        <v>299</v>
      </c>
      <c r="H76" s="114">
        <v>295</v>
      </c>
      <c r="I76" s="114">
        <v>280</v>
      </c>
      <c r="J76" s="140">
        <v>277</v>
      </c>
      <c r="K76" s="114">
        <v>28</v>
      </c>
      <c r="L76" s="116">
        <v>10.108303249097473</v>
      </c>
    </row>
    <row r="77" spans="1:12" s="110" customFormat="1" ht="15" customHeight="1" x14ac:dyDescent="0.2">
      <c r="A77" s="534"/>
      <c r="B77" s="119" t="s">
        <v>205</v>
      </c>
      <c r="C77" s="268"/>
      <c r="D77" s="182"/>
      <c r="E77" s="113">
        <v>8.8970423578454163</v>
      </c>
      <c r="F77" s="115">
        <v>10330</v>
      </c>
      <c r="G77" s="114">
        <v>10429</v>
      </c>
      <c r="H77" s="114">
        <v>10635</v>
      </c>
      <c r="I77" s="114">
        <v>10666</v>
      </c>
      <c r="J77" s="140">
        <v>10787</v>
      </c>
      <c r="K77" s="114">
        <v>-457</v>
      </c>
      <c r="L77" s="116">
        <v>-4.236581069806248</v>
      </c>
    </row>
    <row r="78" spans="1:12" s="110" customFormat="1" ht="15" customHeight="1" x14ac:dyDescent="0.2">
      <c r="A78" s="120"/>
      <c r="B78" s="119"/>
      <c r="C78" s="268" t="s">
        <v>106</v>
      </c>
      <c r="D78" s="182"/>
      <c r="E78" s="113">
        <v>59.661181026137463</v>
      </c>
      <c r="F78" s="115">
        <v>6163</v>
      </c>
      <c r="G78" s="114">
        <v>6225</v>
      </c>
      <c r="H78" s="114">
        <v>6370</v>
      </c>
      <c r="I78" s="114">
        <v>6401</v>
      </c>
      <c r="J78" s="140">
        <v>6468</v>
      </c>
      <c r="K78" s="114">
        <v>-305</v>
      </c>
      <c r="L78" s="116">
        <v>-4.7155225726654297</v>
      </c>
    </row>
    <row r="79" spans="1:12" s="110" customFormat="1" ht="15" customHeight="1" x14ac:dyDescent="0.2">
      <c r="A79" s="123"/>
      <c r="B79" s="124"/>
      <c r="C79" s="260" t="s">
        <v>107</v>
      </c>
      <c r="D79" s="261"/>
      <c r="E79" s="125">
        <v>40.338818973862537</v>
      </c>
      <c r="F79" s="143">
        <v>4167</v>
      </c>
      <c r="G79" s="144">
        <v>4204</v>
      </c>
      <c r="H79" s="144">
        <v>4265</v>
      </c>
      <c r="I79" s="144">
        <v>4265</v>
      </c>
      <c r="J79" s="145">
        <v>4319</v>
      </c>
      <c r="K79" s="144">
        <v>-152</v>
      </c>
      <c r="L79" s="146">
        <v>-3.5193331789766149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116106</v>
      </c>
      <c r="E11" s="114">
        <v>116216</v>
      </c>
      <c r="F11" s="114">
        <v>117075</v>
      </c>
      <c r="G11" s="114">
        <v>115183</v>
      </c>
      <c r="H11" s="140">
        <v>114870</v>
      </c>
      <c r="I11" s="115">
        <v>1236</v>
      </c>
      <c r="J11" s="116">
        <v>1.07599895534082</v>
      </c>
    </row>
    <row r="12" spans="1:15" s="110" customFormat="1" ht="24.95" customHeight="1" x14ac:dyDescent="0.2">
      <c r="A12" s="193" t="s">
        <v>132</v>
      </c>
      <c r="B12" s="194" t="s">
        <v>133</v>
      </c>
      <c r="C12" s="113">
        <v>0.72347682290320914</v>
      </c>
      <c r="D12" s="115">
        <v>840</v>
      </c>
      <c r="E12" s="114">
        <v>793</v>
      </c>
      <c r="F12" s="114">
        <v>851</v>
      </c>
      <c r="G12" s="114">
        <v>844</v>
      </c>
      <c r="H12" s="140">
        <v>796</v>
      </c>
      <c r="I12" s="115">
        <v>44</v>
      </c>
      <c r="J12" s="116">
        <v>5.5276381909547743</v>
      </c>
    </row>
    <row r="13" spans="1:15" s="110" customFormat="1" ht="24.95" customHeight="1" x14ac:dyDescent="0.2">
      <c r="A13" s="193" t="s">
        <v>134</v>
      </c>
      <c r="B13" s="199" t="s">
        <v>214</v>
      </c>
      <c r="C13" s="113">
        <v>1.2436911098478975</v>
      </c>
      <c r="D13" s="115">
        <v>1444</v>
      </c>
      <c r="E13" s="114">
        <v>1412</v>
      </c>
      <c r="F13" s="114">
        <v>1418</v>
      </c>
      <c r="G13" s="114">
        <v>1380</v>
      </c>
      <c r="H13" s="140">
        <v>1363</v>
      </c>
      <c r="I13" s="115">
        <v>81</v>
      </c>
      <c r="J13" s="116">
        <v>5.9427732942039615</v>
      </c>
    </row>
    <row r="14" spans="1:15" s="287" customFormat="1" ht="24" customHeight="1" x14ac:dyDescent="0.2">
      <c r="A14" s="193" t="s">
        <v>215</v>
      </c>
      <c r="B14" s="199" t="s">
        <v>137</v>
      </c>
      <c r="C14" s="113">
        <v>29.552305651732038</v>
      </c>
      <c r="D14" s="115">
        <v>34312</v>
      </c>
      <c r="E14" s="114">
        <v>34357</v>
      </c>
      <c r="F14" s="114">
        <v>34678</v>
      </c>
      <c r="G14" s="114">
        <v>34332</v>
      </c>
      <c r="H14" s="140">
        <v>34369</v>
      </c>
      <c r="I14" s="115">
        <v>-57</v>
      </c>
      <c r="J14" s="116">
        <v>-0.16584712968081702</v>
      </c>
      <c r="K14" s="110"/>
      <c r="L14" s="110"/>
      <c r="M14" s="110"/>
      <c r="N14" s="110"/>
      <c r="O14" s="110"/>
    </row>
    <row r="15" spans="1:15" s="110" customFormat="1" ht="24.75" customHeight="1" x14ac:dyDescent="0.2">
      <c r="A15" s="193" t="s">
        <v>216</v>
      </c>
      <c r="B15" s="199" t="s">
        <v>217</v>
      </c>
      <c r="C15" s="113">
        <v>3.5123077188086747</v>
      </c>
      <c r="D15" s="115">
        <v>4078</v>
      </c>
      <c r="E15" s="114">
        <v>4135</v>
      </c>
      <c r="F15" s="114">
        <v>4198</v>
      </c>
      <c r="G15" s="114">
        <v>4208</v>
      </c>
      <c r="H15" s="140">
        <v>4281</v>
      </c>
      <c r="I15" s="115">
        <v>-203</v>
      </c>
      <c r="J15" s="116">
        <v>-4.7418827376781127</v>
      </c>
    </row>
    <row r="16" spans="1:15" s="287" customFormat="1" ht="24.95" customHeight="1" x14ac:dyDescent="0.2">
      <c r="A16" s="193" t="s">
        <v>218</v>
      </c>
      <c r="B16" s="199" t="s">
        <v>141</v>
      </c>
      <c r="C16" s="113">
        <v>19.156632732158545</v>
      </c>
      <c r="D16" s="115">
        <v>22242</v>
      </c>
      <c r="E16" s="114">
        <v>22196</v>
      </c>
      <c r="F16" s="114">
        <v>22364</v>
      </c>
      <c r="G16" s="114">
        <v>22070</v>
      </c>
      <c r="H16" s="140">
        <v>22057</v>
      </c>
      <c r="I16" s="115">
        <v>185</v>
      </c>
      <c r="J16" s="116">
        <v>0.83873600217617994</v>
      </c>
      <c r="K16" s="110"/>
      <c r="L16" s="110"/>
      <c r="M16" s="110"/>
      <c r="N16" s="110"/>
      <c r="O16" s="110"/>
    </row>
    <row r="17" spans="1:15" s="110" customFormat="1" ht="24.95" customHeight="1" x14ac:dyDescent="0.2">
      <c r="A17" s="193" t="s">
        <v>219</v>
      </c>
      <c r="B17" s="199" t="s">
        <v>220</v>
      </c>
      <c r="C17" s="113">
        <v>6.8833652007648185</v>
      </c>
      <c r="D17" s="115">
        <v>7992</v>
      </c>
      <c r="E17" s="114">
        <v>8026</v>
      </c>
      <c r="F17" s="114">
        <v>8116</v>
      </c>
      <c r="G17" s="114">
        <v>8054</v>
      </c>
      <c r="H17" s="140">
        <v>8031</v>
      </c>
      <c r="I17" s="115">
        <v>-39</v>
      </c>
      <c r="J17" s="116">
        <v>-0.48561822936122523</v>
      </c>
    </row>
    <row r="18" spans="1:15" s="287" customFormat="1" ht="24.95" customHeight="1" x14ac:dyDescent="0.2">
      <c r="A18" s="201" t="s">
        <v>144</v>
      </c>
      <c r="B18" s="202" t="s">
        <v>145</v>
      </c>
      <c r="C18" s="113">
        <v>5.5535458977141579</v>
      </c>
      <c r="D18" s="115">
        <v>6448</v>
      </c>
      <c r="E18" s="114">
        <v>6333</v>
      </c>
      <c r="F18" s="114">
        <v>6534</v>
      </c>
      <c r="G18" s="114">
        <v>6346</v>
      </c>
      <c r="H18" s="140">
        <v>6342</v>
      </c>
      <c r="I18" s="115">
        <v>106</v>
      </c>
      <c r="J18" s="116">
        <v>1.6713970356354462</v>
      </c>
      <c r="K18" s="110"/>
      <c r="L18" s="110"/>
      <c r="M18" s="110"/>
      <c r="N18" s="110"/>
      <c r="O18" s="110"/>
    </row>
    <row r="19" spans="1:15" s="110" customFormat="1" ht="24.95" customHeight="1" x14ac:dyDescent="0.2">
      <c r="A19" s="193" t="s">
        <v>146</v>
      </c>
      <c r="B19" s="199" t="s">
        <v>147</v>
      </c>
      <c r="C19" s="113">
        <v>13.351592510292319</v>
      </c>
      <c r="D19" s="115">
        <v>15502</v>
      </c>
      <c r="E19" s="114">
        <v>15609</v>
      </c>
      <c r="F19" s="114">
        <v>15697</v>
      </c>
      <c r="G19" s="114">
        <v>15432</v>
      </c>
      <c r="H19" s="140">
        <v>15453</v>
      </c>
      <c r="I19" s="115">
        <v>49</v>
      </c>
      <c r="J19" s="116">
        <v>0.31709053258267006</v>
      </c>
    </row>
    <row r="20" spans="1:15" s="287" customFormat="1" ht="24.95" customHeight="1" x14ac:dyDescent="0.2">
      <c r="A20" s="193" t="s">
        <v>148</v>
      </c>
      <c r="B20" s="199" t="s">
        <v>149</v>
      </c>
      <c r="C20" s="113">
        <v>3.489053106643929</v>
      </c>
      <c r="D20" s="115">
        <v>4051</v>
      </c>
      <c r="E20" s="114">
        <v>4086</v>
      </c>
      <c r="F20" s="114">
        <v>4073</v>
      </c>
      <c r="G20" s="114">
        <v>3975</v>
      </c>
      <c r="H20" s="140">
        <v>4001</v>
      </c>
      <c r="I20" s="115">
        <v>50</v>
      </c>
      <c r="J20" s="116">
        <v>1.2496875781054737</v>
      </c>
      <c r="K20" s="110"/>
      <c r="L20" s="110"/>
      <c r="M20" s="110"/>
      <c r="N20" s="110"/>
      <c r="O20" s="110"/>
    </row>
    <row r="21" spans="1:15" s="110" customFormat="1" ht="24.95" customHeight="1" x14ac:dyDescent="0.2">
      <c r="A21" s="201" t="s">
        <v>150</v>
      </c>
      <c r="B21" s="202" t="s">
        <v>151</v>
      </c>
      <c r="C21" s="113">
        <v>2.3004840404457996</v>
      </c>
      <c r="D21" s="115">
        <v>2671</v>
      </c>
      <c r="E21" s="114">
        <v>2860</v>
      </c>
      <c r="F21" s="114">
        <v>2899</v>
      </c>
      <c r="G21" s="114">
        <v>2825</v>
      </c>
      <c r="H21" s="140">
        <v>2751</v>
      </c>
      <c r="I21" s="115">
        <v>-80</v>
      </c>
      <c r="J21" s="116">
        <v>-2.9080334423845873</v>
      </c>
    </row>
    <row r="22" spans="1:15" s="110" customFormat="1" ht="24.95" customHeight="1" x14ac:dyDescent="0.2">
      <c r="A22" s="201" t="s">
        <v>152</v>
      </c>
      <c r="B22" s="199" t="s">
        <v>153</v>
      </c>
      <c r="C22" s="113">
        <v>1.3453223778271579</v>
      </c>
      <c r="D22" s="115">
        <v>1562</v>
      </c>
      <c r="E22" s="114">
        <v>1557</v>
      </c>
      <c r="F22" s="114">
        <v>1541</v>
      </c>
      <c r="G22" s="114">
        <v>1501</v>
      </c>
      <c r="H22" s="140">
        <v>1494</v>
      </c>
      <c r="I22" s="115">
        <v>68</v>
      </c>
      <c r="J22" s="116">
        <v>4.5515394912985272</v>
      </c>
    </row>
    <row r="23" spans="1:15" s="110" customFormat="1" ht="24.95" customHeight="1" x14ac:dyDescent="0.2">
      <c r="A23" s="193" t="s">
        <v>154</v>
      </c>
      <c r="B23" s="199" t="s">
        <v>155</v>
      </c>
      <c r="C23" s="113">
        <v>2.8603172962637591</v>
      </c>
      <c r="D23" s="115">
        <v>3321</v>
      </c>
      <c r="E23" s="114">
        <v>3350</v>
      </c>
      <c r="F23" s="114">
        <v>3352</v>
      </c>
      <c r="G23" s="114">
        <v>3279</v>
      </c>
      <c r="H23" s="140">
        <v>3292</v>
      </c>
      <c r="I23" s="115">
        <v>29</v>
      </c>
      <c r="J23" s="116">
        <v>0.88092345078979339</v>
      </c>
    </row>
    <row r="24" spans="1:15" s="110" customFormat="1" ht="24.95" customHeight="1" x14ac:dyDescent="0.2">
      <c r="A24" s="193" t="s">
        <v>156</v>
      </c>
      <c r="B24" s="199" t="s">
        <v>221</v>
      </c>
      <c r="C24" s="113">
        <v>3.7896405009215717</v>
      </c>
      <c r="D24" s="115">
        <v>4400</v>
      </c>
      <c r="E24" s="114">
        <v>4402</v>
      </c>
      <c r="F24" s="114">
        <v>4380</v>
      </c>
      <c r="G24" s="114">
        <v>4294</v>
      </c>
      <c r="H24" s="140">
        <v>4273</v>
      </c>
      <c r="I24" s="115">
        <v>127</v>
      </c>
      <c r="J24" s="116">
        <v>2.9721507137842265</v>
      </c>
    </row>
    <row r="25" spans="1:15" s="110" customFormat="1" ht="24.95" customHeight="1" x14ac:dyDescent="0.2">
      <c r="A25" s="193" t="s">
        <v>222</v>
      </c>
      <c r="B25" s="204" t="s">
        <v>159</v>
      </c>
      <c r="C25" s="113">
        <v>3.0506606032418651</v>
      </c>
      <c r="D25" s="115">
        <v>3542</v>
      </c>
      <c r="E25" s="114">
        <v>3623</v>
      </c>
      <c r="F25" s="114">
        <v>3674</v>
      </c>
      <c r="G25" s="114">
        <v>3627</v>
      </c>
      <c r="H25" s="140">
        <v>3519</v>
      </c>
      <c r="I25" s="115">
        <v>23</v>
      </c>
      <c r="J25" s="116">
        <v>0.65359477124183007</v>
      </c>
    </row>
    <row r="26" spans="1:15" s="110" customFormat="1" ht="24.95" customHeight="1" x14ac:dyDescent="0.2">
      <c r="A26" s="201">
        <v>782.78300000000002</v>
      </c>
      <c r="B26" s="203" t="s">
        <v>160</v>
      </c>
      <c r="C26" s="113">
        <v>1.3341257127107988</v>
      </c>
      <c r="D26" s="115">
        <v>1549</v>
      </c>
      <c r="E26" s="114">
        <v>1621</v>
      </c>
      <c r="F26" s="114">
        <v>1838</v>
      </c>
      <c r="G26" s="114">
        <v>1951</v>
      </c>
      <c r="H26" s="140">
        <v>2057</v>
      </c>
      <c r="I26" s="115">
        <v>-508</v>
      </c>
      <c r="J26" s="116">
        <v>-24.696159455517744</v>
      </c>
    </row>
    <row r="27" spans="1:15" s="110" customFormat="1" ht="24.95" customHeight="1" x14ac:dyDescent="0.2">
      <c r="A27" s="193" t="s">
        <v>161</v>
      </c>
      <c r="B27" s="199" t="s">
        <v>223</v>
      </c>
      <c r="C27" s="113">
        <v>5.6965186984307445</v>
      </c>
      <c r="D27" s="115">
        <v>6614</v>
      </c>
      <c r="E27" s="114">
        <v>6591</v>
      </c>
      <c r="F27" s="114">
        <v>6588</v>
      </c>
      <c r="G27" s="114">
        <v>6457</v>
      </c>
      <c r="H27" s="140">
        <v>6416</v>
      </c>
      <c r="I27" s="115">
        <v>198</v>
      </c>
      <c r="J27" s="116">
        <v>3.0860349127182043</v>
      </c>
    </row>
    <row r="28" spans="1:15" s="110" customFormat="1" ht="24.95" customHeight="1" x14ac:dyDescent="0.2">
      <c r="A28" s="193" t="s">
        <v>163</v>
      </c>
      <c r="B28" s="199" t="s">
        <v>164</v>
      </c>
      <c r="C28" s="113">
        <v>4.2254491585275522</v>
      </c>
      <c r="D28" s="115">
        <v>4906</v>
      </c>
      <c r="E28" s="114">
        <v>4858</v>
      </c>
      <c r="F28" s="114">
        <v>4716</v>
      </c>
      <c r="G28" s="114">
        <v>4638</v>
      </c>
      <c r="H28" s="140">
        <v>4581</v>
      </c>
      <c r="I28" s="115">
        <v>325</v>
      </c>
      <c r="J28" s="116">
        <v>7.0945208469766428</v>
      </c>
    </row>
    <row r="29" spans="1:15" s="110" customFormat="1" ht="24.95" customHeight="1" x14ac:dyDescent="0.2">
      <c r="A29" s="193">
        <v>86</v>
      </c>
      <c r="B29" s="199" t="s">
        <v>165</v>
      </c>
      <c r="C29" s="113">
        <v>7.1968718240228755</v>
      </c>
      <c r="D29" s="115">
        <v>8356</v>
      </c>
      <c r="E29" s="114">
        <v>8324</v>
      </c>
      <c r="F29" s="114">
        <v>8369</v>
      </c>
      <c r="G29" s="114">
        <v>8150</v>
      </c>
      <c r="H29" s="140">
        <v>8173</v>
      </c>
      <c r="I29" s="115">
        <v>183</v>
      </c>
      <c r="J29" s="116">
        <v>2.2390798972225623</v>
      </c>
    </row>
    <row r="30" spans="1:15" s="110" customFormat="1" ht="24.95" customHeight="1" x14ac:dyDescent="0.2">
      <c r="A30" s="193">
        <v>87.88</v>
      </c>
      <c r="B30" s="204" t="s">
        <v>166</v>
      </c>
      <c r="C30" s="113">
        <v>10.940003100614955</v>
      </c>
      <c r="D30" s="115">
        <v>12702</v>
      </c>
      <c r="E30" s="114">
        <v>12695</v>
      </c>
      <c r="F30" s="114">
        <v>12628</v>
      </c>
      <c r="G30" s="114">
        <v>12405</v>
      </c>
      <c r="H30" s="140">
        <v>12351</v>
      </c>
      <c r="I30" s="115">
        <v>351</v>
      </c>
      <c r="J30" s="116">
        <v>2.8418751518095702</v>
      </c>
    </row>
    <row r="31" spans="1:15" s="110" customFormat="1" ht="24.95" customHeight="1" x14ac:dyDescent="0.2">
      <c r="A31" s="193" t="s">
        <v>167</v>
      </c>
      <c r="B31" s="199" t="s">
        <v>168</v>
      </c>
      <c r="C31" s="113">
        <v>3.3460803059273423</v>
      </c>
      <c r="D31" s="115">
        <v>3885</v>
      </c>
      <c r="E31" s="114">
        <v>3744</v>
      </c>
      <c r="F31" s="114">
        <v>3838</v>
      </c>
      <c r="G31" s="114">
        <v>3746</v>
      </c>
      <c r="H31" s="140">
        <v>3638</v>
      </c>
      <c r="I31" s="115">
        <v>247</v>
      </c>
      <c r="J31" s="116">
        <v>6.7894447498625619</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0.72347682290320914</v>
      </c>
      <c r="D34" s="115">
        <v>840</v>
      </c>
      <c r="E34" s="114">
        <v>793</v>
      </c>
      <c r="F34" s="114">
        <v>851</v>
      </c>
      <c r="G34" s="114">
        <v>844</v>
      </c>
      <c r="H34" s="140">
        <v>796</v>
      </c>
      <c r="I34" s="115">
        <v>44</v>
      </c>
      <c r="J34" s="116">
        <v>5.5276381909547743</v>
      </c>
    </row>
    <row r="35" spans="1:10" s="110" customFormat="1" ht="24.95" customHeight="1" x14ac:dyDescent="0.2">
      <c r="A35" s="292" t="s">
        <v>171</v>
      </c>
      <c r="B35" s="293" t="s">
        <v>172</v>
      </c>
      <c r="C35" s="113">
        <v>36.349542659294094</v>
      </c>
      <c r="D35" s="115">
        <v>42204</v>
      </c>
      <c r="E35" s="114">
        <v>42102</v>
      </c>
      <c r="F35" s="114">
        <v>42630</v>
      </c>
      <c r="G35" s="114">
        <v>42058</v>
      </c>
      <c r="H35" s="140">
        <v>42074</v>
      </c>
      <c r="I35" s="115">
        <v>130</v>
      </c>
      <c r="J35" s="116">
        <v>0.30897941721728384</v>
      </c>
    </row>
    <row r="36" spans="1:10" s="110" customFormat="1" ht="24.95" customHeight="1" x14ac:dyDescent="0.2">
      <c r="A36" s="294" t="s">
        <v>173</v>
      </c>
      <c r="B36" s="295" t="s">
        <v>174</v>
      </c>
      <c r="C36" s="125">
        <v>62.926119235870672</v>
      </c>
      <c r="D36" s="143">
        <v>73061</v>
      </c>
      <c r="E36" s="144">
        <v>73320</v>
      </c>
      <c r="F36" s="144">
        <v>73593</v>
      </c>
      <c r="G36" s="144">
        <v>72280</v>
      </c>
      <c r="H36" s="145">
        <v>71999</v>
      </c>
      <c r="I36" s="143">
        <v>1062</v>
      </c>
      <c r="J36" s="146">
        <v>1.4750204863956444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2020-09-25T08:17:25Z</dcterms:created>
  <dcterms:modified xsi:type="dcterms:W3CDTF">2020-09-28T08:07:57Z</dcterms:modified>
</cp:coreProperties>
</file>