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H75" i="24"/>
  <c r="K75" i="24" s="1"/>
  <c r="G75" i="24"/>
  <c r="F75" i="24"/>
  <c r="E75" i="24"/>
  <c r="L74" i="24"/>
  <c r="J74" i="24"/>
  <c r="H74" i="24"/>
  <c r="K74" i="24" s="1"/>
  <c r="G74" i="24"/>
  <c r="F74" i="24"/>
  <c r="E74" i="24"/>
  <c r="L73" i="24"/>
  <c r="J73" i="24"/>
  <c r="H73" i="24"/>
  <c r="K73" i="24" s="1"/>
  <c r="G73" i="24"/>
  <c r="F73" i="24"/>
  <c r="E73" i="24"/>
  <c r="L72" i="24"/>
  <c r="J72" i="24"/>
  <c r="H72" i="24"/>
  <c r="K72" i="24" s="1"/>
  <c r="G72" i="24"/>
  <c r="F72" i="24"/>
  <c r="E72" i="24"/>
  <c r="L71" i="24"/>
  <c r="J71" i="24"/>
  <c r="H71" i="24"/>
  <c r="K71" i="24" s="1"/>
  <c r="G71" i="24"/>
  <c r="F71" i="24"/>
  <c r="E71" i="24"/>
  <c r="L70" i="24"/>
  <c r="J70" i="24"/>
  <c r="H70" i="24"/>
  <c r="K70" i="24" s="1"/>
  <c r="G70" i="24"/>
  <c r="F70" i="24"/>
  <c r="E70" i="24"/>
  <c r="L69" i="24"/>
  <c r="J69" i="24"/>
  <c r="H69" i="24"/>
  <c r="K69" i="24" s="1"/>
  <c r="G69" i="24"/>
  <c r="F69" i="24"/>
  <c r="E69" i="24"/>
  <c r="L68" i="24"/>
  <c r="J68" i="24"/>
  <c r="H68" i="24"/>
  <c r="K68" i="24" s="1"/>
  <c r="G68" i="24"/>
  <c r="F68" i="24"/>
  <c r="E68" i="24"/>
  <c r="L67" i="24"/>
  <c r="H67" i="24"/>
  <c r="G67" i="24"/>
  <c r="F67" i="24"/>
  <c r="E67" i="24"/>
  <c r="L66" i="24"/>
  <c r="J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c r="G55" i="24"/>
  <c r="F55" i="24"/>
  <c r="E55" i="24"/>
  <c r="L54" i="24"/>
  <c r="H54" i="24"/>
  <c r="G54" i="24"/>
  <c r="F54" i="24"/>
  <c r="E54" i="24"/>
  <c r="L53" i="24"/>
  <c r="H53" i="24"/>
  <c r="G53" i="24"/>
  <c r="F53" i="24"/>
  <c r="E53" i="24"/>
  <c r="L52" i="24"/>
  <c r="H52" i="24"/>
  <c r="G52" i="24"/>
  <c r="F52" i="24"/>
  <c r="E52" i="24"/>
  <c r="L51" i="24"/>
  <c r="H51" i="24"/>
  <c r="G51" i="24"/>
  <c r="F51" i="24"/>
  <c r="E51" i="24"/>
  <c r="M44" i="24"/>
  <c r="L44" i="24"/>
  <c r="I44" i="24"/>
  <c r="G44" i="24"/>
  <c r="E44" i="24"/>
  <c r="D44" i="24"/>
  <c r="C44" i="24"/>
  <c r="B44" i="24"/>
  <c r="K44" i="24" s="1"/>
  <c r="K43" i="24"/>
  <c r="I43" i="24"/>
  <c r="H43" i="24"/>
  <c r="F43" i="24"/>
  <c r="D43" i="24"/>
  <c r="C43" i="24"/>
  <c r="B43" i="24"/>
  <c r="J43" i="24" s="1"/>
  <c r="M42" i="24"/>
  <c r="L42" i="24"/>
  <c r="I42" i="24"/>
  <c r="G42" i="24"/>
  <c r="E42" i="24"/>
  <c r="D42" i="24"/>
  <c r="C42" i="24"/>
  <c r="B42" i="24"/>
  <c r="K42" i="24" s="1"/>
  <c r="K41" i="24"/>
  <c r="H41" i="24"/>
  <c r="F41" i="24"/>
  <c r="D41" i="24"/>
  <c r="C41" i="24"/>
  <c r="B41" i="24"/>
  <c r="J41" i="24" s="1"/>
  <c r="M40" i="24"/>
  <c r="L40" i="24"/>
  <c r="I40" i="24"/>
  <c r="G40" i="24"/>
  <c r="E40" i="24"/>
  <c r="D40" i="24"/>
  <c r="C40" i="24"/>
  <c r="B40" i="24"/>
  <c r="K40" i="24" s="1"/>
  <c r="M36" i="24"/>
  <c r="L36" i="24"/>
  <c r="K36" i="24"/>
  <c r="J36" i="24"/>
  <c r="I36" i="24"/>
  <c r="H36" i="24"/>
  <c r="G36" i="24"/>
  <c r="F36" i="24"/>
  <c r="E36" i="24"/>
  <c r="D36" i="24"/>
  <c r="K57" i="15"/>
  <c r="L57" i="15" s="1"/>
  <c r="C45" i="24"/>
  <c r="C38" i="24"/>
  <c r="C37" i="24"/>
  <c r="C35" i="24"/>
  <c r="C34" i="24"/>
  <c r="C33" i="24"/>
  <c r="C32" i="24"/>
  <c r="C31" i="24"/>
  <c r="C30" i="24"/>
  <c r="C29" i="24"/>
  <c r="C28" i="24"/>
  <c r="C27" i="24"/>
  <c r="C26" i="24"/>
  <c r="C25" i="24"/>
  <c r="C24" i="24"/>
  <c r="C23" i="24"/>
  <c r="C22" i="24"/>
  <c r="C21" i="24"/>
  <c r="C20" i="24"/>
  <c r="C19" i="24"/>
  <c r="C18" i="24"/>
  <c r="C17" i="24"/>
  <c r="C16" i="24"/>
  <c r="C15" i="24"/>
  <c r="C14"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38" i="24" l="1"/>
  <c r="K38" i="24"/>
  <c r="J38" i="24"/>
  <c r="H38" i="24"/>
  <c r="F38" i="24"/>
  <c r="F21" i="24"/>
  <c r="D21" i="24"/>
  <c r="J21" i="24"/>
  <c r="H21" i="24"/>
  <c r="K21" i="24"/>
  <c r="J8" i="24"/>
  <c r="H8" i="24"/>
  <c r="F8" i="24"/>
  <c r="D8" i="24"/>
  <c r="K8" i="24"/>
  <c r="F29" i="24"/>
  <c r="D29" i="24"/>
  <c r="J29" i="24"/>
  <c r="H29" i="24"/>
  <c r="K29" i="24"/>
  <c r="B14" i="24"/>
  <c r="B6" i="24"/>
  <c r="J24" i="24"/>
  <c r="H24" i="24"/>
  <c r="F24" i="24"/>
  <c r="D24" i="24"/>
  <c r="K24" i="24"/>
  <c r="J30" i="24"/>
  <c r="H30" i="24"/>
  <c r="F30" i="24"/>
  <c r="D30" i="24"/>
  <c r="K30" i="24"/>
  <c r="M17" i="24"/>
  <c r="E17" i="24"/>
  <c r="L17" i="24"/>
  <c r="I17" i="24"/>
  <c r="G17" i="24"/>
  <c r="M27" i="24"/>
  <c r="E27" i="24"/>
  <c r="L27" i="24"/>
  <c r="I27" i="24"/>
  <c r="G27" i="24"/>
  <c r="J18" i="24"/>
  <c r="H18" i="24"/>
  <c r="F18" i="24"/>
  <c r="D18" i="24"/>
  <c r="K18" i="24"/>
  <c r="J34" i="24"/>
  <c r="H34" i="24"/>
  <c r="F34" i="24"/>
  <c r="D34" i="24"/>
  <c r="K34" i="24"/>
  <c r="I8" i="24"/>
  <c r="L8" i="24"/>
  <c r="G8" i="24"/>
  <c r="E8" i="24"/>
  <c r="M8" i="24"/>
  <c r="I14" i="24"/>
  <c r="L14" i="24"/>
  <c r="G14" i="24"/>
  <c r="E14" i="24"/>
  <c r="M14" i="24"/>
  <c r="M21" i="24"/>
  <c r="E21" i="24"/>
  <c r="L21" i="24"/>
  <c r="I21" i="24"/>
  <c r="G21" i="24"/>
  <c r="I24" i="24"/>
  <c r="L24" i="24"/>
  <c r="M24" i="24"/>
  <c r="G24" i="24"/>
  <c r="E24" i="24"/>
  <c r="M31" i="24"/>
  <c r="E31" i="24"/>
  <c r="L31" i="24"/>
  <c r="I31" i="24"/>
  <c r="G31" i="24"/>
  <c r="I34" i="24"/>
  <c r="G34" i="24"/>
  <c r="L34" i="24"/>
  <c r="M34" i="24"/>
  <c r="E34" i="24"/>
  <c r="F9" i="24"/>
  <c r="D9" i="24"/>
  <c r="J9" i="24"/>
  <c r="H9" i="24"/>
  <c r="K9" i="24"/>
  <c r="F15" i="24"/>
  <c r="D15" i="24"/>
  <c r="J15" i="24"/>
  <c r="H15" i="24"/>
  <c r="K15" i="24"/>
  <c r="F25" i="24"/>
  <c r="D25" i="24"/>
  <c r="J25" i="24"/>
  <c r="H25" i="24"/>
  <c r="K25" i="24"/>
  <c r="J28" i="24"/>
  <c r="H28" i="24"/>
  <c r="F28" i="24"/>
  <c r="D28" i="24"/>
  <c r="K28" i="24"/>
  <c r="F31" i="24"/>
  <c r="D31" i="24"/>
  <c r="J31" i="24"/>
  <c r="H31" i="24"/>
  <c r="K31" i="24"/>
  <c r="M7" i="24"/>
  <c r="E7" i="24"/>
  <c r="L7" i="24"/>
  <c r="I7" i="24"/>
  <c r="G7" i="24"/>
  <c r="I28" i="24"/>
  <c r="L28" i="24"/>
  <c r="G28" i="24"/>
  <c r="E28" i="24"/>
  <c r="M28" i="24"/>
  <c r="G45" i="24"/>
  <c r="M45" i="24"/>
  <c r="E45" i="24"/>
  <c r="L45" i="24"/>
  <c r="I45" i="24"/>
  <c r="F19" i="24"/>
  <c r="D19" i="24"/>
  <c r="J19" i="24"/>
  <c r="H19" i="24"/>
  <c r="K19" i="24"/>
  <c r="F35" i="24"/>
  <c r="D35" i="24"/>
  <c r="K35" i="24"/>
  <c r="J35" i="24"/>
  <c r="H35" i="24"/>
  <c r="M15" i="24"/>
  <c r="E15" i="24"/>
  <c r="L15" i="24"/>
  <c r="I15" i="24"/>
  <c r="G15" i="24"/>
  <c r="I18" i="24"/>
  <c r="L18" i="24"/>
  <c r="M18" i="24"/>
  <c r="G18" i="24"/>
  <c r="E18" i="24"/>
  <c r="M25" i="24"/>
  <c r="E25" i="24"/>
  <c r="L25" i="24"/>
  <c r="I25" i="24"/>
  <c r="G25" i="24"/>
  <c r="M35" i="24"/>
  <c r="E35" i="24"/>
  <c r="L35" i="24"/>
  <c r="I35" i="24"/>
  <c r="G35" i="24"/>
  <c r="F7" i="24"/>
  <c r="D7" i="24"/>
  <c r="J7" i="24"/>
  <c r="H7" i="24"/>
  <c r="K7" i="24"/>
  <c r="J16" i="24"/>
  <c r="H16" i="24"/>
  <c r="F16" i="24"/>
  <c r="D16" i="24"/>
  <c r="K16" i="24"/>
  <c r="J22" i="24"/>
  <c r="H22" i="24"/>
  <c r="F22" i="24"/>
  <c r="D22" i="24"/>
  <c r="K22" i="24"/>
  <c r="J32" i="24"/>
  <c r="H32" i="24"/>
  <c r="F32" i="24"/>
  <c r="D32" i="24"/>
  <c r="K32" i="24"/>
  <c r="B45" i="24"/>
  <c r="B39" i="24"/>
  <c r="I22" i="24"/>
  <c r="L22" i="24"/>
  <c r="M22" i="24"/>
  <c r="G22" i="24"/>
  <c r="E22" i="24"/>
  <c r="M29" i="24"/>
  <c r="E29" i="24"/>
  <c r="L29" i="24"/>
  <c r="I29" i="24"/>
  <c r="G29" i="24"/>
  <c r="I32" i="24"/>
  <c r="L32" i="24"/>
  <c r="E32" i="24"/>
  <c r="M32" i="24"/>
  <c r="G32" i="24"/>
  <c r="J26" i="24"/>
  <c r="H26" i="24"/>
  <c r="F26" i="24"/>
  <c r="D26" i="24"/>
  <c r="K26" i="24"/>
  <c r="M19" i="24"/>
  <c r="E19" i="24"/>
  <c r="L19" i="24"/>
  <c r="I19" i="24"/>
  <c r="G19" i="24"/>
  <c r="G37" i="24"/>
  <c r="M37" i="24"/>
  <c r="E37" i="24"/>
  <c r="L37" i="24"/>
  <c r="I37" i="24"/>
  <c r="F17" i="24"/>
  <c r="D17" i="24"/>
  <c r="J17" i="24"/>
  <c r="H17" i="24"/>
  <c r="K17" i="24"/>
  <c r="J20" i="24"/>
  <c r="H20" i="24"/>
  <c r="F20" i="24"/>
  <c r="D20" i="24"/>
  <c r="K20" i="24"/>
  <c r="F23" i="24"/>
  <c r="D23" i="24"/>
  <c r="J23" i="24"/>
  <c r="H23" i="24"/>
  <c r="K23" i="24"/>
  <c r="F33" i="24"/>
  <c r="D33" i="24"/>
  <c r="J33" i="24"/>
  <c r="H33" i="24"/>
  <c r="K33" i="24"/>
  <c r="H37" i="24"/>
  <c r="F37" i="24"/>
  <c r="D37" i="24"/>
  <c r="J37" i="24"/>
  <c r="K37" i="24"/>
  <c r="I16" i="24"/>
  <c r="L16" i="24"/>
  <c r="E16" i="24"/>
  <c r="M16" i="24"/>
  <c r="G16" i="24"/>
  <c r="M23" i="24"/>
  <c r="E23" i="24"/>
  <c r="L23" i="24"/>
  <c r="G23" i="24"/>
  <c r="I23" i="24"/>
  <c r="I26" i="24"/>
  <c r="L26" i="24"/>
  <c r="M26" i="24"/>
  <c r="G26" i="24"/>
  <c r="E26" i="24"/>
  <c r="M33" i="24"/>
  <c r="E33" i="24"/>
  <c r="L33" i="24"/>
  <c r="I33" i="24"/>
  <c r="G33" i="24"/>
  <c r="F27" i="24"/>
  <c r="D27" i="24"/>
  <c r="J27" i="24"/>
  <c r="H27" i="24"/>
  <c r="K27" i="24"/>
  <c r="M9" i="24"/>
  <c r="E9" i="24"/>
  <c r="L9" i="24"/>
  <c r="I9" i="24"/>
  <c r="G9" i="24"/>
  <c r="I20" i="24"/>
  <c r="L20" i="24"/>
  <c r="M20" i="24"/>
  <c r="G20" i="24"/>
  <c r="E20" i="24"/>
  <c r="I30" i="24"/>
  <c r="L30" i="24"/>
  <c r="G30" i="24"/>
  <c r="E30" i="24"/>
  <c r="M30" i="24"/>
  <c r="L38" i="24"/>
  <c r="I38" i="24"/>
  <c r="M38" i="24"/>
  <c r="G38" i="24"/>
  <c r="E38" i="24"/>
  <c r="G43" i="24"/>
  <c r="M43" i="24"/>
  <c r="E43" i="24"/>
  <c r="L43" i="24"/>
  <c r="K53" i="24"/>
  <c r="I53" i="24"/>
  <c r="K57" i="24"/>
  <c r="I57" i="24"/>
  <c r="K61" i="24"/>
  <c r="I61" i="24"/>
  <c r="K65" i="24"/>
  <c r="I65" i="24"/>
  <c r="G41" i="24"/>
  <c r="M41" i="24"/>
  <c r="E41" i="24"/>
  <c r="L41" i="24"/>
  <c r="J53" i="24"/>
  <c r="J57" i="24"/>
  <c r="J61" i="24"/>
  <c r="J65" i="24"/>
  <c r="K52" i="24"/>
  <c r="I52" i="24"/>
  <c r="K56" i="24"/>
  <c r="I56" i="24"/>
  <c r="K60" i="24"/>
  <c r="I60" i="24"/>
  <c r="K64" i="24"/>
  <c r="I64" i="24"/>
  <c r="C6" i="24"/>
  <c r="J52" i="24"/>
  <c r="J56" i="24"/>
  <c r="J60" i="24"/>
  <c r="J64" i="24"/>
  <c r="K51" i="24"/>
  <c r="I51" i="24"/>
  <c r="K55" i="24"/>
  <c r="I55" i="24"/>
  <c r="K59" i="24"/>
  <c r="I59" i="24"/>
  <c r="K63" i="24"/>
  <c r="I63" i="24"/>
  <c r="K67" i="24"/>
  <c r="I67" i="24"/>
  <c r="K77" i="24"/>
  <c r="C39" i="24"/>
  <c r="I41" i="24"/>
  <c r="J51" i="24"/>
  <c r="J55" i="24"/>
  <c r="J59" i="24"/>
  <c r="J63" i="24"/>
  <c r="J67" i="24"/>
  <c r="J77" i="24"/>
  <c r="K54" i="24"/>
  <c r="I54" i="24"/>
  <c r="K58" i="24"/>
  <c r="I58" i="24"/>
  <c r="K62" i="24"/>
  <c r="I62" i="24"/>
  <c r="K66" i="24"/>
  <c r="I66" i="24"/>
  <c r="J54" i="24"/>
  <c r="J58" i="24"/>
  <c r="J62" i="24"/>
  <c r="F40" i="24"/>
  <c r="F42" i="24"/>
  <c r="F44" i="24"/>
  <c r="I68" i="24"/>
  <c r="I69" i="24"/>
  <c r="I70" i="24"/>
  <c r="I71" i="24"/>
  <c r="I72" i="24"/>
  <c r="I73" i="24"/>
  <c r="I74" i="24"/>
  <c r="I75" i="24"/>
  <c r="H40" i="24"/>
  <c r="H42" i="24"/>
  <c r="H44" i="24"/>
  <c r="J40" i="24"/>
  <c r="J42" i="24"/>
  <c r="J44" i="24"/>
  <c r="I6" i="24" l="1"/>
  <c r="L6" i="24"/>
  <c r="M6" i="24"/>
  <c r="G6" i="24"/>
  <c r="E6" i="24"/>
  <c r="J79" i="24"/>
  <c r="J78" i="24"/>
  <c r="K79" i="24"/>
  <c r="H39" i="24"/>
  <c r="F39" i="24"/>
  <c r="D39" i="24"/>
  <c r="J39" i="24"/>
  <c r="K39" i="24"/>
  <c r="J6" i="24"/>
  <c r="H6" i="24"/>
  <c r="F6" i="24"/>
  <c r="D6" i="24"/>
  <c r="K6" i="24"/>
  <c r="G39" i="24"/>
  <c r="M39" i="24"/>
  <c r="E39" i="24"/>
  <c r="L39" i="24"/>
  <c r="I39" i="24"/>
  <c r="H45" i="24"/>
  <c r="F45" i="24"/>
  <c r="D45" i="24"/>
  <c r="J45" i="24"/>
  <c r="K45" i="24"/>
  <c r="J14" i="24"/>
  <c r="H14" i="24"/>
  <c r="F14" i="24"/>
  <c r="D14" i="24"/>
  <c r="K14" i="24"/>
  <c r="I77" i="24"/>
  <c r="I78" i="24" l="1"/>
  <c r="I79" i="24"/>
  <c r="K78" i="24"/>
  <c r="I83" i="24" l="1"/>
  <c r="I82" i="24"/>
  <c r="I81" i="24"/>
</calcChain>
</file>

<file path=xl/sharedStrings.xml><?xml version="1.0" encoding="utf-8"?>
<sst xmlns="http://schemas.openxmlformats.org/spreadsheetml/2006/main" count="1664" uniqueCount="520">
  <si>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</si>
  <si>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</si>
  <si>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</si>
  <si>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</si>
  <si>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</si>
  <si>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</si>
  <si>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</si>
  <si>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</si>
  <si>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</si>
  <si>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</si>
  <si>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</si>
  <si>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</si>
  <si>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</si>
  <si>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Minden-Lübbecke (05770)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</si>
  <si>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</si>
  <si>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</si>
  <si>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</si>
  <si>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</si>
  <si>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</si>
  <si>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</si>
  <si>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</si>
  <si>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</si>
  <si>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</si>
  <si>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</si>
  <si>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</si>
  <si>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</si>
  <si>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</si>
  <si>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</si>
  <si>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</si>
  <si>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</si>
  <si>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</si>
  <si>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</si>
  <si>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</si>
  <si>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</si>
  <si>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</si>
  <si>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</si>
  <si>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</si>
  <si>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</si>
  <si>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</si>
  <si>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</si>
  <si>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</si>
  <si>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</si>
  <si>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</si>
  <si>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</si>
  <si>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</si>
  <si>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</si>
  <si>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</si>
  <si>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</si>
  <si>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</si>
  <si>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</si>
  <si>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</si>
  <si>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</si>
  <si>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</si>
  <si>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</si>
  <si>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</si>
  <si>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</si>
  <si>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</si>
  <si>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</si>
  <si>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</si>
  <si>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</si>
  <si>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</si>
  <si>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</si>
  <si>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</si>
  <si>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</si>
  <si>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</si>
  <si>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</si>
  <si>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</si>
  <si>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</si>
  <si>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</si>
  <si>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</si>
  <si>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</si>
  <si>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</si>
  <si>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</si>
  <si>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</si>
  <si>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</si>
  <si>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</si>
  <si>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</si>
  <si>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</si>
  <si>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</si>
  <si>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</si>
  <si>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</si>
  <si>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</si>
  <si>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</si>
  <si>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</si>
  <si>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</si>
  <si>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</si>
  <si>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</si>
  <si>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</si>
  <si>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</si>
  <si>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</si>
  <si>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</si>
  <si>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</si>
  <si>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Minden-Lübbecke (05770);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</si>
  <si>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</si>
  <si>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</si>
  <si>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</si>
  <si>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</si>
  <si>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</si>
  <si>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</si>
  <si>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</si>
  <si>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</si>
  <si>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</si>
  <si>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</si>
  <si>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</si>
  <si>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</si>
  <si>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</si>
  <si>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</si>
  <si>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</si>
  <si>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</si>
  <si>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</si>
  <si>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</si>
  <si>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</si>
  <si>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</si>
  <si>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</si>
  <si>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</si>
  <si>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</si>
  <si>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</si>
  <si>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</si>
  <si>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</si>
  <si>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</si>
  <si>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</si>
  <si>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</si>
  <si>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</si>
  <si>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</si>
  <si>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</si>
  <si>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</si>
  <si>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</si>
  <si>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</si>
  <si>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</si>
  <si>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</si>
  <si>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</si>
  <si>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</si>
  <si>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</si>
  <si>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</si>
  <si>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</si>
  <si>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</si>
  <si>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</si>
  <si>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</si>
  <si>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</si>
  <si>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</si>
  <si>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</si>
  <si>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</si>
  <si>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</si>
  <si>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</si>
  <si>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</si>
  <si>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</si>
  <si>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</si>
  <si>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</si>
  <si>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</si>
  <si>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</si>
  <si>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</si>
  <si>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</si>
  <si>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</si>
  <si>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</si>
  <si>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</si>
  <si>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</si>
  <si>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</si>
  <si>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</si>
  <si>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</si>
  <si>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</si>
  <si>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</si>
  <si>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</si>
  <si>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</si>
  <si>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</si>
  <si>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</si>
  <si>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</si>
  <si>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</si>
  <si>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</si>
  <si>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</si>
  <si>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</si>
  <si>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</si>
  <si>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</si>
  <si>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</si>
  <si>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</si>
  <si>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</si>
  <si>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</si>
  <si>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</si>
  <si>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</si>
  <si>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</si>
  <si>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</si>
  <si>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</si>
  <si>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</si>
  <si>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</si>
  <si>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Minden-Lübbecke (05770)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</si>
  <si>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</si>
  <si>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</si>
  <si>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</si>
  <si>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</si>
  <si>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</si>
  <si>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</si>
  <si>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</si>
  <si>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</si>
  <si>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</si>
  <si>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</si>
  <si>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</si>
  <si>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</si>
  <si>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</si>
  <si>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</si>
  <si>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</si>
  <si>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</si>
  <si>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</si>
  <si>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</si>
  <si>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</si>
  <si>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</si>
  <si>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</si>
  <si>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</si>
  <si>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</si>
  <si>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</si>
  <si>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</si>
  <si>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</si>
  <si>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</si>
  <si>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</si>
  <si>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</si>
  <si>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</si>
  <si>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</si>
  <si>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</si>
  <si>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</si>
  <si>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</si>
  <si>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</si>
  <si>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</si>
  <si>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</si>
  <si>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</si>
  <si>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</si>
  <si>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</si>
  <si>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</si>
  <si>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</si>
  <si>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</si>
  <si>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</si>
  <si>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</si>
  <si>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</si>
  <si>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</si>
  <si>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</si>
  <si>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</si>
  <si>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</si>
  <si>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</si>
  <si>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</si>
  <si>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</si>
  <si>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</si>
  <si>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</si>
  <si>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</si>
  <si>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</si>
  <si>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</si>
  <si>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</si>
  <si>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</si>
  <si>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</si>
  <si>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</si>
  <si>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</si>
  <si>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</si>
  <si>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</si>
  <si>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</si>
  <si>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</si>
  <si>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</si>
  <si>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</si>
  <si>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</si>
  <si>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</si>
  <si>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</si>
  <si>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</si>
  <si>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</si>
  <si>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</si>
  <si>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</si>
  <si>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</si>
  <si>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</si>
  <si>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</si>
  <si>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</si>
  <si>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</si>
  <si>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</si>
  <si>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</si>
  <si>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</si>
  <si>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</si>
  <si>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</si>
  <si>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</si>
  <si>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</si>
  <si>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</si>
  <si>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</si>
  <si>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</si>
  <si>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</si>
  <si>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</si>
  <si>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</si>
  <si>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</si>
  <si>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</si>
  <si>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</si>
  <si>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</si>
  <si>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</si>
  <si>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</si>
  <si>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</si>
  <si>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</si>
  <si>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</si>
  <si>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</si>
  <si>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</si>
  <si>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</si>
  <si>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</si>
  <si>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</si>
  <si>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</si>
  <si>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</si>
  <si>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</si>
  <si>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</si>
  <si>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</si>
  <si>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</si>
  <si>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</si>
  <si>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</si>
  <si>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</si>
  <si>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</si>
  <si>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</si>
  <si>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</si>
  <si>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</si>
  <si>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</si>
  <si>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</si>
  <si>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</si>
  <si>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</si>
  <si>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</si>
  <si>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</si>
  <si>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</si>
  <si>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</si>
  <si>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</si>
  <si>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</si>
  <si>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</si>
  <si>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</si>
  <si>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</si>
  <si>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</si>
  <si>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</si>
  <si>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</si>
  <si>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</si>
  <si>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</si>
  <si>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</si>
  <si>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</si>
  <si>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</si>
  <si>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</si>
  <si>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</si>
  <si>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</si>
  <si>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</si>
  <si>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</si>
  <si>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</si>
  <si>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</si>
  <si>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</si>
  <si>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</si>
  <si>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</si>
  <si>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</si>
  <si>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</si>
  <si>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</si>
  <si>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</si>
  <si>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</si>
  <si>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</si>
  <si>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</si>
  <si>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</si>
  <si>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</si>
  <si>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</si>
  <si>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</si>
  <si>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</si>
  <si>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</si>
  <si>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</si>
  <si>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</si>
  <si>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</si>
  <si>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</si>
  <si>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</si>
  <si>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</si>
  <si>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</si>
  <si>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</si>
  <si>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</si>
  <si>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</si>
  <si>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</si>
  <si>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</si>
  <si>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</si>
  <si>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</si>
  <si>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</si>
  <si>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</si>
  <si>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</si>
  <si>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</si>
  <si>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</si>
  <si>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</si>
  <si>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</si>
  <si>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</si>
  <si>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</si>
  <si>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</si>
  <si>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Minden-Lübbecke (05770);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</si>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</sst>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{A67175FE-6A73-4441-81AB-A119EBD8E210}</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CC99-4DC9-8EB9-30B5317FA32C}"/>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{FD3E319F-91A0-46ED-BB45-80D37A2C3C78}</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CC99-4DC9-8EB9-30B5317FA32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{C1DB6B65-E81A-47E2-B22A-EE36B5DD5355}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C99-4DC9-8EB9-30B5317FA32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{3A7FA0A2-C5DC-4F76-A783-D06DF496F6C0}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C99-4DC9-8EB9-30B5317FA32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1.1614401858304297</c:v>
                </c:pt>
                <c:pt idx="1">
                  <c:v>1.3225681822425275</c:v>
                </c:pt>
                <c:pt idx="2">
                  <c:v>1.1186464311118853</c:v>
                </c:pt>
                <c:pt idx="3">
                  <c:v>1.0875687030768</c:v>
                </c:pt>
              </c:numCache>
            </c:numRef>
          </c:val>
          <c:extLst>
            <c:ext xmlns:c16="http://schemas.microsoft.com/office/drawing/2014/chart" uri="{C3380CC4-5D6E-409C-BE32-E72D297353CC}">
              <c16:uniqueId val="{00000004-CC99-4DC9-8EB9-30B5317FA32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{9514B6CE-F0BD-4CDA-9C93-CC213A2918F7}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C99-4DC9-8EB9-30B5317FA32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{3043E369-8CA6-42A3-82D5-42E23DF415DE}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C99-4DC9-8EB9-30B5317FA32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{DB9B8A41-49BB-43BE-BFAF-E8E1294A0944}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C99-4DC9-8EB9-30B5317FA32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{9B93B996-F4DF-4ED3-8D01-F53799154F06}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C99-4DC9-8EB9-30B5317FA3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C99-4DC9-8EB9-30B5317FA32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C99-4DC9-8EB9-30B5317FA32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{FCDE355C-CD79-478B-926A-B1515E183FE0}</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6739-47AC-9310-5B709ECEDB44}"/>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{5F4E8CB2-DBE6-412F-ADF4-301A92C66A2C}</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6739-47AC-9310-5B709ECEDB4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{C4FC3554-315E-49B7-AD53-3398C55D160C}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6739-47AC-9310-5B709ECEDB4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{E9972669-BFB0-49D2-9EA7-F85DC89C85A5}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739-47AC-9310-5B709ECEDB4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-3.5120016993556611</c:v>
                </c:pt>
                <c:pt idx="1">
                  <c:v>-3.156552267354261</c:v>
                </c:pt>
                <c:pt idx="2">
                  <c:v>-2.7637010795899166</c:v>
                </c:pt>
                <c:pt idx="3">
                  <c:v>-2.8655893304673015</c:v>
                </c:pt>
              </c:numCache>
            </c:numRef>
          </c:val>
          <c:extLst>
            <c:ext xmlns:c16="http://schemas.microsoft.com/office/drawing/2014/chart" uri="{C3380CC4-5D6E-409C-BE32-E72D297353CC}">
              <c16:uniqueId val="{00000004-6739-47AC-9310-5B709ECEDB4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{9ED35FB2-7BFF-4D40-83EF-D41036F41EAB}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739-47AC-9310-5B709ECEDB4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{D5953127-9F84-4C5F-8012-12E45B1FF2D7}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739-47AC-9310-5B709ECEDB4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{1949F64F-1CC7-48E9-B6F6-755728E8570D}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739-47AC-9310-5B709ECEDB4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{531BB2BB-6AD5-47EE-A2AF-4256735D8896}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739-47AC-9310-5B709ECEDB4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739-47AC-9310-5B709ECEDB4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739-47AC-9310-5B709ECEDB4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{E83D704C-AF40-403C-B976-D80DF3ADE7B1}</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8CEE-4CF3-A79D-D75D095C8154}"/>
                </c:ext>
              </c:extLst>
            </c:dLbl>
            <c:dLbl>
              <c:idx val="1"/>
              <c:tx>
                <c:strRef>
                  <c:f>Daten_Diagramme!$D$15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{2AB364A8-6238-414E-9AF4-114A6630737E}</c15:txfldGUID>
                      <c15:f>Daten_Diagramme!$D$15</c15:f>
                      <c15:dlblFieldTableCache>
                        <c:ptCount val="1"/>
                        <c:pt idx="0">
                          <c:v>0.7</c:v>
                        </c:pt>
                      </c15:dlblFieldTableCache>
                    </c15:dlblFTEntry>
                  </c15:dlblFieldTable>
                  <c15:showDataLabelsRange val="0"/>
                </c:ext>
                <c:ext xmlns:c16="http://schemas.microsoft.com/office/drawing/2014/chart" uri="{C3380CC4-5D6E-409C-BE32-E72D297353CC}">
                  <c16:uniqueId val="{00000001-8CEE-4CF3-A79D-D75D095C8154}"/>
                </c:ext>
              </c:extLst>
            </c:dLbl>
            <c:dLbl>
              <c:idx val="2"/>
              <c:tx>
                <c:strRef>
                  <c:f>Daten_Diagramme!$D$16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{764814F4-488E-47A1-B6B2-40120A0345D3}</c15:txfldGUID>
                      <c15:f>Daten_Diagramme!$D$16</c15:f>
                      <c15:dlblFieldTableCache>
                        <c:ptCount val="1"/>
                        <c:pt idx="0">
                          <c:v>1.2</c:v>
                        </c:pt>
                      </c15:dlblFieldTableCache>
                    </c15:dlblFTEntry>
                  </c15:dlblFieldTable>
                  <c15:showDataLabelsRange val="0"/>
                </c:ext>
                <c:ext xmlns:c16="http://schemas.microsoft.com/office/drawing/2014/chart" uri="{C3380CC4-5D6E-409C-BE32-E72D297353CC}">
                  <c16:uniqueId val="{00000002-8CEE-4CF3-A79D-D75D095C8154}"/>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{704F6F9A-86E2-4023-9BD2-35F4CE8EB6F5}</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8CEE-4CF3-A79D-D75D095C8154}"/>
                </c:ext>
              </c:extLst>
            </c:dLbl>
            <c:dLbl>
              <c:idx val="4"/>
              <c:tx>
                <c:strRef>
                  <c:f>Daten_Diagramme!$D$18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{B93DEF12-8C4D-4A3F-9307-1EF5AD607BC8}</c15:txfldGUID>
                      <c15:f>Daten_Diagramme!$D$18</c15:f>
                      <c15:dlblFieldTableCache>
                        <c:ptCount val="1"/>
                        <c:pt idx="0">
                          <c:v>-1.2</c:v>
                        </c:pt>
                      </c15:dlblFieldTableCache>
                    </c15:dlblFTEntry>
                  </c15:dlblFieldTable>
                  <c15:showDataLabelsRange val="0"/>
                </c:ext>
                <c:ext xmlns:c16="http://schemas.microsoft.com/office/drawing/2014/chart" uri="{C3380CC4-5D6E-409C-BE32-E72D297353CC}">
                  <c16:uniqueId val="{00000004-8CEE-4CF3-A79D-D75D095C8154}"/>
                </c:ext>
              </c:extLst>
            </c:dLbl>
            <c:dLbl>
              <c:idx val="5"/>
              <c:tx>
                <c:strRef>
                  <c:f>Daten_Diagramme!$D$19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{7AC1E5BB-D1AA-4440-965E-C0D7FA1906E5}</c15:txfldGUID>
                      <c15:f>Daten_Diagramme!$D$19</c15:f>
                      <c15:dlblFieldTableCache>
                        <c:ptCount val="1"/>
                        <c:pt idx="0">
                          <c:v>0.0</c:v>
                        </c:pt>
                      </c15:dlblFieldTableCache>
                    </c15:dlblFTEntry>
                  </c15:dlblFieldTable>
                  <c15:showDataLabelsRange val="0"/>
                </c:ext>
                <c:ext xmlns:c16="http://schemas.microsoft.com/office/drawing/2014/chart" uri="{C3380CC4-5D6E-409C-BE32-E72D297353CC}">
                  <c16:uniqueId val="{00000005-8CEE-4CF3-A79D-D75D095C8154}"/>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{9BC59FCD-67A9-40AA-963C-51E178626470}</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8CEE-4CF3-A79D-D75D095C8154}"/>
                </c:ext>
              </c:extLst>
            </c:dLbl>
            <c:dLbl>
              <c:idx val="7"/>
              <c:tx>
                <c:strRef>
                  <c:f>Daten_Diagramme!$D$21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{90F1CE38-E5C1-4E34-A8D2-748363C320FB}</c15:txfldGUID>
                      <c15:f>Daten_Diagramme!$D$21</c15:f>
                      <c15:dlblFieldTableCache>
                        <c:ptCount val="1"/>
                        <c:pt idx="0">
                          <c:v>2.8</c:v>
                        </c:pt>
                      </c15:dlblFieldTableCache>
                    </c15:dlblFTEntry>
                  </c15:dlblFieldTable>
                  <c15:showDataLabelsRange val="0"/>
                </c:ext>
                <c:ext xmlns:c16="http://schemas.microsoft.com/office/drawing/2014/chart" uri="{C3380CC4-5D6E-409C-BE32-E72D297353CC}">
                  <c16:uniqueId val="{00000007-8CEE-4CF3-A79D-D75D095C8154}"/>
                </c:ext>
              </c:extLst>
            </c:dLbl>
            <c:dLbl>
              <c:idx val="8"/>
              <c:tx>
                <c:strRef>
                  <c:f>Daten_Diagramme!$D$22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{D75E1E30-7912-4981-B5E7-5EDF506C8036}</c15:txfldGUID>
                      <c15:f>Daten_Diagramme!$D$22</c15:f>
                      <c15:dlblFieldTableCache>
                        <c:ptCount val="1"/>
                        <c:pt idx="0">
                          <c:v>2.3</c:v>
                        </c:pt>
                      </c15:dlblFieldTableCache>
                    </c15:dlblFTEntry>
                  </c15:dlblFieldTable>
                  <c15:showDataLabelsRange val="0"/>
                </c:ext>
                <c:ext xmlns:c16="http://schemas.microsoft.com/office/drawing/2014/chart" uri="{C3380CC4-5D6E-409C-BE32-E72D297353CC}">
                  <c16:uniqueId val="{00000008-8CEE-4CF3-A79D-D75D095C8154}"/>
                </c:ext>
              </c:extLst>
            </c:dLbl>
            <c:dLbl>
              <c:idx val="9"/>
              <c:tx>
                <c:strRef>
                  <c:f>Daten_Diagramme!$D$23</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{FFDEF26A-CDB1-4F91-9AD0-7FC12A7B372D}</c15:txfldGUID>
                      <c15:f>Daten_Diagramme!$D$23</c15:f>
                      <c15:dlblFieldTableCache>
                        <c:ptCount val="1"/>
                        <c:pt idx="0">
                          <c:v>0.7</c:v>
                        </c:pt>
                      </c15:dlblFieldTableCache>
                    </c15:dlblFTEntry>
                  </c15:dlblFieldTable>
                  <c15:showDataLabelsRange val="0"/>
                </c:ext>
                <c:ext xmlns:c16="http://schemas.microsoft.com/office/drawing/2014/chart" uri="{C3380CC4-5D6E-409C-BE32-E72D297353CC}">
                  <c16:uniqueId val="{00000009-8CEE-4CF3-A79D-D75D095C8154}"/>
                </c:ext>
              </c:extLst>
            </c:dLbl>
            <c:dLbl>
              <c:idx val="10"/>
              <c:tx>
                <c:strRef>
                  <c:f>Daten_Diagramme!$D$24</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{C37A4C66-C5F6-440B-A8B0-BCE8FA3745FC}</c15:txfldGUID>
                      <c15:f>Daten_Diagramme!$D$24</c15:f>
                      <c15:dlblFieldTableCache>
                        <c:ptCount val="1"/>
                        <c:pt idx="0">
                          <c:v>-6.9</c:v>
                        </c:pt>
                      </c15:dlblFieldTableCache>
                    </c15:dlblFTEntry>
                  </c15:dlblFieldTable>
                  <c15:showDataLabelsRange val="0"/>
                </c:ext>
                <c:ext xmlns:c16="http://schemas.microsoft.com/office/drawing/2014/chart" uri="{C3380CC4-5D6E-409C-BE32-E72D297353CC}">
                  <c16:uniqueId val="{0000000A-8CEE-4CF3-A79D-D75D095C8154}"/>
                </c:ext>
              </c:extLst>
            </c:dLbl>
            <c:dLbl>
              <c:idx val="11"/>
              <c:tx>
                <c:strRef>
                  <c:f>Daten_Diagramme!$D$25</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{74781C44-43E0-45A8-9D5D-808B60C4E28B}</c15:txfldGUID>
                      <c15:f>Daten_Diagramme!$D$25</c15:f>
                      <c15:dlblFieldTableCache>
                        <c:ptCount val="1"/>
                        <c:pt idx="0">
                          <c:v>6.9</c:v>
                        </c:pt>
                      </c15:dlblFieldTableCache>
                    </c15:dlblFTEntry>
                  </c15:dlblFieldTable>
                  <c15:showDataLabelsRange val="0"/>
                </c:ext>
                <c:ext xmlns:c16="http://schemas.microsoft.com/office/drawing/2014/chart" uri="{C3380CC4-5D6E-409C-BE32-E72D297353CC}">
                  <c16:uniqueId val="{0000000B-8CEE-4CF3-A79D-D75D095C8154}"/>
                </c:ext>
              </c:extLst>
            </c:dLbl>
            <c:dLbl>
              <c:idx val="12"/>
              <c:tx>
                <c:strRef>
                  <c:f>Daten_Diagramme!$D$26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{8E21AA95-764D-4E44-8B97-AC6693C8FEB8}</c15:txfldGUID>
                      <c15:f>Daten_Diagramme!$D$26</c15:f>
                      <c15:dlblFieldTableCache>
                        <c:ptCount val="1"/>
                        <c:pt idx="0">
                          <c:v>-2.2</c:v>
                        </c:pt>
                      </c15:dlblFieldTableCache>
                    </c15:dlblFTEntry>
                  </c15:dlblFieldTable>
                  <c15:showDataLabelsRange val="0"/>
                </c:ext>
                <c:ext xmlns:c16="http://schemas.microsoft.com/office/drawing/2014/chart" uri="{C3380CC4-5D6E-409C-BE32-E72D297353CC}">
                  <c16:uniqueId val="{0000000C-8CEE-4CF3-A79D-D75D095C8154}"/>
                </c:ext>
              </c:extLst>
            </c:dLbl>
            <c:dLbl>
              <c:idx val="13"/>
              <c:tx>
                <c:strRef>
                  <c:f>Daten_Diagramme!$D$27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{0801AB42-A8E9-43FA-9F52-C8BAA5AE5515}</c15:txfldGUID>
                      <c15:f>Daten_Diagramme!$D$27</c15:f>
                      <c15:dlblFieldTableCache>
                        <c:ptCount val="1"/>
                        <c:pt idx="0">
                          <c:v>3.2</c:v>
                        </c:pt>
                      </c15:dlblFieldTableCache>
                    </c15:dlblFTEntry>
                  </c15:dlblFieldTable>
                  <c15:showDataLabelsRange val="0"/>
                </c:ext>
                <c:ext xmlns:c16="http://schemas.microsoft.com/office/drawing/2014/chart" uri="{C3380CC4-5D6E-409C-BE32-E72D297353CC}">
                  <c16:uniqueId val="{0000000D-8CEE-4CF3-A79D-D75D095C8154}"/>
                </c:ext>
              </c:extLst>
            </c:dLbl>
            <c:dLbl>
              <c:idx val="14"/>
              <c:tx>
                <c:strRef>
                  <c:f>Daten_Diagramme!$D$28</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{34334796-73D2-4954-9752-43F97D941F6F}</c15:txfldGUID>
                      <c15:f>Daten_Diagramme!$D$28</c15:f>
                      <c15:dlblFieldTableCache>
                        <c:ptCount val="1"/>
                        <c:pt idx="0">
                          <c:v>7.4</c:v>
                        </c:pt>
                      </c15:dlblFieldTableCache>
                    </c15:dlblFTEntry>
                  </c15:dlblFieldTable>
                  <c15:showDataLabelsRange val="0"/>
                </c:ext>
                <c:ext xmlns:c16="http://schemas.microsoft.com/office/drawing/2014/chart" uri="{C3380CC4-5D6E-409C-BE32-E72D297353CC}">
                  <c16:uniqueId val="{0000000E-8CEE-4CF3-A79D-D75D095C8154}"/>
                </c:ext>
              </c:extLst>
            </c:dLbl>
            <c:dLbl>
              <c:idx val="15"/>
              <c:tx>
                <c:strRef>
                  <c:f>Daten_Diagramme!$D$29</c:f>
                  <c:strCache>
                    <c:ptCount val="1"/>
                    <c:pt idx="0">
                      <c:v>-16.6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{CE414446-DDD4-4081-A519-69C508F2A831}</c15:txfldGUID>
                      <c15:f>Daten_Diagramme!$D$29</c15:f>
                      <c15:dlblFieldTableCache>
                        <c:ptCount val="1"/>
                        <c:pt idx="0">
                          <c:v>-16.6</c:v>
                        </c:pt>
                      </c15:dlblFieldTableCache>
                    </c15:dlblFTEntry>
                  </c15:dlblFieldTable>
                  <c15:showDataLabelsRange val="0"/>
                </c:ext>
                <c:ext xmlns:c16="http://schemas.microsoft.com/office/drawing/2014/chart" uri="{C3380CC4-5D6E-409C-BE32-E72D297353CC}">
                  <c16:uniqueId val="{0000000F-8CEE-4CF3-A79D-D75D095C8154}"/>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{D45A540C-C9A2-4109-AAE8-6390F17C0FFD}</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8CEE-4CF3-A79D-D75D095C8154}"/>
                </c:ext>
              </c:extLst>
            </c:dLbl>
            <c:dLbl>
              <c:idx val="17"/>
              <c:tx>
                <c:strRef>
                  <c:f>Daten_Diagramme!$D$31</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{B2176DD6-E6B1-4363-A30E-9B17649A2C57}</c15:txfldGUID>
                      <c15:f>Daten_Diagramme!$D$31</c15:f>
                      <c15:dlblFieldTableCache>
                        <c:ptCount val="1"/>
                        <c:pt idx="0">
                          <c:v>4.8</c:v>
                        </c:pt>
                      </c15:dlblFieldTableCache>
                    </c15:dlblFTEntry>
                  </c15:dlblFieldTable>
                  <c15:showDataLabelsRange val="0"/>
                </c:ext>
                <c:ext xmlns:c16="http://schemas.microsoft.com/office/drawing/2014/chart" uri="{C3380CC4-5D6E-409C-BE32-E72D297353CC}">
                  <c16:uniqueId val="{00000011-8CEE-4CF3-A79D-D75D095C8154}"/>
                </c:ext>
              </c:extLst>
            </c:dLbl>
            <c:dLbl>
              <c:idx val="18"/>
              <c:tx>
                <c:strRef>
                  <c:f>Daten_Diagramme!$D$32</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{1700F334-D026-45EF-B163-A590852121ED}</c15:txfldGUID>
                      <c15:f>Daten_Diagramme!$D$32</c15:f>
                      <c15:dlblFieldTableCache>
                        <c:ptCount val="1"/>
                        <c:pt idx="0">
                          <c:v>4.7</c:v>
                        </c:pt>
                      </c15:dlblFieldTableCache>
                    </c15:dlblFTEntry>
                  </c15:dlblFieldTable>
                  <c15:showDataLabelsRange val="0"/>
                </c:ext>
                <c:ext xmlns:c16="http://schemas.microsoft.com/office/drawing/2014/chart" uri="{C3380CC4-5D6E-409C-BE32-E72D297353CC}">
                  <c16:uniqueId val="{00000012-8CEE-4CF3-A79D-D75D095C8154}"/>
                </c:ext>
              </c:extLst>
            </c:dLbl>
            <c:dLbl>
              <c:idx val="19"/>
              <c:tx>
                <c:strRef>
                  <c:f>Daten_Diagramme!$D$33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{618D00CD-ADD3-4EA7-A741-E51DACCFD27B}</c15:txfldGUID>
                      <c15:f>Daten_Diagramme!$D$33</c15:f>
                      <c15:dlblFieldTableCache>
                        <c:ptCount val="1"/>
                        <c:pt idx="0">
                          <c:v>2.0</c:v>
                        </c:pt>
                      </c15:dlblFieldTableCache>
                    </c15:dlblFTEntry>
                  </c15:dlblFieldTable>
                  <c15:showDataLabelsRange val="0"/>
                </c:ext>
                <c:ext xmlns:c16="http://schemas.microsoft.com/office/drawing/2014/chart" uri="{C3380CC4-5D6E-409C-BE32-E72D297353CC}">
                  <c16:uniqueId val="{00000013-8CEE-4CF3-A79D-D75D095C8154}"/>
                </c:ext>
              </c:extLst>
            </c:dLbl>
            <c:dLbl>
              <c:idx val="20"/>
              <c:tx>
                <c:strRef>
                  <c:f>Daten_Diagramme!$D$34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{FA67FD4A-48D9-42BC-A92D-D697304D99E8}</c15:txfldGUID>
                      <c15:f>Daten_Diagramme!$D$34</c15:f>
                      <c15:dlblFieldTableCache>
                        <c:ptCount val="1"/>
                        <c:pt idx="0">
                          <c:v>-0.7</c:v>
                        </c:pt>
                      </c15:dlblFieldTableCache>
                    </c15:dlblFTEntry>
                  </c15:dlblFieldTable>
                  <c15:showDataLabelsRange val="0"/>
                </c:ext>
                <c:ext xmlns:c16="http://schemas.microsoft.com/office/drawing/2014/chart" uri="{C3380CC4-5D6E-409C-BE32-E72D297353CC}">
                  <c16:uniqueId val="{00000014-8CEE-4CF3-A79D-D75D095C815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{F2E7E8A2-62F8-4276-B7FE-3B61D0AD6AE4}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8CEE-4CF3-A79D-D75D095C815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{B077F4F4-66DF-48A4-BE5D-740986CE61B6}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8CEE-4CF3-A79D-D75D095C8154}"/>
                </c:ext>
              </c:extLst>
            </c:dLbl>
            <c:dLbl>
              <c:idx val="23"/>
              <c:tx>
                <c:strRef>
                  <c:f>Daten_Diagramme!$D$37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{AD2D630B-443F-491B-869E-6509E2EA25A9}</c15:txfldGUID>
                      <c15:f>Daten_Diagramme!$D$37</c15:f>
                      <c15:dlblFieldTableCache>
                        <c:ptCount val="1"/>
                        <c:pt idx="0">
                          <c:v>0.7</c:v>
                        </c:pt>
                      </c15:dlblFieldTableCache>
                    </c15:dlblFTEntry>
                  </c15:dlblFieldTable>
                  <c15:showDataLabelsRange val="0"/>
                </c:ext>
                <c:ext xmlns:c16="http://schemas.microsoft.com/office/drawing/2014/chart" uri="{C3380CC4-5D6E-409C-BE32-E72D297353CC}">
                  <c16:uniqueId val="{00000017-8CEE-4CF3-A79D-D75D095C8154}"/>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{9ED1F0B7-5373-45C8-89F7-D36FF66302D5}</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8CEE-4CF3-A79D-D75D095C8154}"/>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{6E6609F3-E204-499D-8A49-9B1C220ECE36}</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8CEE-4CF3-A79D-D75D095C815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{BC56E7A0-01DF-4AB4-9D1D-67B781D6C0E9}</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8CEE-4CF3-A79D-D75D095C815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{22D825A5-3EE8-465E-B500-33A76CBBDAD5}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8CEE-4CF3-A79D-D75D095C815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{D8FAC4E0-F61E-4F75-B1D4-F351098A152E}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8CEE-4CF3-A79D-D75D095C815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{7227C1D3-0033-49E0-BE79-2E7FD1B2A0E0}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8CEE-4CF3-A79D-D75D095C815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{6082FC12-604B-425D-9E38-CFFEE59A0913}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8CEE-4CF3-A79D-D75D095C8154}"/>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{87862D95-2E5D-4D12-AF53-F58706F05FFF}</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8CEE-4CF3-A79D-D75D095C81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1.1614401858304297</c:v>
                </c:pt>
                <c:pt idx="1">
                  <c:v>0.65359477124183007</c:v>
                </c:pt>
                <c:pt idx="2">
                  <c:v>1.1746680286006128</c:v>
                </c:pt>
                <c:pt idx="3">
                  <c:v>-8.0522004720255447E-2</c:v>
                </c:pt>
                <c:pt idx="4">
                  <c:v>-1.2147416100473543</c:v>
                </c:pt>
                <c:pt idx="5">
                  <c:v>4.118616144975288E-2</c:v>
                </c:pt>
                <c:pt idx="6">
                  <c:v>0.29078220412910732</c:v>
                </c:pt>
                <c:pt idx="7">
                  <c:v>2.8077098193959631</c:v>
                </c:pt>
                <c:pt idx="8">
                  <c:v>2.3171285779191275</c:v>
                </c:pt>
                <c:pt idx="9">
                  <c:v>0.70102311481621826</c:v>
                </c:pt>
                <c:pt idx="10">
                  <c:v>-6.9300911854103342</c:v>
                </c:pt>
                <c:pt idx="11">
                  <c:v>6.8529256721138641</c:v>
                </c:pt>
                <c:pt idx="12">
                  <c:v>-2.2355975924333622</c:v>
                </c:pt>
                <c:pt idx="13">
                  <c:v>3.1696136214800261</c:v>
                </c:pt>
                <c:pt idx="14">
                  <c:v>7.3681108163866789</c:v>
                </c:pt>
                <c:pt idx="15">
                  <c:v>-16.591690923524741</c:v>
                </c:pt>
                <c:pt idx="16">
                  <c:v>2.6309971258014593</c:v>
                </c:pt>
                <c:pt idx="17">
                  <c:v>4.7961015645037186</c:v>
                </c:pt>
                <c:pt idx="18">
                  <c:v>4.6604527296937412</c:v>
                </c:pt>
                <c:pt idx="19">
                  <c:v>2.0163605051664755</c:v>
                </c:pt>
                <c:pt idx="20">
                  <c:v>-0.68587105624142664</c:v>
                </c:pt>
                <c:pt idx="21">
                  <c:v>0</c:v>
                </c:pt>
                <c:pt idx="23">
                  <c:v>0.65359477124183007</c:v>
                </c:pt>
                <c:pt idx="24">
                  <c:v>0.40168753646604732</c:v>
                </c:pt>
                <c:pt idx="25">
                  <c:v>1.568305230065733</c:v>
                </c:pt>
              </c:numCache>
            </c:numRef>
          </c:val>
          <c:extLst>
            <c:ext xmlns:c16="http://schemas.microsoft.com/office/drawing/2014/chart" uri="{C3380CC4-5D6E-409C-BE32-E72D297353CC}">
              <c16:uniqueId val="{00000020-8CEE-4CF3-A79D-D75D095C815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{6904781D-8873-40E1-8804-B26A5DD6F75D}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8CEE-4CF3-A79D-D75D095C815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{3A453145-DE10-4F30-B8E3-5395CE2552CE}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8CEE-4CF3-A79D-D75D095C815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{3A95EC0E-7907-4E7D-9505-97A4EFD7CA70}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8CEE-4CF3-A79D-D75D095C815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{966C0B4B-2581-422E-A839-E4CD4A93CE47}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8CEE-4CF3-A79D-D75D095C815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{0F25AF18-DB88-4672-95E6-09A62EE27253}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8CEE-4CF3-A79D-D75D095C815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{9638194E-00C1-4773-8971-186797EA49E3}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8CEE-4CF3-A79D-D75D095C815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{D8E96D2C-73C5-4E50-8592-E48502613BA4}</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8CEE-4CF3-A79D-D75D095C815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{2BAA0955-05BC-401F-9497-F60CA6427EE7}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8CEE-4CF3-A79D-D75D095C815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{D3693DE7-EBCD-4552-9113-5A6FCB65DDD2}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8CEE-4CF3-A79D-D75D095C815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{10EA6FCC-1EAF-49C1-A30B-1B7230050F6F}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8CEE-4CF3-A79D-D75D095C815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{7CFF166D-9C8B-43BF-8599-2258A43C42A7}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8CEE-4CF3-A79D-D75D095C815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{3283B297-45FA-41D7-9579-B68A54F516C7}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8CEE-4CF3-A79D-D75D095C815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{3D78A76C-3B42-4DA6-9144-0D1CC56651F5}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8CEE-4CF3-A79D-D75D095C815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{91302183-4EDE-4984-9CA4-EAB67871CFF3}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8CEE-4CF3-A79D-D75D095C815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{9760B99E-AF64-4B0D-9DCF-93B8CA72EB39}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8CEE-4CF3-A79D-D75D095C815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{2221296A-A105-4818-BF2D-29ADB9801A3D}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8CEE-4CF3-A79D-D75D095C815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{1B394393-3297-4B6B-A031-581F01B4ADD4}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8CEE-4CF3-A79D-D75D095C815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{A8280220-B9F6-4B85-AB19-C9AF1683409F}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8CEE-4CF3-A79D-D75D095C815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{CA72A290-E93F-472B-AF6D-03E1A924E87B}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8CEE-4CF3-A79D-D75D095C815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{15216EB8-13A4-4488-B050-DD246BE7311C}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8CEE-4CF3-A79D-D75D095C815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{5560B910-9D60-45F3-8DA3-6BBAF017BEB7}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8CEE-4CF3-A79D-D75D095C815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{1B8140F2-E45A-43B3-A2BE-5D5431F83F5D}</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8CEE-4CF3-A79D-D75D095C815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{2A9BE2A7-FA27-48D6-B170-204C82C91C5B}</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8CEE-4CF3-A79D-D75D095C815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{F85E55D8-3155-48FF-8FDF-1C5849182470}</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8CEE-4CF3-A79D-D75D095C815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{47458E19-EA0C-459C-B2C4-869677E176E5}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8CEE-4CF3-A79D-D75D095C815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{A891755B-F0F2-4C8D-847E-616C0C0AD772}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8CEE-4CF3-A79D-D75D095C815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{19D6FF2A-4E26-4B1B-8120-1FD184CACF36}</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8CEE-4CF3-A79D-D75D095C815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{6278752F-9B3B-49FB-91AB-5F0B3C98547D}</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8CEE-4CF3-A79D-D75D095C815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{1B30F6BA-4BDE-4FE4-AE88-30D90B38E210}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8CEE-4CF3-A79D-D75D095C815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{AA65506C-AD4A-4565-9410-8EF81458373C}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8CEE-4CF3-A79D-D75D095C815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{44D3A221-DC51-4E12-AF46-49A3ED8D8C55}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8CEE-4CF3-A79D-D75D095C815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{F71D6A1D-C705-47DF-884C-F946773E44ED}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8CEE-4CF3-A79D-D75D095C815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8CEE-4CF3-A79D-D75D095C815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8CEE-4CF3-A79D-D75D095C815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{D6F5AE3B-6C81-47F7-90E8-275AA2594DE6}</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6BFA-48FE-956C-2FA06B5B5901}"/>
                </c:ext>
              </c:extLst>
            </c:dLbl>
            <c:dLbl>
              <c:idx val="1"/>
              <c:tx>
                <c:strRef>
                  <c:f>Daten_Diagramme!$E$15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{162C5610-031B-40D4-BC34-384972AB0D60}</c15:txfldGUID>
                      <c15:f>Daten_Diagramme!$E$15</c15:f>
                      <c15:dlblFieldTableCache>
                        <c:ptCount val="1"/>
                        <c:pt idx="0">
                          <c:v>5.5</c:v>
                        </c:pt>
                      </c15:dlblFieldTableCache>
                    </c15:dlblFTEntry>
                  </c15:dlblFieldTable>
                  <c15:showDataLabelsRange val="0"/>
                </c:ext>
                <c:ext xmlns:c16="http://schemas.microsoft.com/office/drawing/2014/chart" uri="{C3380CC4-5D6E-409C-BE32-E72D297353CC}">
                  <c16:uniqueId val="{00000001-6BFA-48FE-956C-2FA06B5B5901}"/>
                </c:ext>
              </c:extLst>
            </c:dLbl>
            <c:dLbl>
              <c:idx val="2"/>
              <c:tx>
                <c:strRef>
                  <c:f>Daten_Diagramme!$E$16</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{CC4B2329-1AE7-4EE1-A944-C07657FA6426}</c15:txfldGUID>
                      <c15:f>Daten_Diagramme!$E$16</c15:f>
                      <c15:dlblFieldTableCache>
                        <c:ptCount val="1"/>
                        <c:pt idx="0">
                          <c:v>10.3</c:v>
                        </c:pt>
                      </c15:dlblFieldTableCache>
                    </c15:dlblFTEntry>
                  </c15:dlblFieldTable>
                  <c15:showDataLabelsRange val="0"/>
                </c:ext>
                <c:ext xmlns:c16="http://schemas.microsoft.com/office/drawing/2014/chart" uri="{C3380CC4-5D6E-409C-BE32-E72D297353CC}">
                  <c16:uniqueId val="{00000002-6BFA-48FE-956C-2FA06B5B5901}"/>
                </c:ext>
              </c:extLst>
            </c:dLbl>
            <c:dLbl>
              <c:idx val="3"/>
              <c:tx>
                <c:strRef>
                  <c:f>Daten_Diagramme!$E$17</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{0E0DB51B-E494-447D-91BC-97EA6B8B0D03}</c15:txfldGUID>
                      <c15:f>Daten_Diagramme!$E$17</c15:f>
                      <c15:dlblFieldTableCache>
                        <c:ptCount val="1"/>
                        <c:pt idx="0">
                          <c:v>-9.3</c:v>
                        </c:pt>
                      </c15:dlblFieldTableCache>
                    </c15:dlblFTEntry>
                  </c15:dlblFieldTable>
                  <c15:showDataLabelsRange val="0"/>
                </c:ext>
                <c:ext xmlns:c16="http://schemas.microsoft.com/office/drawing/2014/chart" uri="{C3380CC4-5D6E-409C-BE32-E72D297353CC}">
                  <c16:uniqueId val="{00000003-6BFA-48FE-956C-2FA06B5B5901}"/>
                </c:ext>
              </c:extLst>
            </c:dLbl>
            <c:dLbl>
              <c:idx val="4"/>
              <c:tx>
                <c:strRef>
                  <c:f>Daten_Diagramme!$E$18</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{B25C2FA6-1AF2-49CD-BA21-114933A23396}</c15:txfldGUID>
                      <c15:f>Daten_Diagramme!$E$18</c15:f>
                      <c15:dlblFieldTableCache>
                        <c:ptCount val="1"/>
                        <c:pt idx="0">
                          <c:v>-10.3</c:v>
                        </c:pt>
                      </c15:dlblFieldTableCache>
                    </c15:dlblFTEntry>
                  </c15:dlblFieldTable>
                  <c15:showDataLabelsRange val="0"/>
                </c:ext>
                <c:ext xmlns:c16="http://schemas.microsoft.com/office/drawing/2014/chart" uri="{C3380CC4-5D6E-409C-BE32-E72D297353CC}">
                  <c16:uniqueId val="{00000004-6BFA-48FE-956C-2FA06B5B5901}"/>
                </c:ext>
              </c:extLst>
            </c:dLbl>
            <c:dLbl>
              <c:idx val="5"/>
              <c:tx>
                <c:strRef>
                  <c:f>Daten_Diagramme!$E$19</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{5D8FF1B4-AE94-4CB7-ACCF-6DEEB2E416BB}</c15:txfldGUID>
                      <c15:f>Daten_Diagramme!$E$19</c15:f>
                      <c15:dlblFieldTableCache>
                        <c:ptCount val="1"/>
                        <c:pt idx="0">
                          <c:v>-9.0</c:v>
                        </c:pt>
                      </c15:dlblFieldTableCache>
                    </c15:dlblFTEntry>
                  </c15:dlblFieldTable>
                  <c15:showDataLabelsRange val="0"/>
                </c:ext>
                <c:ext xmlns:c16="http://schemas.microsoft.com/office/drawing/2014/chart" uri="{C3380CC4-5D6E-409C-BE32-E72D297353CC}">
                  <c16:uniqueId val="{00000005-6BFA-48FE-956C-2FA06B5B5901}"/>
                </c:ext>
              </c:extLst>
            </c:dLbl>
            <c:dLbl>
              <c:idx val="6"/>
              <c:tx>
                <c:strRef>
                  <c:f>Daten_Diagramme!$E$20</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{177D1FFB-EEF5-42A8-82F5-849B0D9AE9F4}</c15:txfldGUID>
                      <c15:f>Daten_Diagramme!$E$20</c15:f>
                      <c15:dlblFieldTableCache>
                        <c:ptCount val="1"/>
                        <c:pt idx="0">
                          <c:v>-8.1</c:v>
                        </c:pt>
                      </c15:dlblFieldTableCache>
                    </c15:dlblFTEntry>
                  </c15:dlblFieldTable>
                  <c15:showDataLabelsRange val="0"/>
                </c:ext>
                <c:ext xmlns:c16="http://schemas.microsoft.com/office/drawing/2014/chart" uri="{C3380CC4-5D6E-409C-BE32-E72D297353CC}">
                  <c16:uniqueId val="{00000006-6BFA-48FE-956C-2FA06B5B5901}"/>
                </c:ext>
              </c:extLst>
            </c:dLbl>
            <c:dLbl>
              <c:idx val="7"/>
              <c:tx>
                <c:strRef>
                  <c:f>Daten_Diagramme!$E$21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{6C633E7D-D939-472F-B410-C2239B12A068}</c15:txfldGUID>
                      <c15:f>Daten_Diagramme!$E$21</c15:f>
                      <c15:dlblFieldTableCache>
                        <c:ptCount val="1"/>
                        <c:pt idx="0">
                          <c:v>3.4</c:v>
                        </c:pt>
                      </c15:dlblFieldTableCache>
                    </c15:dlblFTEntry>
                  </c15:dlblFieldTable>
                  <c15:showDataLabelsRange val="0"/>
                </c:ext>
                <c:ext xmlns:c16="http://schemas.microsoft.com/office/drawing/2014/chart" uri="{C3380CC4-5D6E-409C-BE32-E72D297353CC}">
                  <c16:uniqueId val="{00000007-6BFA-48FE-956C-2FA06B5B5901}"/>
                </c:ext>
              </c:extLst>
            </c:dLbl>
            <c:dLbl>
              <c:idx val="8"/>
              <c:tx>
                <c:strRef>
                  <c:f>Daten_Diagramme!$E$22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{0671B048-7780-4FBD-91C9-856D06BF57FF}</c15:txfldGUID>
                      <c15:f>Daten_Diagramme!$E$22</c15:f>
                      <c15:dlblFieldTableCache>
                        <c:ptCount val="1"/>
                        <c:pt idx="0">
                          <c:v>-1.2</c:v>
                        </c:pt>
                      </c15:dlblFieldTableCache>
                    </c15:dlblFTEntry>
                  </c15:dlblFieldTable>
                  <c15:showDataLabelsRange val="0"/>
                </c:ext>
                <c:ext xmlns:c16="http://schemas.microsoft.com/office/drawing/2014/chart" uri="{C3380CC4-5D6E-409C-BE32-E72D297353CC}">
                  <c16:uniqueId val="{00000008-6BFA-48FE-956C-2FA06B5B5901}"/>
                </c:ext>
              </c:extLst>
            </c:dLbl>
            <c:dLbl>
              <c:idx val="9"/>
              <c:tx>
                <c:strRef>
                  <c:f>Daten_Diagramme!$E$23</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{DF21F610-47DE-4999-8497-A37E61F3AD71}</c15:txfldGUID>
                      <c15:f>Daten_Diagramme!$E$23</c15:f>
                      <c15:dlblFieldTableCache>
                        <c:ptCount val="1"/>
                        <c:pt idx="0">
                          <c:v>-10.8</c:v>
                        </c:pt>
                      </c15:dlblFieldTableCache>
                    </c15:dlblFTEntry>
                  </c15:dlblFieldTable>
                  <c15:showDataLabelsRange val="0"/>
                </c:ext>
                <c:ext xmlns:c16="http://schemas.microsoft.com/office/drawing/2014/chart" uri="{C3380CC4-5D6E-409C-BE32-E72D297353CC}">
                  <c16:uniqueId val="{00000009-6BFA-48FE-956C-2FA06B5B5901}"/>
                </c:ext>
              </c:extLst>
            </c:dLbl>
            <c:dLbl>
              <c:idx val="10"/>
              <c:tx>
                <c:strRef>
                  <c:f>Daten_Diagramme!$E$24</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{280B76D0-43A5-4CFD-8BFD-4ADB75EF7EFB}</c15:txfldGUID>
                      <c15:f>Daten_Diagramme!$E$24</c15:f>
                      <c15:dlblFieldTableCache>
                        <c:ptCount val="1"/>
                        <c:pt idx="0">
                          <c:v>-9.0</c:v>
                        </c:pt>
                      </c15:dlblFieldTableCache>
                    </c15:dlblFTEntry>
                  </c15:dlblFieldTable>
                  <c15:showDataLabelsRange val="0"/>
                </c:ext>
                <c:ext xmlns:c16="http://schemas.microsoft.com/office/drawing/2014/chart" uri="{C3380CC4-5D6E-409C-BE32-E72D297353CC}">
                  <c16:uniqueId val="{0000000A-6BFA-48FE-956C-2FA06B5B5901}"/>
                </c:ext>
              </c:extLst>
            </c:dLbl>
            <c:dLbl>
              <c:idx val="11"/>
              <c:tx>
                <c:strRef>
                  <c:f>Daten_Diagramme!$E$25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{A379DCF8-2CEA-4841-8246-9E9082545285}</c15:txfldGUID>
                      <c15:f>Daten_Diagramme!$E$25</c15:f>
                      <c15:dlblFieldTableCache>
                        <c:ptCount val="1"/>
                        <c:pt idx="0">
                          <c:v>-1.6</c:v>
                        </c:pt>
                      </c15:dlblFieldTableCache>
                    </c15:dlblFTEntry>
                  </c15:dlblFieldTable>
                  <c15:showDataLabelsRange val="0"/>
                </c:ext>
                <c:ext xmlns:c16="http://schemas.microsoft.com/office/drawing/2014/chart" uri="{C3380CC4-5D6E-409C-BE32-E72D297353CC}">
                  <c16:uniqueId val="{0000000B-6BFA-48FE-956C-2FA06B5B5901}"/>
                </c:ext>
              </c:extLst>
            </c:dLbl>
            <c:dLbl>
              <c:idx val="12"/>
              <c:tx>
                <c:strRef>
                  <c:f>Daten_Diagramme!$E$26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{3078B1A5-3E91-4129-90D4-5BB64C80A38F}</c15:txfldGUID>
                      <c15:f>Daten_Diagramme!$E$26</c15:f>
                      <c15:dlblFieldTableCache>
                        <c:ptCount val="1"/>
                        <c:pt idx="0">
                          <c:v>0.7</c:v>
                        </c:pt>
                      </c15:dlblFieldTableCache>
                    </c15:dlblFTEntry>
                  </c15:dlblFieldTable>
                  <c15:showDataLabelsRange val="0"/>
                </c:ext>
                <c:ext xmlns:c16="http://schemas.microsoft.com/office/drawing/2014/chart" uri="{C3380CC4-5D6E-409C-BE32-E72D297353CC}">
                  <c16:uniqueId val="{0000000C-6BFA-48FE-956C-2FA06B5B5901}"/>
                </c:ext>
              </c:extLst>
            </c:dLbl>
            <c:dLbl>
              <c:idx val="13"/>
              <c:tx>
                <c:strRef>
                  <c:f>Daten_Diagramme!$E$27</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{B52BCCF7-C7ED-4617-B09D-EE84D1A19756}</c15:txfldGUID>
                      <c15:f>Daten_Diagramme!$E$27</c15:f>
                      <c15:dlblFieldTableCache>
                        <c:ptCount val="1"/>
                        <c:pt idx="0">
                          <c:v>-6.6</c:v>
                        </c:pt>
                      </c15:dlblFieldTableCache>
                    </c15:dlblFTEntry>
                  </c15:dlblFieldTable>
                  <c15:showDataLabelsRange val="0"/>
                </c:ext>
                <c:ext xmlns:c16="http://schemas.microsoft.com/office/drawing/2014/chart" uri="{C3380CC4-5D6E-409C-BE32-E72D297353CC}">
                  <c16:uniqueId val="{0000000D-6BFA-48FE-956C-2FA06B5B5901}"/>
                </c:ext>
              </c:extLst>
            </c:dLbl>
            <c:dLbl>
              <c:idx val="14"/>
              <c:tx>
                <c:strRef>
                  <c:f>Daten_Diagramme!$E$28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{6D24364E-934A-439A-B184-495AE93118C7}</c15:txfldGUID>
                      <c15:f>Daten_Diagramme!$E$28</c15:f>
                      <c15:dlblFieldTableCache>
                        <c:ptCount val="1"/>
                        <c:pt idx="0">
                          <c:v>-0.4</c:v>
                        </c:pt>
                      </c15:dlblFieldTableCache>
                    </c15:dlblFTEntry>
                  </c15:dlblFieldTable>
                  <c15:showDataLabelsRange val="0"/>
                </c:ext>
                <c:ext xmlns:c16="http://schemas.microsoft.com/office/drawing/2014/chart" uri="{C3380CC4-5D6E-409C-BE32-E72D297353CC}">
                  <c16:uniqueId val="{0000000E-6BFA-48FE-956C-2FA06B5B5901}"/>
                </c:ext>
              </c:extLst>
            </c:dLbl>
            <c:dLbl>
              <c:idx val="15"/>
              <c:tx>
                <c:strRef>
                  <c:f>Daten_Diagramme!$E$29</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{BC6CB985-31F9-4E77-B521-CC8194AF91CA}</c15:txfldGUID>
                      <c15:f>Daten_Diagramme!$E$29</c15:f>
                      <c15:dlblFieldTableCache>
                        <c:ptCount val="1"/>
                        <c:pt idx="0">
                          <c:v>-12.7</c:v>
                        </c:pt>
                      </c15:dlblFieldTableCache>
                    </c15:dlblFTEntry>
                  </c15:dlblFieldTable>
                  <c15:showDataLabelsRange val="0"/>
                </c:ext>
                <c:ext xmlns:c16="http://schemas.microsoft.com/office/drawing/2014/chart" uri="{C3380CC4-5D6E-409C-BE32-E72D297353CC}">
                  <c16:uniqueId val="{0000000F-6BFA-48FE-956C-2FA06B5B5901}"/>
                </c:ext>
              </c:extLst>
            </c:dLbl>
            <c:dLbl>
              <c:idx val="16"/>
              <c:tx>
                <c:strRef>
                  <c:f>Daten_Diagramme!$E$30</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{25122490-7BF0-41B7-A1C0-BED006D5D61C}</c15:txfldGUID>
                      <c15:f>Daten_Diagramme!$E$30</c15:f>
                      <c15:dlblFieldTableCache>
                        <c:ptCount val="1"/>
                        <c:pt idx="0">
                          <c:v>-7.6</c:v>
                        </c:pt>
                      </c15:dlblFieldTableCache>
                    </c15:dlblFTEntry>
                  </c15:dlblFieldTable>
                  <c15:showDataLabelsRange val="0"/>
                </c:ext>
                <c:ext xmlns:c16="http://schemas.microsoft.com/office/drawing/2014/chart" uri="{C3380CC4-5D6E-409C-BE32-E72D297353CC}">
                  <c16:uniqueId val="{00000010-6BFA-48FE-956C-2FA06B5B5901}"/>
                </c:ext>
              </c:extLst>
            </c:dLbl>
            <c:dLbl>
              <c:idx val="17"/>
              <c:tx>
                <c:strRef>
                  <c:f>Daten_Diagramme!$E$31</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{DDC59428-CCD0-4342-AA4B-ECC0BF7F1CC2}</c15:txfldGUID>
                      <c15:f>Daten_Diagramme!$E$31</c15:f>
                      <c15:dlblFieldTableCache>
                        <c:ptCount val="1"/>
                        <c:pt idx="0">
                          <c:v>-5.9</c:v>
                        </c:pt>
                      </c15:dlblFieldTableCache>
                    </c15:dlblFTEntry>
                  </c15:dlblFieldTable>
                  <c15:showDataLabelsRange val="0"/>
                </c:ext>
                <c:ext xmlns:c16="http://schemas.microsoft.com/office/drawing/2014/chart" uri="{C3380CC4-5D6E-409C-BE32-E72D297353CC}">
                  <c16:uniqueId val="{00000011-6BFA-48FE-956C-2FA06B5B5901}"/>
                </c:ext>
              </c:extLst>
            </c:dLbl>
            <c:dLbl>
              <c:idx val="18"/>
              <c:tx>
                <c:strRef>
                  <c:f>Daten_Diagramme!$E$32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{458DB7E9-8D35-42CD-8CDF-DFC2A0962AD1}</c15:txfldGUID>
                      <c15:f>Daten_Diagramme!$E$32</c15:f>
                      <c15:dlblFieldTableCache>
                        <c:ptCount val="1"/>
                        <c:pt idx="0">
                          <c:v>4.0</c:v>
                        </c:pt>
                      </c15:dlblFieldTableCache>
                    </c15:dlblFTEntry>
                  </c15:dlblFieldTable>
                  <c15:showDataLabelsRange val="0"/>
                </c:ext>
                <c:ext xmlns:c16="http://schemas.microsoft.com/office/drawing/2014/chart" uri="{C3380CC4-5D6E-409C-BE32-E72D297353CC}">
                  <c16:uniqueId val="{00000012-6BFA-48FE-956C-2FA06B5B5901}"/>
                </c:ext>
              </c:extLst>
            </c:dLbl>
            <c:dLbl>
              <c:idx val="19"/>
              <c:tx>
                <c:strRef>
                  <c:f>Daten_Diagramme!$E$33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{6D6218D1-2311-48BC-8D15-7ED52E719D45}</c15:txfldGUID>
                      <c15:f>Daten_Diagramme!$E$33</c15:f>
                      <c15:dlblFieldTableCache>
                        <c:ptCount val="1"/>
                        <c:pt idx="0">
                          <c:v>1.3</c:v>
                        </c:pt>
                      </c15:dlblFieldTableCache>
                    </c15:dlblFTEntry>
                  </c15:dlblFieldTable>
                  <c15:showDataLabelsRange val="0"/>
                </c:ext>
                <c:ext xmlns:c16="http://schemas.microsoft.com/office/drawing/2014/chart" uri="{C3380CC4-5D6E-409C-BE32-E72D297353CC}">
                  <c16:uniqueId val="{00000013-6BFA-48FE-956C-2FA06B5B5901}"/>
                </c:ext>
              </c:extLst>
            </c:dLbl>
            <c:dLbl>
              <c:idx val="20"/>
              <c:tx>
                <c:strRef>
                  <c:f>Daten_Diagramme!$E$34</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{AA3DBDCA-8DD8-46A3-876B-ACBE9B3C6A48}</c15:txfldGUID>
                      <c15:f>Daten_Diagramme!$E$34</c15:f>
                      <c15:dlblFieldTableCache>
                        <c:ptCount val="1"/>
                        <c:pt idx="0">
                          <c:v>-3.0</c:v>
                        </c:pt>
                      </c15:dlblFieldTableCache>
                    </c15:dlblFTEntry>
                  </c15:dlblFieldTable>
                  <c15:showDataLabelsRange val="0"/>
                </c:ext>
                <c:ext xmlns:c16="http://schemas.microsoft.com/office/drawing/2014/chart" uri="{C3380CC4-5D6E-409C-BE32-E72D297353CC}">
                  <c16:uniqueId val="{00000014-6BFA-48FE-956C-2FA06B5B5901}"/>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{2F73A4EC-0CDC-4C82-AF74-C9B0696FAC5E}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6BFA-48FE-956C-2FA06B5B5901}"/>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{ECDEA2CE-BD74-4EEC-A367-C920FF885485}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BFA-48FE-956C-2FA06B5B5901}"/>
                </c:ext>
              </c:extLst>
            </c:dLbl>
            <c:dLbl>
              <c:idx val="23"/>
              <c:tx>
                <c:strRef>
                  <c:f>Daten_Diagramme!$E$37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{B4F16EC9-FFFE-47E7-9218-08B5A97B3D25}</c15:txfldGUID>
                      <c15:f>Daten_Diagramme!$E$37</c15:f>
                      <c15:dlblFieldTableCache>
                        <c:ptCount val="1"/>
                        <c:pt idx="0">
                          <c:v>5.5</c:v>
                        </c:pt>
                      </c15:dlblFieldTableCache>
                    </c15:dlblFTEntry>
                  </c15:dlblFieldTable>
                  <c15:showDataLabelsRange val="0"/>
                </c:ext>
                <c:ext xmlns:c16="http://schemas.microsoft.com/office/drawing/2014/chart" uri="{C3380CC4-5D6E-409C-BE32-E72D297353CC}">
                  <c16:uniqueId val="{00000017-6BFA-48FE-956C-2FA06B5B5901}"/>
                </c:ext>
              </c:extLst>
            </c:dLbl>
            <c:dLbl>
              <c:idx val="24"/>
              <c:tx>
                <c:strRef>
                  <c:f>Daten_Diagramme!$E$38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{3028FAD9-20C1-42CC-8947-457EB22DB373}</c15:txfldGUID>
                      <c15:f>Daten_Diagramme!$E$38</c15:f>
                      <c15:dlblFieldTableCache>
                        <c:ptCount val="1"/>
                        <c:pt idx="0">
                          <c:v>-5.1</c:v>
                        </c:pt>
                      </c15:dlblFieldTableCache>
                    </c15:dlblFTEntry>
                  </c15:dlblFieldTable>
                  <c15:showDataLabelsRange val="0"/>
                </c:ext>
                <c:ext xmlns:c16="http://schemas.microsoft.com/office/drawing/2014/chart" uri="{C3380CC4-5D6E-409C-BE32-E72D297353CC}">
                  <c16:uniqueId val="{00000018-6BFA-48FE-956C-2FA06B5B5901}"/>
                </c:ext>
              </c:extLst>
            </c:dLbl>
            <c:dLbl>
              <c:idx val="25"/>
              <c:tx>
                <c:strRef>
                  <c:f>Daten_Diagramme!$E$39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{1B67893D-3F25-4C65-935F-2C2B1CC5A2C6}</c15:txfldGUID>
                      <c15:f>Daten_Diagramme!$E$39</c15:f>
                      <c15:dlblFieldTableCache>
                        <c:ptCount val="1"/>
                        <c:pt idx="0">
                          <c:v>-3.4</c:v>
                        </c:pt>
                      </c15:dlblFieldTableCache>
                    </c15:dlblFTEntry>
                  </c15:dlblFieldTable>
                  <c15:showDataLabelsRange val="0"/>
                </c:ext>
                <c:ext xmlns:c16="http://schemas.microsoft.com/office/drawing/2014/chart" uri="{C3380CC4-5D6E-409C-BE32-E72D297353CC}">
                  <c16:uniqueId val="{00000019-6BFA-48FE-956C-2FA06B5B5901}"/>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{532030E5-BE04-418C-98A4-DBB29631ECCB}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BFA-48FE-956C-2FA06B5B5901}"/>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{D41D85B8-EE11-43E9-9A9C-4FBFC2F9FCFC}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BFA-48FE-956C-2FA06B5B5901}"/>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{EA521920-B814-4AA5-B78B-A5D1390B8F73}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BFA-48FE-956C-2FA06B5B5901}"/>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{FA56DF02-7593-4E37-8107-C7D4B4DFE923}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BFA-48FE-956C-2FA06B5B5901}"/>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{2CF46938-01E1-472F-B01D-1D4A5A46E2FA}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BFA-48FE-956C-2FA06B5B5901}"/>
                </c:ext>
              </c:extLst>
            </c:dLbl>
            <c:dLbl>
              <c:idx val="31"/>
              <c:tx>
                <c:strRef>
                  <c:f>Daten_Diagramme!$E$45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{E5B05BB6-8F7A-462D-9BE3-14C32FE65D2F}</c15:txfldGUID>
                      <c15:f>Daten_Diagramme!$E$45</c15:f>
                      <c15:dlblFieldTableCache>
                        <c:ptCount val="1"/>
                        <c:pt idx="0">
                          <c:v>-3.4</c:v>
                        </c:pt>
                      </c15:dlblFieldTableCache>
                    </c15:dlblFTEntry>
                  </c15:dlblFieldTable>
                  <c15:showDataLabelsRange val="0"/>
                </c:ext>
                <c:ext xmlns:c16="http://schemas.microsoft.com/office/drawing/2014/chart" uri="{C3380CC4-5D6E-409C-BE32-E72D297353CC}">
                  <c16:uniqueId val="{0000001F-6BFA-48FE-956C-2FA06B5B59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-3.5120016993556611</c:v>
                </c:pt>
                <c:pt idx="1">
                  <c:v>5.5009823182711202</c:v>
                </c:pt>
                <c:pt idx="2">
                  <c:v>10.294117647058824</c:v>
                </c:pt>
                <c:pt idx="3">
                  <c:v>-9.3163035311795639</c:v>
                </c:pt>
                <c:pt idx="4">
                  <c:v>-10.287610619469026</c:v>
                </c:pt>
                <c:pt idx="5">
                  <c:v>-9.0169992609017005</c:v>
                </c:pt>
                <c:pt idx="6">
                  <c:v>-8.1481481481481488</c:v>
                </c:pt>
                <c:pt idx="7">
                  <c:v>3.3739456419868792</c:v>
                </c:pt>
                <c:pt idx="8">
                  <c:v>-1.2408347433728144</c:v>
                </c:pt>
                <c:pt idx="9">
                  <c:v>-10.757575757575758</c:v>
                </c:pt>
                <c:pt idx="10">
                  <c:v>-9.0159711488923229</c:v>
                </c:pt>
                <c:pt idx="11">
                  <c:v>-1.6166281755196306</c:v>
                </c:pt>
                <c:pt idx="12">
                  <c:v>0.74349442379182151</c:v>
                </c:pt>
                <c:pt idx="13">
                  <c:v>-6.5847665847665846</c:v>
                </c:pt>
                <c:pt idx="14">
                  <c:v>-0.40183696900114813</c:v>
                </c:pt>
                <c:pt idx="15">
                  <c:v>-12.653061224489797</c:v>
                </c:pt>
                <c:pt idx="16">
                  <c:v>-7.5630252100840334</c:v>
                </c:pt>
                <c:pt idx="17">
                  <c:v>-5.8919803600654665</c:v>
                </c:pt>
                <c:pt idx="18">
                  <c:v>4.0349697377269669</c:v>
                </c:pt>
                <c:pt idx="19">
                  <c:v>1.2605042016806722</c:v>
                </c:pt>
                <c:pt idx="20">
                  <c:v>-3.0068472759749927</c:v>
                </c:pt>
                <c:pt idx="21">
                  <c:v>0</c:v>
                </c:pt>
                <c:pt idx="23">
                  <c:v>5.5009823182711202</c:v>
                </c:pt>
                <c:pt idx="24">
                  <c:v>-5.1228978007761965</c:v>
                </c:pt>
                <c:pt idx="25">
                  <c:v>-3.4433646112600536</c:v>
                </c:pt>
              </c:numCache>
            </c:numRef>
          </c:val>
          <c:extLst>
            <c:ext xmlns:c16="http://schemas.microsoft.com/office/drawing/2014/chart" uri="{C3380CC4-5D6E-409C-BE32-E72D297353CC}">
              <c16:uniqueId val="{00000020-6BFA-48FE-956C-2FA06B5B5901}"/>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{4E4CF854-A0C9-4114-B8A9-3BE0229FA3FD}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BFA-48FE-956C-2FA06B5B5901}"/>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{DF9441DC-67BF-4AC2-821F-09E950BD138A}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BFA-48FE-956C-2FA06B5B5901}"/>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{9777D841-8AA9-4385-87AE-917ECB73CE6C}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BFA-48FE-956C-2FA06B5B5901}"/>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{AFEC3B0F-9E42-43F5-AA1B-355017752710}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BFA-48FE-956C-2FA06B5B5901}"/>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{4E56B7A0-2BAB-47BF-9439-107F2BD23E53}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BFA-48FE-956C-2FA06B5B5901}"/>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{F01F1958-04C7-4F51-8AD1-617C9BF25191}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BFA-48FE-956C-2FA06B5B5901}"/>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{3B135E46-75B6-40CE-BAA7-7143F4526934}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BFA-48FE-956C-2FA06B5B5901}"/>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{6E8825A5-84A1-47E3-BAF4-4EFD58031A9E}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BFA-48FE-956C-2FA06B5B5901}"/>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{75F07270-CC8F-44E7-9A3B-0CEC52007492}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BFA-48FE-956C-2FA06B5B5901}"/>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{C0F3174A-DAFE-4262-B2FD-E89CF427D8DC}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BFA-48FE-956C-2FA06B5B5901}"/>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{243FA8C1-8C15-47C5-A19D-9ADB1CFFDE15}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BFA-48FE-956C-2FA06B5B5901}"/>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{93CF7F86-87BE-4F30-9EDA-0E8AA62A1DBE}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BFA-48FE-956C-2FA06B5B5901}"/>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{CBE0D1D7-1430-4153-8DF4-D846D03E57B7}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BFA-48FE-956C-2FA06B5B5901}"/>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{0B27A263-AB24-470E-B007-65001FE3A4A5}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BFA-48FE-956C-2FA06B5B5901}"/>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{A4E5A3D5-0DC1-44EB-9291-DE57F1D82A4E}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BFA-48FE-956C-2FA06B5B5901}"/>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{D96C5C8C-445E-4FE4-954F-96AB82CAD337}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BFA-48FE-956C-2FA06B5B5901}"/>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{7F18EDEC-3A70-40E7-887B-D98AE7E0736E}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BFA-48FE-956C-2FA06B5B5901}"/>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{A0F6C72E-8C78-4FD8-9DE5-9D7629F465D4}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BFA-48FE-956C-2FA06B5B5901}"/>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{20F5A0CB-315B-4D8E-850B-A62C7E23549D}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BFA-48FE-956C-2FA06B5B5901}"/>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{A46CBF2B-3FF8-4CB7-92E3-DC91C52907DB}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BFA-48FE-956C-2FA06B5B5901}"/>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{EB9A6F85-2183-4B34-A8A3-5312C8C60535}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BFA-48FE-956C-2FA06B5B5901}"/>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{675F5075-67C2-419D-BEAE-06FA85531B17}</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BFA-48FE-956C-2FA06B5B5901}"/>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{A19839A9-EE4B-44D9-80BA-EBD3CE9D0208}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BFA-48FE-956C-2FA06B5B5901}"/>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{A9F3E4F6-FDD5-49DE-B1B5-AEF9896B7D5A}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BFA-48FE-956C-2FA06B5B5901}"/>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{EE05EB47-E707-48D4-804B-C693AA47FFDE}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BFA-48FE-956C-2FA06B5B5901}"/>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{E5D54D03-69E0-496F-A257-E915CFF5AFB0}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BFA-48FE-956C-2FA06B5B5901}"/>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{4A6DCA78-C3FE-4A3E-A628-6EA7EFA4915B}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BFA-48FE-956C-2FA06B5B5901}"/>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{C08F8355-8C0D-4D39-B35A-20AAD6299F66}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BFA-48FE-956C-2FA06B5B5901}"/>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{7E407200-06F3-4C6D-8482-965A5F227A74}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BFA-48FE-956C-2FA06B5B5901}"/>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{58C59105-A498-4BDC-9F1E-9ECEA5147C8F}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BFA-48FE-956C-2FA06B5B5901}"/>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{A39152B7-DDCB-4485-A73A-2F6F86E09B43}</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BFA-48FE-956C-2FA06B5B5901}"/>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{C37E6F56-F022-4CCD-AE87-A5A3B621927A}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BFA-48FE-956C-2FA06B5B59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6BFA-48FE-956C-2FA06B5B5901}"/>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6BFA-48FE-956C-2FA06B5B5901}"/>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{BB1DBEFF-07E7-4FCC-A4E8-B273D243CD6F}</c15:txfldGUID>
                      <c15:f>Diagramm!$I$46</c15:f>
                      <c15:dlblFieldTableCache>
                        <c:ptCount val="1"/>
                      </c15:dlblFieldTableCache>
                    </c15:dlblFTEntry>
                  </c15:dlblFieldTable>
                  <c15:showDataLabelsRange val="0"/>
                </c:ext>
                <c:ext xmlns:c16="http://schemas.microsoft.com/office/drawing/2014/chart" uri="{C3380CC4-5D6E-409C-BE32-E72D297353CC}">
                  <c16:uniqueId val="{00000000-C5C0-4C53-8750-94B945781ED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{C50DA39E-EE3F-470A-AD78-CA5375CAA132}</c15:txfldGUID>
                      <c15:f>Diagramm!$I$47</c15:f>
                      <c15:dlblFieldTableCache>
                        <c:ptCount val="1"/>
                      </c15:dlblFieldTableCache>
                    </c15:dlblFTEntry>
                  </c15:dlblFieldTable>
                  <c15:showDataLabelsRange val="0"/>
                </c:ext>
                <c:ext xmlns:c16="http://schemas.microsoft.com/office/drawing/2014/chart" uri="{C3380CC4-5D6E-409C-BE32-E72D297353CC}">
                  <c16:uniqueId val="{00000001-C5C0-4C53-8750-94B945781ED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{9D6AAB09-A1B7-4C79-917F-A488092C1AFC}</c15:txfldGUID>
                      <c15:f>Diagramm!$I$48</c15:f>
                      <c15:dlblFieldTableCache>
                        <c:ptCount val="1"/>
                      </c15:dlblFieldTableCache>
                    </c15:dlblFTEntry>
                  </c15:dlblFieldTable>
                  <c15:showDataLabelsRange val="0"/>
                </c:ext>
                <c:ext xmlns:c16="http://schemas.microsoft.com/office/drawing/2014/chart" uri="{C3380CC4-5D6E-409C-BE32-E72D297353CC}">
                  <c16:uniqueId val="{00000002-C5C0-4C53-8750-94B945781ED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{23031CFA-8FE4-4F2E-95CE-552DAF486E1A}</c15:txfldGUID>
                      <c15:f>Diagramm!$I$49</c15:f>
                      <c15:dlblFieldTableCache>
                        <c:ptCount val="1"/>
                      </c15:dlblFieldTableCache>
                    </c15:dlblFTEntry>
                  </c15:dlblFieldTable>
                  <c15:showDataLabelsRange val="0"/>
                </c:ext>
                <c:ext xmlns:c16="http://schemas.microsoft.com/office/drawing/2014/chart" uri="{C3380CC4-5D6E-409C-BE32-E72D297353CC}">
                  <c16:uniqueId val="{00000003-C5C0-4C53-8750-94B945781ED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{C4AFEAD2-F2D4-405D-8C48-779FC49106C8}</c15:txfldGUID>
                      <c15:f>Diagramm!$I$50</c15:f>
                      <c15:dlblFieldTableCache>
                        <c:ptCount val="1"/>
                      </c15:dlblFieldTableCache>
                    </c15:dlblFTEntry>
                  </c15:dlblFieldTable>
                  <c15:showDataLabelsRange val="0"/>
                </c:ext>
                <c:ext xmlns:c16="http://schemas.microsoft.com/office/drawing/2014/chart" uri="{C3380CC4-5D6E-409C-BE32-E72D297353CC}">
                  <c16:uniqueId val="{00000004-C5C0-4C53-8750-94B945781ED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{1CB9D929-EF75-45C8-BF33-484F66011BE1}</c15:txfldGUID>
                      <c15:f>Diagramm!$I$51</c15:f>
                      <c15:dlblFieldTableCache>
                        <c:ptCount val="1"/>
                      </c15:dlblFieldTableCache>
                    </c15:dlblFTEntry>
                  </c15:dlblFieldTable>
                  <c15:showDataLabelsRange val="0"/>
                </c:ext>
                <c:ext xmlns:c16="http://schemas.microsoft.com/office/drawing/2014/chart" uri="{C3380CC4-5D6E-409C-BE32-E72D297353CC}">
                  <c16:uniqueId val="{00000005-C5C0-4C53-8750-94B945781ED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{918BB31A-4457-446C-A26E-64CDD94FC609}</c15:txfldGUID>
                      <c15:f>Diagramm!$I$52</c15:f>
                      <c15:dlblFieldTableCache>
                        <c:ptCount val="1"/>
                      </c15:dlblFieldTableCache>
                    </c15:dlblFTEntry>
                  </c15:dlblFieldTable>
                  <c15:showDataLabelsRange val="0"/>
                </c:ext>
                <c:ext xmlns:c16="http://schemas.microsoft.com/office/drawing/2014/chart" uri="{C3380CC4-5D6E-409C-BE32-E72D297353CC}">
                  <c16:uniqueId val="{00000006-C5C0-4C53-8750-94B945781ED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{CBB72875-D131-4C9B-A5B2-E85A9FCBA182}</c15:txfldGUID>
                      <c15:f>Diagramm!$I$53</c15:f>
                      <c15:dlblFieldTableCache>
                        <c:ptCount val="1"/>
                      </c15:dlblFieldTableCache>
                    </c15:dlblFTEntry>
                  </c15:dlblFieldTable>
                  <c15:showDataLabelsRange val="0"/>
                </c:ext>
                <c:ext xmlns:c16="http://schemas.microsoft.com/office/drawing/2014/chart" uri="{C3380CC4-5D6E-409C-BE32-E72D297353CC}">
                  <c16:uniqueId val="{00000007-C5C0-4C53-8750-94B945781ED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{E4EF42BA-173B-4624-9F61-FACA32B6950D}</c15:txfldGUID>
                      <c15:f>Diagramm!$I$54</c15:f>
                      <c15:dlblFieldTableCache>
                        <c:ptCount val="1"/>
                      </c15:dlblFieldTableCache>
                    </c15:dlblFTEntry>
                  </c15:dlblFieldTable>
                  <c15:showDataLabelsRange val="0"/>
                </c:ext>
                <c:ext xmlns:c16="http://schemas.microsoft.com/office/drawing/2014/chart" uri="{C3380CC4-5D6E-409C-BE32-E72D297353CC}">
                  <c16:uniqueId val="{00000008-C5C0-4C53-8750-94B945781ED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{9B73B979-4C9F-4A12-83F5-B5BAAFC5A80A}</c15:txfldGUID>
                      <c15:f>Diagramm!$I$55</c15:f>
                      <c15:dlblFieldTableCache>
                        <c:ptCount val="1"/>
                      </c15:dlblFieldTableCache>
                    </c15:dlblFTEntry>
                  </c15:dlblFieldTable>
                  <c15:showDataLabelsRange val="0"/>
                </c:ext>
                <c:ext xmlns:c16="http://schemas.microsoft.com/office/drawing/2014/chart" uri="{C3380CC4-5D6E-409C-BE32-E72D297353CC}">
                  <c16:uniqueId val="{00000009-C5C0-4C53-8750-94B945781ED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{701991B7-3CD8-40D8-9153-57D4E5C87FFA}</c15:txfldGUID>
                      <c15:f>Diagramm!$I$56</c15:f>
                      <c15:dlblFieldTableCache>
                        <c:ptCount val="1"/>
                      </c15:dlblFieldTableCache>
                    </c15:dlblFTEntry>
                  </c15:dlblFieldTable>
                  <c15:showDataLabelsRange val="0"/>
                </c:ext>
                <c:ext xmlns:c16="http://schemas.microsoft.com/office/drawing/2014/chart" uri="{C3380CC4-5D6E-409C-BE32-E72D297353CC}">
                  <c16:uniqueId val="{0000000A-C5C0-4C53-8750-94B945781ED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{4EF2BC5B-792D-406E-A424-66C744426CBE}</c15:txfldGUID>
                      <c15:f>Diagramm!$I$57</c15:f>
                      <c15:dlblFieldTableCache>
                        <c:ptCount val="1"/>
                      </c15:dlblFieldTableCache>
                    </c15:dlblFTEntry>
                  </c15:dlblFieldTable>
                  <c15:showDataLabelsRange val="0"/>
                </c:ext>
                <c:ext xmlns:c16="http://schemas.microsoft.com/office/drawing/2014/chart" uri="{C3380CC4-5D6E-409C-BE32-E72D297353CC}">
                  <c16:uniqueId val="{0000000B-C5C0-4C53-8750-94B945781ED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{399026BA-CB91-4664-8328-63777EECD645}</c15:txfldGUID>
                      <c15:f>Diagramm!$I$58</c15:f>
                      <c15:dlblFieldTableCache>
                        <c:ptCount val="1"/>
                      </c15:dlblFieldTableCache>
                    </c15:dlblFTEntry>
                  </c15:dlblFieldTable>
                  <c15:showDataLabelsRange val="0"/>
                </c:ext>
                <c:ext xmlns:c16="http://schemas.microsoft.com/office/drawing/2014/chart" uri="{C3380CC4-5D6E-409C-BE32-E72D297353CC}">
                  <c16:uniqueId val="{0000000C-C5C0-4C53-8750-94B945781ED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{227EB900-DAF7-47EB-BEBB-22E48E4702D1}</c15:txfldGUID>
                      <c15:f>Diagramm!$I$59</c15:f>
                      <c15:dlblFieldTableCache>
                        <c:ptCount val="1"/>
                      </c15:dlblFieldTableCache>
                    </c15:dlblFTEntry>
                  </c15:dlblFieldTable>
                  <c15:showDataLabelsRange val="0"/>
                </c:ext>
                <c:ext xmlns:c16="http://schemas.microsoft.com/office/drawing/2014/chart" uri="{C3380CC4-5D6E-409C-BE32-E72D297353CC}">
                  <c16:uniqueId val="{0000000D-C5C0-4C53-8750-94B945781ED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{21BCFB78-50E0-4FFC-8477-BB57642C5B04}</c15:txfldGUID>
                      <c15:f>Diagramm!$I$60</c15:f>
                      <c15:dlblFieldTableCache>
                        <c:ptCount val="1"/>
                      </c15:dlblFieldTableCache>
                    </c15:dlblFTEntry>
                  </c15:dlblFieldTable>
                  <c15:showDataLabelsRange val="0"/>
                </c:ext>
                <c:ext xmlns:c16="http://schemas.microsoft.com/office/drawing/2014/chart" uri="{C3380CC4-5D6E-409C-BE32-E72D297353CC}">
                  <c16:uniqueId val="{0000000E-C5C0-4C53-8750-94B945781ED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{27D7BDA5-A956-4B50-80FA-B2A2A4E928CB}</c15:txfldGUID>
                      <c15:f>Diagramm!$I$61</c15:f>
                      <c15:dlblFieldTableCache>
                        <c:ptCount val="1"/>
                      </c15:dlblFieldTableCache>
                    </c15:dlblFTEntry>
                  </c15:dlblFieldTable>
                  <c15:showDataLabelsRange val="0"/>
                </c:ext>
                <c:ext xmlns:c16="http://schemas.microsoft.com/office/drawing/2014/chart" uri="{C3380CC4-5D6E-409C-BE32-E72D297353CC}">
                  <c16:uniqueId val="{0000000F-C5C0-4C53-8750-94B945781ED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{A66B318B-10D6-4EFA-8DE5-78BF3141D514}</c15:txfldGUID>
                      <c15:f>Diagramm!$I$62</c15:f>
                      <c15:dlblFieldTableCache>
                        <c:ptCount val="1"/>
                      </c15:dlblFieldTableCache>
                    </c15:dlblFTEntry>
                  </c15:dlblFieldTable>
                  <c15:showDataLabelsRange val="0"/>
                </c:ext>
                <c:ext xmlns:c16="http://schemas.microsoft.com/office/drawing/2014/chart" uri="{C3380CC4-5D6E-409C-BE32-E72D297353CC}">
                  <c16:uniqueId val="{00000010-C5C0-4C53-8750-94B945781ED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{AD5208DE-D9F9-41BC-A978-A8EA30C61A89}</c15:txfldGUID>
                      <c15:f>Diagramm!$I$63</c15:f>
                      <c15:dlblFieldTableCache>
                        <c:ptCount val="1"/>
                      </c15:dlblFieldTableCache>
                    </c15:dlblFTEntry>
                  </c15:dlblFieldTable>
                  <c15:showDataLabelsRange val="0"/>
                </c:ext>
                <c:ext xmlns:c16="http://schemas.microsoft.com/office/drawing/2014/chart" uri="{C3380CC4-5D6E-409C-BE32-E72D297353CC}">
                  <c16:uniqueId val="{00000011-C5C0-4C53-8750-94B945781ED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{BBA50705-CEF7-46D0-B75C-345D8F5FB8C0}</c15:txfldGUID>
                      <c15:f>Diagramm!$I$64</c15:f>
                      <c15:dlblFieldTableCache>
                        <c:ptCount val="1"/>
                      </c15:dlblFieldTableCache>
                    </c15:dlblFTEntry>
                  </c15:dlblFieldTable>
                  <c15:showDataLabelsRange val="0"/>
                </c:ext>
                <c:ext xmlns:c16="http://schemas.microsoft.com/office/drawing/2014/chart" uri="{C3380CC4-5D6E-409C-BE32-E72D297353CC}">
                  <c16:uniqueId val="{00000012-C5C0-4C53-8750-94B945781ED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{FE17ABFA-97EF-477A-8754-288D75E9EFA7}</c15:txfldGUID>
                      <c15:f>Diagramm!$I$65</c15:f>
                      <c15:dlblFieldTableCache>
                        <c:ptCount val="1"/>
                      </c15:dlblFieldTableCache>
                    </c15:dlblFTEntry>
                  </c15:dlblFieldTable>
                  <c15:showDataLabelsRange val="0"/>
                </c:ext>
                <c:ext xmlns:c16="http://schemas.microsoft.com/office/drawing/2014/chart" uri="{C3380CC4-5D6E-409C-BE32-E72D297353CC}">
                  <c16:uniqueId val="{00000013-C5C0-4C53-8750-94B945781ED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{04952E2E-C478-4570-AC2B-741C97FD73CE}</c15:txfldGUID>
                      <c15:f>Diagramm!$I$66</c15:f>
                      <c15:dlblFieldTableCache>
                        <c:ptCount val="1"/>
                      </c15:dlblFieldTableCache>
                    </c15:dlblFTEntry>
                  </c15:dlblFieldTable>
                  <c15:showDataLabelsRange val="0"/>
                </c:ext>
                <c:ext xmlns:c16="http://schemas.microsoft.com/office/drawing/2014/chart" uri="{C3380CC4-5D6E-409C-BE32-E72D297353CC}">
                  <c16:uniqueId val="{00000014-C5C0-4C53-8750-94B945781ED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{6179A3AB-170D-4E0B-8504-3BB4883C4094}</c15:txfldGUID>
                      <c15:f>Diagramm!$I$67</c15:f>
                      <c15:dlblFieldTableCache>
                        <c:ptCount val="1"/>
                      </c15:dlblFieldTableCache>
                    </c15:dlblFTEntry>
                  </c15:dlblFieldTable>
                  <c15:showDataLabelsRange val="0"/>
                </c:ext>
                <c:ext xmlns:c16="http://schemas.microsoft.com/office/drawing/2014/chart" uri="{C3380CC4-5D6E-409C-BE32-E72D297353CC}">
                  <c16:uniqueId val="{00000015-C5C0-4C53-8750-94B945781ED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5C0-4C53-8750-94B945781ED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{3C7B0F5E-785A-4C0A-B067-BC76E5524D52}</c15:txfldGUID>
                      <c15:f>Diagramm!$K$46</c15:f>
                      <c15:dlblFieldTableCache>
                        <c:ptCount val="1"/>
                      </c15:dlblFieldTableCache>
                    </c15:dlblFTEntry>
                  </c15:dlblFieldTable>
                  <c15:showDataLabelsRange val="0"/>
                </c:ext>
                <c:ext xmlns:c16="http://schemas.microsoft.com/office/drawing/2014/chart" uri="{C3380CC4-5D6E-409C-BE32-E72D297353CC}">
                  <c16:uniqueId val="{00000017-C5C0-4C53-8750-94B945781ED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{707CC44C-44E6-4DF2-8DE1-CB62689BE392}</c15:txfldGUID>
                      <c15:f>Diagramm!$K$47</c15:f>
                      <c15:dlblFieldTableCache>
                        <c:ptCount val="1"/>
                      </c15:dlblFieldTableCache>
                    </c15:dlblFTEntry>
                  </c15:dlblFieldTable>
                  <c15:showDataLabelsRange val="0"/>
                </c:ext>
                <c:ext xmlns:c16="http://schemas.microsoft.com/office/drawing/2014/chart" uri="{C3380CC4-5D6E-409C-BE32-E72D297353CC}">
                  <c16:uniqueId val="{00000018-C5C0-4C53-8750-94B945781ED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{1DB67798-DF1D-4832-A4B5-6CB6BA855B3B}</c15:txfldGUID>
                      <c15:f>Diagramm!$K$48</c15:f>
                      <c15:dlblFieldTableCache>
                        <c:ptCount val="1"/>
                      </c15:dlblFieldTableCache>
                    </c15:dlblFTEntry>
                  </c15:dlblFieldTable>
                  <c15:showDataLabelsRange val="0"/>
                </c:ext>
                <c:ext xmlns:c16="http://schemas.microsoft.com/office/drawing/2014/chart" uri="{C3380CC4-5D6E-409C-BE32-E72D297353CC}">
                  <c16:uniqueId val="{00000019-C5C0-4C53-8750-94B945781ED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{8B59E357-9CC2-4672-9D81-AC4ACE0C0AA4}</c15:txfldGUID>
                      <c15:f>Diagramm!$K$49</c15:f>
                      <c15:dlblFieldTableCache>
                        <c:ptCount val="1"/>
                      </c15:dlblFieldTableCache>
                    </c15:dlblFTEntry>
                  </c15:dlblFieldTable>
                  <c15:showDataLabelsRange val="0"/>
                </c:ext>
                <c:ext xmlns:c16="http://schemas.microsoft.com/office/drawing/2014/chart" uri="{C3380CC4-5D6E-409C-BE32-E72D297353CC}">
                  <c16:uniqueId val="{0000001A-C5C0-4C53-8750-94B945781ED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{6C288BD1-5204-4F75-A117-967BEEEAD51D}</c15:txfldGUID>
                      <c15:f>Diagramm!$K$50</c15:f>
                      <c15:dlblFieldTableCache>
                        <c:ptCount val="1"/>
                      </c15:dlblFieldTableCache>
                    </c15:dlblFTEntry>
                  </c15:dlblFieldTable>
                  <c15:showDataLabelsRange val="0"/>
                </c:ext>
                <c:ext xmlns:c16="http://schemas.microsoft.com/office/drawing/2014/chart" uri="{C3380CC4-5D6E-409C-BE32-E72D297353CC}">
                  <c16:uniqueId val="{0000001B-C5C0-4C53-8750-94B945781ED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{F6BD89A0-A9C5-4D15-B7F2-457FB65DC52F}</c15:txfldGUID>
                      <c15:f>Diagramm!$K$51</c15:f>
                      <c15:dlblFieldTableCache>
                        <c:ptCount val="1"/>
                      </c15:dlblFieldTableCache>
                    </c15:dlblFTEntry>
                  </c15:dlblFieldTable>
                  <c15:showDataLabelsRange val="0"/>
                </c:ext>
                <c:ext xmlns:c16="http://schemas.microsoft.com/office/drawing/2014/chart" uri="{C3380CC4-5D6E-409C-BE32-E72D297353CC}">
                  <c16:uniqueId val="{0000001C-C5C0-4C53-8750-94B945781ED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{1FA14E27-3613-45E6-8B7E-59A4DC2CD6D1}</c15:txfldGUID>
                      <c15:f>Diagramm!$K$52</c15:f>
                      <c15:dlblFieldTableCache>
                        <c:ptCount val="1"/>
                      </c15:dlblFieldTableCache>
                    </c15:dlblFTEntry>
                  </c15:dlblFieldTable>
                  <c15:showDataLabelsRange val="0"/>
                </c:ext>
                <c:ext xmlns:c16="http://schemas.microsoft.com/office/drawing/2014/chart" uri="{C3380CC4-5D6E-409C-BE32-E72D297353CC}">
                  <c16:uniqueId val="{0000001D-C5C0-4C53-8750-94B945781ED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{54F4C231-FF93-4355-8785-0361836339AD}</c15:txfldGUID>
                      <c15:f>Diagramm!$K$53</c15:f>
                      <c15:dlblFieldTableCache>
                        <c:ptCount val="1"/>
                      </c15:dlblFieldTableCache>
                    </c15:dlblFTEntry>
                  </c15:dlblFieldTable>
                  <c15:showDataLabelsRange val="0"/>
                </c:ext>
                <c:ext xmlns:c16="http://schemas.microsoft.com/office/drawing/2014/chart" uri="{C3380CC4-5D6E-409C-BE32-E72D297353CC}">
                  <c16:uniqueId val="{0000001E-C5C0-4C53-8750-94B945781ED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{B593DDAA-942C-48B5-82A4-A0A59E53A694}</c15:txfldGUID>
                      <c15:f>Diagramm!$K$54</c15:f>
                      <c15:dlblFieldTableCache>
                        <c:ptCount val="1"/>
                      </c15:dlblFieldTableCache>
                    </c15:dlblFTEntry>
                  </c15:dlblFieldTable>
                  <c15:showDataLabelsRange val="0"/>
                </c:ext>
                <c:ext xmlns:c16="http://schemas.microsoft.com/office/drawing/2014/chart" uri="{C3380CC4-5D6E-409C-BE32-E72D297353CC}">
                  <c16:uniqueId val="{0000001F-C5C0-4C53-8750-94B945781ED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{F8ADD6CE-8E20-47A2-983B-9F533D0F5CCB}</c15:txfldGUID>
                      <c15:f>Diagramm!$K$55</c15:f>
                      <c15:dlblFieldTableCache>
                        <c:ptCount val="1"/>
                      </c15:dlblFieldTableCache>
                    </c15:dlblFTEntry>
                  </c15:dlblFieldTable>
                  <c15:showDataLabelsRange val="0"/>
                </c:ext>
                <c:ext xmlns:c16="http://schemas.microsoft.com/office/drawing/2014/chart" uri="{C3380CC4-5D6E-409C-BE32-E72D297353CC}">
                  <c16:uniqueId val="{00000020-C5C0-4C53-8750-94B945781ED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{0043ADA8-6591-4149-B3A6-4BA74A43FD42}</c15:txfldGUID>
                      <c15:f>Diagramm!$K$56</c15:f>
                      <c15:dlblFieldTableCache>
                        <c:ptCount val="1"/>
                      </c15:dlblFieldTableCache>
                    </c15:dlblFTEntry>
                  </c15:dlblFieldTable>
                  <c15:showDataLabelsRange val="0"/>
                </c:ext>
                <c:ext xmlns:c16="http://schemas.microsoft.com/office/drawing/2014/chart" uri="{C3380CC4-5D6E-409C-BE32-E72D297353CC}">
                  <c16:uniqueId val="{00000021-C5C0-4C53-8750-94B945781ED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{BE964A22-9D0A-431C-854D-3AD14B5D1A0F}</c15:txfldGUID>
                      <c15:f>Diagramm!$K$57</c15:f>
                      <c15:dlblFieldTableCache>
                        <c:ptCount val="1"/>
                      </c15:dlblFieldTableCache>
                    </c15:dlblFTEntry>
                  </c15:dlblFieldTable>
                  <c15:showDataLabelsRange val="0"/>
                </c:ext>
                <c:ext xmlns:c16="http://schemas.microsoft.com/office/drawing/2014/chart" uri="{C3380CC4-5D6E-409C-BE32-E72D297353CC}">
                  <c16:uniqueId val="{00000022-C5C0-4C53-8750-94B945781ED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{E2D7F3D5-0859-4AE3-84E6-1AB528CDA130}</c15:txfldGUID>
                      <c15:f>Diagramm!$K$58</c15:f>
                      <c15:dlblFieldTableCache>
                        <c:ptCount val="1"/>
                      </c15:dlblFieldTableCache>
                    </c15:dlblFTEntry>
                  </c15:dlblFieldTable>
                  <c15:showDataLabelsRange val="0"/>
                </c:ext>
                <c:ext xmlns:c16="http://schemas.microsoft.com/office/drawing/2014/chart" uri="{C3380CC4-5D6E-409C-BE32-E72D297353CC}">
                  <c16:uniqueId val="{00000023-C5C0-4C53-8750-94B945781ED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{05CC4F3E-7F1D-486E-A8EC-C0D926353B72}</c15:txfldGUID>
                      <c15:f>Diagramm!$K$59</c15:f>
                      <c15:dlblFieldTableCache>
                        <c:ptCount val="1"/>
                      </c15:dlblFieldTableCache>
                    </c15:dlblFTEntry>
                  </c15:dlblFieldTable>
                  <c15:showDataLabelsRange val="0"/>
                </c:ext>
                <c:ext xmlns:c16="http://schemas.microsoft.com/office/drawing/2014/chart" uri="{C3380CC4-5D6E-409C-BE32-E72D297353CC}">
                  <c16:uniqueId val="{00000024-C5C0-4C53-8750-94B945781ED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{E7DF45BE-9915-4947-9748-09F0FA9DC7A6}</c15:txfldGUID>
                      <c15:f>Diagramm!$K$60</c15:f>
                      <c15:dlblFieldTableCache>
                        <c:ptCount val="1"/>
                      </c15:dlblFieldTableCache>
                    </c15:dlblFTEntry>
                  </c15:dlblFieldTable>
                  <c15:showDataLabelsRange val="0"/>
                </c:ext>
                <c:ext xmlns:c16="http://schemas.microsoft.com/office/drawing/2014/chart" uri="{C3380CC4-5D6E-409C-BE32-E72D297353CC}">
                  <c16:uniqueId val="{00000025-C5C0-4C53-8750-94B945781ED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{151D9216-3897-471A-8FB2-E6FB3574D9C1}</c15:txfldGUID>
                      <c15:f>Diagramm!$K$61</c15:f>
                      <c15:dlblFieldTableCache>
                        <c:ptCount val="1"/>
                      </c15:dlblFieldTableCache>
                    </c15:dlblFTEntry>
                  </c15:dlblFieldTable>
                  <c15:showDataLabelsRange val="0"/>
                </c:ext>
                <c:ext xmlns:c16="http://schemas.microsoft.com/office/drawing/2014/chart" uri="{C3380CC4-5D6E-409C-BE32-E72D297353CC}">
                  <c16:uniqueId val="{00000026-C5C0-4C53-8750-94B945781ED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{283CC880-D118-460B-9336-AE4715EF60AC}</c15:txfldGUID>
                      <c15:f>Diagramm!$K$62</c15:f>
                      <c15:dlblFieldTableCache>
                        <c:ptCount val="1"/>
                      </c15:dlblFieldTableCache>
                    </c15:dlblFTEntry>
                  </c15:dlblFieldTable>
                  <c15:showDataLabelsRange val="0"/>
                </c:ext>
                <c:ext xmlns:c16="http://schemas.microsoft.com/office/drawing/2014/chart" uri="{C3380CC4-5D6E-409C-BE32-E72D297353CC}">
                  <c16:uniqueId val="{00000027-C5C0-4C53-8750-94B945781ED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{1E20EE53-CC10-4BAC-A84E-A20703773C7C}</c15:txfldGUID>
                      <c15:f>Diagramm!$K$63</c15:f>
                      <c15:dlblFieldTableCache>
                        <c:ptCount val="1"/>
                      </c15:dlblFieldTableCache>
                    </c15:dlblFTEntry>
                  </c15:dlblFieldTable>
                  <c15:showDataLabelsRange val="0"/>
                </c:ext>
                <c:ext xmlns:c16="http://schemas.microsoft.com/office/drawing/2014/chart" uri="{C3380CC4-5D6E-409C-BE32-E72D297353CC}">
                  <c16:uniqueId val="{00000028-C5C0-4C53-8750-94B945781ED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{A9327C61-8318-45E8-82E2-72150F6306BC}</c15:txfldGUID>
                      <c15:f>Diagramm!$K$64</c15:f>
                      <c15:dlblFieldTableCache>
                        <c:ptCount val="1"/>
                      </c15:dlblFieldTableCache>
                    </c15:dlblFTEntry>
                  </c15:dlblFieldTable>
                  <c15:showDataLabelsRange val="0"/>
                </c:ext>
                <c:ext xmlns:c16="http://schemas.microsoft.com/office/drawing/2014/chart" uri="{C3380CC4-5D6E-409C-BE32-E72D297353CC}">
                  <c16:uniqueId val="{00000029-C5C0-4C53-8750-94B945781ED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{6EA43571-E2AA-4056-9834-7759DA11A744}</c15:txfldGUID>
                      <c15:f>Diagramm!$K$65</c15:f>
                      <c15:dlblFieldTableCache>
                        <c:ptCount val="1"/>
                      </c15:dlblFieldTableCache>
                    </c15:dlblFTEntry>
                  </c15:dlblFieldTable>
                  <c15:showDataLabelsRange val="0"/>
                </c:ext>
                <c:ext xmlns:c16="http://schemas.microsoft.com/office/drawing/2014/chart" uri="{C3380CC4-5D6E-409C-BE32-E72D297353CC}">
                  <c16:uniqueId val="{0000002A-C5C0-4C53-8750-94B945781ED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{C7AE329C-A53D-4F95-B10F-F1968EBF23F8}</c15:txfldGUID>
                      <c15:f>Diagramm!$K$66</c15:f>
                      <c15:dlblFieldTableCache>
                        <c:ptCount val="1"/>
                      </c15:dlblFieldTableCache>
                    </c15:dlblFTEntry>
                  </c15:dlblFieldTable>
                  <c15:showDataLabelsRange val="0"/>
                </c:ext>
                <c:ext xmlns:c16="http://schemas.microsoft.com/office/drawing/2014/chart" uri="{C3380CC4-5D6E-409C-BE32-E72D297353CC}">
                  <c16:uniqueId val="{0000002B-C5C0-4C53-8750-94B945781ED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{7144623E-FCED-4A01-8B3D-91C72E4E8CA9}</c15:txfldGUID>
                      <c15:f>Diagramm!$K$67</c15:f>
                      <c15:dlblFieldTableCache>
                        <c:ptCount val="1"/>
                      </c15:dlblFieldTableCache>
                    </c15:dlblFTEntry>
                  </c15:dlblFieldTable>
                  <c15:showDataLabelsRange val="0"/>
                </c:ext>
                <c:ext xmlns:c16="http://schemas.microsoft.com/office/drawing/2014/chart" uri="{C3380CC4-5D6E-409C-BE32-E72D297353CC}">
                  <c16:uniqueId val="{0000002C-C5C0-4C53-8750-94B945781ED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5C0-4C53-8750-94B945781ED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{1A9E3681-2F21-41C6-9847-F94CDB1B2733}</c15:txfldGUID>
                      <c15:f>Diagramm!$J$46</c15:f>
                      <c15:dlblFieldTableCache>
                        <c:ptCount val="1"/>
                      </c15:dlblFieldTableCache>
                    </c15:dlblFTEntry>
                  </c15:dlblFieldTable>
                  <c15:showDataLabelsRange val="0"/>
                </c:ext>
                <c:ext xmlns:c16="http://schemas.microsoft.com/office/drawing/2014/chart" uri="{C3380CC4-5D6E-409C-BE32-E72D297353CC}">
                  <c16:uniqueId val="{0000002E-C5C0-4C53-8750-94B945781ED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{C8FCA5C8-0444-4C91-8422-CC0B3B9AB8D8}</c15:txfldGUID>
                      <c15:f>Diagramm!$J$47</c15:f>
                      <c15:dlblFieldTableCache>
                        <c:ptCount val="1"/>
                      </c15:dlblFieldTableCache>
                    </c15:dlblFTEntry>
                  </c15:dlblFieldTable>
                  <c15:showDataLabelsRange val="0"/>
                </c:ext>
                <c:ext xmlns:c16="http://schemas.microsoft.com/office/drawing/2014/chart" uri="{C3380CC4-5D6E-409C-BE32-E72D297353CC}">
                  <c16:uniqueId val="{0000002F-C5C0-4C53-8750-94B945781ED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{9AED5AC3-184C-4944-B85E-9F4261AB821B}</c15:txfldGUID>
                      <c15:f>Diagramm!$J$48</c15:f>
                      <c15:dlblFieldTableCache>
                        <c:ptCount val="1"/>
                      </c15:dlblFieldTableCache>
                    </c15:dlblFTEntry>
                  </c15:dlblFieldTable>
                  <c15:showDataLabelsRange val="0"/>
                </c:ext>
                <c:ext xmlns:c16="http://schemas.microsoft.com/office/drawing/2014/chart" uri="{C3380CC4-5D6E-409C-BE32-E72D297353CC}">
                  <c16:uniqueId val="{00000030-C5C0-4C53-8750-94B945781ED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{3B7BA717-7A91-40FD-9956-BCDD21119C05}</c15:txfldGUID>
                      <c15:f>Diagramm!$J$49</c15:f>
                      <c15:dlblFieldTableCache>
                        <c:ptCount val="1"/>
                      </c15:dlblFieldTableCache>
                    </c15:dlblFTEntry>
                  </c15:dlblFieldTable>
                  <c15:showDataLabelsRange val="0"/>
                </c:ext>
                <c:ext xmlns:c16="http://schemas.microsoft.com/office/drawing/2014/chart" uri="{C3380CC4-5D6E-409C-BE32-E72D297353CC}">
                  <c16:uniqueId val="{00000031-C5C0-4C53-8750-94B945781ED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{5C591EB8-F811-4896-B15E-633E2FE146D5}</c15:txfldGUID>
                      <c15:f>Diagramm!$J$50</c15:f>
                      <c15:dlblFieldTableCache>
                        <c:ptCount val="1"/>
                      </c15:dlblFieldTableCache>
                    </c15:dlblFTEntry>
                  </c15:dlblFieldTable>
                  <c15:showDataLabelsRange val="0"/>
                </c:ext>
                <c:ext xmlns:c16="http://schemas.microsoft.com/office/drawing/2014/chart" uri="{C3380CC4-5D6E-409C-BE32-E72D297353CC}">
                  <c16:uniqueId val="{00000032-C5C0-4C53-8750-94B945781ED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{B70BC2CA-7625-46B7-AB49-01FB9FCAEBA4}</c15:txfldGUID>
                      <c15:f>Diagramm!$J$51</c15:f>
                      <c15:dlblFieldTableCache>
                        <c:ptCount val="1"/>
                      </c15:dlblFieldTableCache>
                    </c15:dlblFTEntry>
                  </c15:dlblFieldTable>
                  <c15:showDataLabelsRange val="0"/>
                </c:ext>
                <c:ext xmlns:c16="http://schemas.microsoft.com/office/drawing/2014/chart" uri="{C3380CC4-5D6E-409C-BE32-E72D297353CC}">
                  <c16:uniqueId val="{00000033-C5C0-4C53-8750-94B945781ED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{D3CF7461-E5DD-466B-AF4C-A4AD79F003D8}</c15:txfldGUID>
                      <c15:f>Diagramm!$J$52</c15:f>
                      <c15:dlblFieldTableCache>
                        <c:ptCount val="1"/>
                      </c15:dlblFieldTableCache>
                    </c15:dlblFTEntry>
                  </c15:dlblFieldTable>
                  <c15:showDataLabelsRange val="0"/>
                </c:ext>
                <c:ext xmlns:c16="http://schemas.microsoft.com/office/drawing/2014/chart" uri="{C3380CC4-5D6E-409C-BE32-E72D297353CC}">
                  <c16:uniqueId val="{00000034-C5C0-4C53-8750-94B945781ED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{64044652-13D2-439B-B421-2E130735BF19}</c15:txfldGUID>
                      <c15:f>Diagramm!$J$53</c15:f>
                      <c15:dlblFieldTableCache>
                        <c:ptCount val="1"/>
                      </c15:dlblFieldTableCache>
                    </c15:dlblFTEntry>
                  </c15:dlblFieldTable>
                  <c15:showDataLabelsRange val="0"/>
                </c:ext>
                <c:ext xmlns:c16="http://schemas.microsoft.com/office/drawing/2014/chart" uri="{C3380CC4-5D6E-409C-BE32-E72D297353CC}">
                  <c16:uniqueId val="{00000035-C5C0-4C53-8750-94B945781ED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{582889E7-1D21-4BC0-A0CD-C797C8248E1A}</c15:txfldGUID>
                      <c15:f>Diagramm!$J$54</c15:f>
                      <c15:dlblFieldTableCache>
                        <c:ptCount val="1"/>
                      </c15:dlblFieldTableCache>
                    </c15:dlblFTEntry>
                  </c15:dlblFieldTable>
                  <c15:showDataLabelsRange val="0"/>
                </c:ext>
                <c:ext xmlns:c16="http://schemas.microsoft.com/office/drawing/2014/chart" uri="{C3380CC4-5D6E-409C-BE32-E72D297353CC}">
                  <c16:uniqueId val="{00000036-C5C0-4C53-8750-94B945781ED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{85BDEECA-B2FE-4496-A7A7-7E8E081D2B6B}</c15:txfldGUID>
                      <c15:f>Diagramm!$J$55</c15:f>
                      <c15:dlblFieldTableCache>
                        <c:ptCount val="1"/>
                      </c15:dlblFieldTableCache>
                    </c15:dlblFTEntry>
                  </c15:dlblFieldTable>
                  <c15:showDataLabelsRange val="0"/>
                </c:ext>
                <c:ext xmlns:c16="http://schemas.microsoft.com/office/drawing/2014/chart" uri="{C3380CC4-5D6E-409C-BE32-E72D297353CC}">
                  <c16:uniqueId val="{00000037-C5C0-4C53-8750-94B945781ED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{796F85E7-876C-4B63-92BA-6BE813605A9B}</c15:txfldGUID>
                      <c15:f>Diagramm!$J$56</c15:f>
                      <c15:dlblFieldTableCache>
                        <c:ptCount val="1"/>
                      </c15:dlblFieldTableCache>
                    </c15:dlblFTEntry>
                  </c15:dlblFieldTable>
                  <c15:showDataLabelsRange val="0"/>
                </c:ext>
                <c:ext xmlns:c16="http://schemas.microsoft.com/office/drawing/2014/chart" uri="{C3380CC4-5D6E-409C-BE32-E72D297353CC}">
                  <c16:uniqueId val="{00000038-C5C0-4C53-8750-94B945781ED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{FD3134AB-A6FF-4D13-B4C4-FACE6DA670F1}</c15:txfldGUID>
                      <c15:f>Diagramm!$J$57</c15:f>
                      <c15:dlblFieldTableCache>
                        <c:ptCount val="1"/>
                      </c15:dlblFieldTableCache>
                    </c15:dlblFTEntry>
                  </c15:dlblFieldTable>
                  <c15:showDataLabelsRange val="0"/>
                </c:ext>
                <c:ext xmlns:c16="http://schemas.microsoft.com/office/drawing/2014/chart" uri="{C3380CC4-5D6E-409C-BE32-E72D297353CC}">
                  <c16:uniqueId val="{00000039-C5C0-4C53-8750-94B945781ED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{337BF297-6A49-46C6-87FE-543BDA13C22D}</c15:txfldGUID>
                      <c15:f>Diagramm!$J$58</c15:f>
                      <c15:dlblFieldTableCache>
                        <c:ptCount val="1"/>
                      </c15:dlblFieldTableCache>
                    </c15:dlblFTEntry>
                  </c15:dlblFieldTable>
                  <c15:showDataLabelsRange val="0"/>
                </c:ext>
                <c:ext xmlns:c16="http://schemas.microsoft.com/office/drawing/2014/chart" uri="{C3380CC4-5D6E-409C-BE32-E72D297353CC}">
                  <c16:uniqueId val="{0000003A-C5C0-4C53-8750-94B945781ED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{50E91F0E-F29D-48DD-BBF0-BB155E4CE229}</c15:txfldGUID>
                      <c15:f>Diagramm!$J$59</c15:f>
                      <c15:dlblFieldTableCache>
                        <c:ptCount val="1"/>
                      </c15:dlblFieldTableCache>
                    </c15:dlblFTEntry>
                  </c15:dlblFieldTable>
                  <c15:showDataLabelsRange val="0"/>
                </c:ext>
                <c:ext xmlns:c16="http://schemas.microsoft.com/office/drawing/2014/chart" uri="{C3380CC4-5D6E-409C-BE32-E72D297353CC}">
                  <c16:uniqueId val="{0000003B-C5C0-4C53-8750-94B945781ED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{1C0BD468-F140-48A2-A586-6D6966B52ADD}</c15:txfldGUID>
                      <c15:f>Diagramm!$J$60</c15:f>
                      <c15:dlblFieldTableCache>
                        <c:ptCount val="1"/>
                      </c15:dlblFieldTableCache>
                    </c15:dlblFTEntry>
                  </c15:dlblFieldTable>
                  <c15:showDataLabelsRange val="0"/>
                </c:ext>
                <c:ext xmlns:c16="http://schemas.microsoft.com/office/drawing/2014/chart" uri="{C3380CC4-5D6E-409C-BE32-E72D297353CC}">
                  <c16:uniqueId val="{0000003C-C5C0-4C53-8750-94B945781ED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{7565423C-46D5-434E-B677-B6F20BA61305}</c15:txfldGUID>
                      <c15:f>Diagramm!$J$61</c15:f>
                      <c15:dlblFieldTableCache>
                        <c:ptCount val="1"/>
                      </c15:dlblFieldTableCache>
                    </c15:dlblFTEntry>
                  </c15:dlblFieldTable>
                  <c15:showDataLabelsRange val="0"/>
                </c:ext>
                <c:ext xmlns:c16="http://schemas.microsoft.com/office/drawing/2014/chart" uri="{C3380CC4-5D6E-409C-BE32-E72D297353CC}">
                  <c16:uniqueId val="{0000003D-C5C0-4C53-8750-94B945781ED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{C547CB37-A3CA-4615-9779-A731F49AD4BB}</c15:txfldGUID>
                      <c15:f>Diagramm!$J$62</c15:f>
                      <c15:dlblFieldTableCache>
                        <c:ptCount val="1"/>
                      </c15:dlblFieldTableCache>
                    </c15:dlblFTEntry>
                  </c15:dlblFieldTable>
                  <c15:showDataLabelsRange val="0"/>
                </c:ext>
                <c:ext xmlns:c16="http://schemas.microsoft.com/office/drawing/2014/chart" uri="{C3380CC4-5D6E-409C-BE32-E72D297353CC}">
                  <c16:uniqueId val="{0000003E-C5C0-4C53-8750-94B945781ED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{673A2E88-967B-4C8E-8FA4-D6CD29F62B07}</c15:txfldGUID>
                      <c15:f>Diagramm!$J$63</c15:f>
                      <c15:dlblFieldTableCache>
                        <c:ptCount val="1"/>
                      </c15:dlblFieldTableCache>
                    </c15:dlblFTEntry>
                  </c15:dlblFieldTable>
                  <c15:showDataLabelsRange val="0"/>
                </c:ext>
                <c:ext xmlns:c16="http://schemas.microsoft.com/office/drawing/2014/chart" uri="{C3380CC4-5D6E-409C-BE32-E72D297353CC}">
                  <c16:uniqueId val="{0000003F-C5C0-4C53-8750-94B945781ED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{E4355D5F-E3E1-4939-94F7-F1BD256775C9}</c15:txfldGUID>
                      <c15:f>Diagramm!$J$64</c15:f>
                      <c15:dlblFieldTableCache>
                        <c:ptCount val="1"/>
                      </c15:dlblFieldTableCache>
                    </c15:dlblFTEntry>
                  </c15:dlblFieldTable>
                  <c15:showDataLabelsRange val="0"/>
                </c:ext>
                <c:ext xmlns:c16="http://schemas.microsoft.com/office/drawing/2014/chart" uri="{C3380CC4-5D6E-409C-BE32-E72D297353CC}">
                  <c16:uniqueId val="{00000040-C5C0-4C53-8750-94B945781ED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{691235D1-E78B-45F0-8D33-272C4FA66B1A}</c15:txfldGUID>
                      <c15:f>Diagramm!$J$65</c15:f>
                      <c15:dlblFieldTableCache>
                        <c:ptCount val="1"/>
                      </c15:dlblFieldTableCache>
                    </c15:dlblFTEntry>
                  </c15:dlblFieldTable>
                  <c15:showDataLabelsRange val="0"/>
                </c:ext>
                <c:ext xmlns:c16="http://schemas.microsoft.com/office/drawing/2014/chart" uri="{C3380CC4-5D6E-409C-BE32-E72D297353CC}">
                  <c16:uniqueId val="{00000041-C5C0-4C53-8750-94B945781ED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{BEEC8B64-2944-490C-B332-2338C567A8BF}</c15:txfldGUID>
                      <c15:f>Diagramm!$J$66</c15:f>
                      <c15:dlblFieldTableCache>
                        <c:ptCount val="1"/>
                      </c15:dlblFieldTableCache>
                    </c15:dlblFTEntry>
                  </c15:dlblFieldTable>
                  <c15:showDataLabelsRange val="0"/>
                </c:ext>
                <c:ext xmlns:c16="http://schemas.microsoft.com/office/drawing/2014/chart" uri="{C3380CC4-5D6E-409C-BE32-E72D297353CC}">
                  <c16:uniqueId val="{00000042-C5C0-4C53-8750-94B945781ED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{251095C1-A633-4C69-AC5A-F381CC4A115C}</c15:txfldGUID>
                      <c15:f>Diagramm!$J$67</c15:f>
                      <c15:dlblFieldTableCache>
                        <c:ptCount val="1"/>
                      </c15:dlblFieldTableCache>
                    </c15:dlblFTEntry>
                  </c15:dlblFieldTable>
                  <c15:showDataLabelsRange val="0"/>
                </c:ext>
                <c:ext xmlns:c16="http://schemas.microsoft.com/office/drawing/2014/chart" uri="{C3380CC4-5D6E-409C-BE32-E72D297353CC}">
                  <c16:uniqueId val="{00000043-C5C0-4C53-8750-94B945781ED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5C0-4C53-8750-94B945781ED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BF4-4D3B-9773-AD6E4E02BB3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F4-4D3B-9773-AD6E4E02BB3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F4-4D3B-9773-AD6E4E02BB3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F4-4D3B-9773-AD6E4E02BB3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F4-4D3B-9773-AD6E4E02BB3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BF4-4D3B-9773-AD6E4E02BB3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BF4-4D3B-9773-AD6E4E02BB3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BF4-4D3B-9773-AD6E4E02BB3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BF4-4D3B-9773-AD6E4E02BB3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BF4-4D3B-9773-AD6E4E02BB3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BF4-4D3B-9773-AD6E4E02BB3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BF4-4D3B-9773-AD6E4E02BB3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BF4-4D3B-9773-AD6E4E02BB3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BF4-4D3B-9773-AD6E4E02BB3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BF4-4D3B-9773-AD6E4E02BB3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BF4-4D3B-9773-AD6E4E02BB3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BF4-4D3B-9773-AD6E4E02BB3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BF4-4D3B-9773-AD6E4E02BB3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BF4-4D3B-9773-AD6E4E02BB3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BF4-4D3B-9773-AD6E4E02BB3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BF4-4D3B-9773-AD6E4E02BB3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BF4-4D3B-9773-AD6E4E02BB3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BF4-4D3B-9773-AD6E4E02BB3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BF4-4D3B-9773-AD6E4E02BB3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BF4-4D3B-9773-AD6E4E02BB3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BF4-4D3B-9773-AD6E4E02BB3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BF4-4D3B-9773-AD6E4E02BB3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BF4-4D3B-9773-AD6E4E02BB3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BF4-4D3B-9773-AD6E4E02BB3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BF4-4D3B-9773-AD6E4E02BB3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BF4-4D3B-9773-AD6E4E02BB3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BF4-4D3B-9773-AD6E4E02BB3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BF4-4D3B-9773-AD6E4E02BB3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BF4-4D3B-9773-AD6E4E02BB3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BF4-4D3B-9773-AD6E4E02BB3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BF4-4D3B-9773-AD6E4E02BB3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BF4-4D3B-9773-AD6E4E02BB3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BF4-4D3B-9773-AD6E4E02BB3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BF4-4D3B-9773-AD6E4E02BB3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BF4-4D3B-9773-AD6E4E02BB3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BF4-4D3B-9773-AD6E4E02BB3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BF4-4D3B-9773-AD6E4E02BB3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BF4-4D3B-9773-AD6E4E02BB3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BF4-4D3B-9773-AD6E4E02BB3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BF4-4D3B-9773-AD6E4E02BB3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BF4-4D3B-9773-AD6E4E02BB3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BF4-4D3B-9773-AD6E4E02BB3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BF4-4D3B-9773-AD6E4E02BB3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BF4-4D3B-9773-AD6E4E02BB3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BF4-4D3B-9773-AD6E4E02BB3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BF4-4D3B-9773-AD6E4E02BB3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BF4-4D3B-9773-AD6E4E02BB3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BF4-4D3B-9773-AD6E4E02BB3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BF4-4D3B-9773-AD6E4E02BB3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BF4-4D3B-9773-AD6E4E02BB3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BF4-4D3B-9773-AD6E4E02BB3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BF4-4D3B-9773-AD6E4E02BB3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BF4-4D3B-9773-AD6E4E02BB3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BF4-4D3B-9773-AD6E4E02BB3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BF4-4D3B-9773-AD6E4E02BB3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BF4-4D3B-9773-AD6E4E02BB3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BF4-4D3B-9773-AD6E4E02BB3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BF4-4D3B-9773-AD6E4E02BB3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BF4-4D3B-9773-AD6E4E02BB3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BF4-4D3B-9773-AD6E4E02BB3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BF4-4D3B-9773-AD6E4E02BB3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BF4-4D3B-9773-AD6E4E02BB3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BF4-4D3B-9773-AD6E4E02BB3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BF4-4D3B-9773-AD6E4E02BB3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100.30302267213955</c:v>
                </c:pt>
                <c:pt idx="2">
                  <c:v>102.05904325417809</c:v>
                </c:pt>
                <c:pt idx="3">
                  <c:v>101.05932025551274</c:v>
                </c:pt>
                <c:pt idx="4">
                  <c:v>101.48489503328213</c:v>
                </c:pt>
                <c:pt idx="5">
                  <c:v>101.87605449371711</c:v>
                </c:pt>
                <c:pt idx="6">
                  <c:v>103.92082798217119</c:v>
                </c:pt>
                <c:pt idx="7">
                  <c:v>103.1292756834798</c:v>
                </c:pt>
                <c:pt idx="8">
                  <c:v>103.44740751932713</c:v>
                </c:pt>
                <c:pt idx="9">
                  <c:v>103.67992076083033</c:v>
                </c:pt>
                <c:pt idx="10">
                  <c:v>105.8908950500701</c:v>
                </c:pt>
                <c:pt idx="11">
                  <c:v>105.02211813687224</c:v>
                </c:pt>
                <c:pt idx="12">
                  <c:v>105.20930388725208</c:v>
                </c:pt>
                <c:pt idx="13">
                  <c:v>105.92111337748567</c:v>
                </c:pt>
                <c:pt idx="14">
                  <c:v>107.57472740550477</c:v>
                </c:pt>
                <c:pt idx="15">
                  <c:v>106.60606213223875</c:v>
                </c:pt>
                <c:pt idx="16">
                  <c:v>106.436503739518</c:v>
                </c:pt>
                <c:pt idx="17">
                  <c:v>106.86459671123869</c:v>
                </c:pt>
                <c:pt idx="18">
                  <c:v>108.93287334323823</c:v>
                </c:pt>
                <c:pt idx="19">
                  <c:v>108.37299488806629</c:v>
                </c:pt>
                <c:pt idx="20">
                  <c:v>108.40824960338445</c:v>
                </c:pt>
                <c:pt idx="21">
                  <c:v>108.52996231103053</c:v>
                </c:pt>
                <c:pt idx="22">
                  <c:v>110.90377980912089</c:v>
                </c:pt>
                <c:pt idx="23">
                  <c:v>110.22722503420547</c:v>
                </c:pt>
                <c:pt idx="24">
                  <c:v>109.66734657903352</c:v>
                </c:pt>
              </c:numCache>
            </c:numRef>
          </c:val>
          <c:smooth val="0"/>
          <c:extLst>
            <c:ext xmlns:c16="http://schemas.microsoft.com/office/drawing/2014/chart" uri="{C3380CC4-5D6E-409C-BE32-E72D297353CC}">
              <c16:uniqueId val="{00000000-0C2D-4FC5-B51B-F533615D836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102.51806684733513</c:v>
                </c:pt>
                <c:pt idx="2">
                  <c:v>105.97335140018068</c:v>
                </c:pt>
                <c:pt idx="3">
                  <c:v>102.37127371273714</c:v>
                </c:pt>
                <c:pt idx="4">
                  <c:v>100.63233965672991</c:v>
                </c:pt>
                <c:pt idx="5">
                  <c:v>103.13911472448058</c:v>
                </c:pt>
                <c:pt idx="6">
                  <c:v>107.02348690153569</c:v>
                </c:pt>
                <c:pt idx="7">
                  <c:v>106.10885275519422</c:v>
                </c:pt>
                <c:pt idx="8">
                  <c:v>104.17795844625113</c:v>
                </c:pt>
                <c:pt idx="9">
                  <c:v>107.91553748870821</c:v>
                </c:pt>
                <c:pt idx="10">
                  <c:v>110.85140018066848</c:v>
                </c:pt>
                <c:pt idx="11">
                  <c:v>109.1576332429991</c:v>
                </c:pt>
                <c:pt idx="12">
                  <c:v>108.95438121047877</c:v>
                </c:pt>
                <c:pt idx="13">
                  <c:v>111.51761517615175</c:v>
                </c:pt>
                <c:pt idx="14">
                  <c:v>117.27642276422765</c:v>
                </c:pt>
                <c:pt idx="15">
                  <c:v>116.90379403794037</c:v>
                </c:pt>
                <c:pt idx="16">
                  <c:v>115.67299006323397</c:v>
                </c:pt>
                <c:pt idx="17">
                  <c:v>117.57000903342367</c:v>
                </c:pt>
                <c:pt idx="18">
                  <c:v>121.90605239385728</c:v>
                </c:pt>
                <c:pt idx="19">
                  <c:v>119.4557362240289</c:v>
                </c:pt>
                <c:pt idx="20">
                  <c:v>118.08943089430895</c:v>
                </c:pt>
                <c:pt idx="21">
                  <c:v>119.97515808491418</c:v>
                </c:pt>
                <c:pt idx="22">
                  <c:v>124.96612466124661</c:v>
                </c:pt>
                <c:pt idx="23">
                  <c:v>122.54968383017165</c:v>
                </c:pt>
                <c:pt idx="24">
                  <c:v>118.12330623306234</c:v>
                </c:pt>
              </c:numCache>
            </c:numRef>
          </c:val>
          <c:smooth val="0"/>
          <c:extLst>
            <c:ext xmlns:c16="http://schemas.microsoft.com/office/drawing/2014/chart" uri="{C3380CC4-5D6E-409C-BE32-E72D297353CC}">
              <c16:uniqueId val="{00000001-0C2D-4FC5-B51B-F533615D836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100.61021735841445</c:v>
                </c:pt>
                <c:pt idx="2">
                  <c:v>99.077109284381464</c:v>
                </c:pt>
                <c:pt idx="3">
                  <c:v>97.579303041000557</c:v>
                </c:pt>
                <c:pt idx="4">
                  <c:v>94.387008926320036</c:v>
                </c:pt>
                <c:pt idx="5">
                  <c:v>95.652831711130162</c:v>
                </c:pt>
                <c:pt idx="6">
                  <c:v>94.210499773059666</c:v>
                </c:pt>
                <c:pt idx="7">
                  <c:v>94.134852993090917</c:v>
                </c:pt>
                <c:pt idx="8">
                  <c:v>94.291189671692976</c:v>
                </c:pt>
                <c:pt idx="9">
                  <c:v>96.197488526905033</c:v>
                </c:pt>
                <c:pt idx="10">
                  <c:v>94.306319027686726</c:v>
                </c:pt>
                <c:pt idx="11">
                  <c:v>93.907912653184738</c:v>
                </c:pt>
                <c:pt idx="12">
                  <c:v>93.35316960008069</c:v>
                </c:pt>
                <c:pt idx="13">
                  <c:v>94.729940995511612</c:v>
                </c:pt>
                <c:pt idx="14">
                  <c:v>93.504463160018162</c:v>
                </c:pt>
                <c:pt idx="15">
                  <c:v>93.817136517222252</c:v>
                </c:pt>
                <c:pt idx="16">
                  <c:v>92.041958747289314</c:v>
                </c:pt>
                <c:pt idx="17">
                  <c:v>92.889202682939128</c:v>
                </c:pt>
                <c:pt idx="18">
                  <c:v>91.124111150335366</c:v>
                </c:pt>
                <c:pt idx="19">
                  <c:v>90.609713046547995</c:v>
                </c:pt>
                <c:pt idx="20">
                  <c:v>89.706994805587783</c:v>
                </c:pt>
                <c:pt idx="21">
                  <c:v>90.740834131827114</c:v>
                </c:pt>
                <c:pt idx="22">
                  <c:v>88.663069242019262</c:v>
                </c:pt>
                <c:pt idx="23">
                  <c:v>88.436128902113069</c:v>
                </c:pt>
                <c:pt idx="24">
                  <c:v>84.6890917343285</c:v>
                </c:pt>
              </c:numCache>
            </c:numRef>
          </c:val>
          <c:smooth val="0"/>
          <c:extLst>
            <c:ext xmlns:c16="http://schemas.microsoft.com/office/drawing/2014/chart" uri="{C3380CC4-5D6E-409C-BE32-E72D297353CC}">
              <c16:uniqueId val="{00000002-0C2D-4FC5-B51B-F533615D836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C2D-4FC5-B51B-F533615D8362}"/>
                </c:ext>
              </c:extLst>
            </c:dLbl>
            <c:dLbl>
              <c:idx val="1"/>
              <c:delete val="1"/>
              <c:extLst>
                <c:ext xmlns:c15="http://schemas.microsoft.com/office/drawing/2012/chart" uri="{CE6537A1-D6FC-4f65-9D91-7224C49458BB}"/>
                <c:ext xmlns:c16="http://schemas.microsoft.com/office/drawing/2014/chart" uri="{C3380CC4-5D6E-409C-BE32-E72D297353CC}">
                  <c16:uniqueId val="{00000004-0C2D-4FC5-B51B-F533615D8362}"/>
                </c:ext>
              </c:extLst>
            </c:dLbl>
            <c:dLbl>
              <c:idx val="2"/>
              <c:delete val="1"/>
              <c:extLst>
                <c:ext xmlns:c15="http://schemas.microsoft.com/office/drawing/2012/chart" uri="{CE6537A1-D6FC-4f65-9D91-7224C49458BB}"/>
                <c:ext xmlns:c16="http://schemas.microsoft.com/office/drawing/2014/chart" uri="{C3380CC4-5D6E-409C-BE32-E72D297353CC}">
                  <c16:uniqueId val="{00000005-0C2D-4FC5-B51B-F533615D8362}"/>
                </c:ext>
              </c:extLst>
            </c:dLbl>
            <c:dLbl>
              <c:idx val="3"/>
              <c:delete val="1"/>
              <c:extLst>
                <c:ext xmlns:c15="http://schemas.microsoft.com/office/drawing/2012/chart" uri="{CE6537A1-D6FC-4f65-9D91-7224C49458BB}"/>
                <c:ext xmlns:c16="http://schemas.microsoft.com/office/drawing/2014/chart" uri="{C3380CC4-5D6E-409C-BE32-E72D297353CC}">
                  <c16:uniqueId val="{00000006-0C2D-4FC5-B51B-F533615D8362}"/>
                </c:ext>
              </c:extLst>
            </c:dLbl>
            <c:dLbl>
              <c:idx val="4"/>
              <c:delete val="1"/>
              <c:extLst>
                <c:ext xmlns:c15="http://schemas.microsoft.com/office/drawing/2012/chart" uri="{CE6537A1-D6FC-4f65-9D91-7224C49458BB}"/>
                <c:ext xmlns:c16="http://schemas.microsoft.com/office/drawing/2014/chart" uri="{C3380CC4-5D6E-409C-BE32-E72D297353CC}">
                  <c16:uniqueId val="{00000007-0C2D-4FC5-B51B-F533615D8362}"/>
                </c:ext>
              </c:extLst>
            </c:dLbl>
            <c:dLbl>
              <c:idx val="5"/>
              <c:delete val="1"/>
              <c:extLst>
                <c:ext xmlns:c15="http://schemas.microsoft.com/office/drawing/2012/chart" uri="{CE6537A1-D6FC-4f65-9D91-7224C49458BB}"/>
                <c:ext xmlns:c16="http://schemas.microsoft.com/office/drawing/2014/chart" uri="{C3380CC4-5D6E-409C-BE32-E72D297353CC}">
                  <c16:uniqueId val="{00000008-0C2D-4FC5-B51B-F533615D8362}"/>
                </c:ext>
              </c:extLst>
            </c:dLbl>
            <c:dLbl>
              <c:idx val="6"/>
              <c:delete val="1"/>
              <c:extLst>
                <c:ext xmlns:c15="http://schemas.microsoft.com/office/drawing/2012/chart" uri="{CE6537A1-D6FC-4f65-9D91-7224C49458BB}"/>
                <c:ext xmlns:c16="http://schemas.microsoft.com/office/drawing/2014/chart" uri="{C3380CC4-5D6E-409C-BE32-E72D297353CC}">
                  <c16:uniqueId val="{00000009-0C2D-4FC5-B51B-F533615D8362}"/>
                </c:ext>
              </c:extLst>
            </c:dLbl>
            <c:dLbl>
              <c:idx val="7"/>
              <c:delete val="1"/>
              <c:extLst>
                <c:ext xmlns:c15="http://schemas.microsoft.com/office/drawing/2012/chart" uri="{CE6537A1-D6FC-4f65-9D91-7224C49458BB}"/>
                <c:ext xmlns:c16="http://schemas.microsoft.com/office/drawing/2014/chart" uri="{C3380CC4-5D6E-409C-BE32-E72D297353CC}">
                  <c16:uniqueId val="{0000000A-0C2D-4FC5-B51B-F533615D8362}"/>
                </c:ext>
              </c:extLst>
            </c:dLbl>
            <c:dLbl>
              <c:idx val="8"/>
              <c:delete val="1"/>
              <c:extLst>
                <c:ext xmlns:c15="http://schemas.microsoft.com/office/drawing/2012/chart" uri="{CE6537A1-D6FC-4f65-9D91-7224C49458BB}"/>
                <c:ext xmlns:c16="http://schemas.microsoft.com/office/drawing/2014/chart" uri="{C3380CC4-5D6E-409C-BE32-E72D297353CC}">
                  <c16:uniqueId val="{0000000B-0C2D-4FC5-B51B-F533615D8362}"/>
                </c:ext>
              </c:extLst>
            </c:dLbl>
            <c:dLbl>
              <c:idx val="9"/>
              <c:delete val="1"/>
              <c:extLst>
                <c:ext xmlns:c15="http://schemas.microsoft.com/office/drawing/2012/chart" uri="{CE6537A1-D6FC-4f65-9D91-7224C49458BB}"/>
                <c:ext xmlns:c16="http://schemas.microsoft.com/office/drawing/2014/chart" uri="{C3380CC4-5D6E-409C-BE32-E72D297353CC}">
                  <c16:uniqueId val="{0000000C-0C2D-4FC5-B51B-F533615D8362}"/>
                </c:ext>
              </c:extLst>
            </c:dLbl>
            <c:dLbl>
              <c:idx val="10"/>
              <c:delete val="1"/>
              <c:extLst>
                <c:ext xmlns:c15="http://schemas.microsoft.com/office/drawing/2012/chart" uri="{CE6537A1-D6FC-4f65-9D91-7224C49458BB}"/>
                <c:ext xmlns:c16="http://schemas.microsoft.com/office/drawing/2014/chart" uri="{C3380CC4-5D6E-409C-BE32-E72D297353CC}">
                  <c16:uniqueId val="{0000000D-0C2D-4FC5-B51B-F533615D8362}"/>
                </c:ext>
              </c:extLst>
            </c:dLbl>
            <c:dLbl>
              <c:idx val="11"/>
              <c:delete val="1"/>
              <c:extLst>
                <c:ext xmlns:c15="http://schemas.microsoft.com/office/drawing/2012/chart" uri="{CE6537A1-D6FC-4f65-9D91-7224C49458BB}"/>
                <c:ext xmlns:c16="http://schemas.microsoft.com/office/drawing/2014/chart" uri="{C3380CC4-5D6E-409C-BE32-E72D297353CC}">
                  <c16:uniqueId val="{0000000E-0C2D-4FC5-B51B-F533615D8362}"/>
                </c:ext>
              </c:extLst>
            </c:dLbl>
            <c:dLbl>
              <c:idx val="12"/>
              <c:delete val="1"/>
              <c:extLst>
                <c:ext xmlns:c15="http://schemas.microsoft.com/office/drawing/2012/chart" uri="{CE6537A1-D6FC-4f65-9D91-7224C49458BB}"/>
                <c:ext xmlns:c16="http://schemas.microsoft.com/office/drawing/2014/chart" uri="{C3380CC4-5D6E-409C-BE32-E72D297353CC}">
                  <c16:uniqueId val="{0000000F-0C2D-4FC5-B51B-F533615D836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C2D-4FC5-B51B-F533615D8362}"/>
                </c:ext>
              </c:extLst>
            </c:dLbl>
            <c:dLbl>
              <c:idx val="14"/>
              <c:delete val="1"/>
              <c:extLst>
                <c:ext xmlns:c15="http://schemas.microsoft.com/office/drawing/2012/chart" uri="{CE6537A1-D6FC-4f65-9D91-7224C49458BB}"/>
                <c:ext xmlns:c16="http://schemas.microsoft.com/office/drawing/2014/chart" uri="{C3380CC4-5D6E-409C-BE32-E72D297353CC}">
                  <c16:uniqueId val="{00000011-0C2D-4FC5-B51B-F533615D8362}"/>
                </c:ext>
              </c:extLst>
            </c:dLbl>
            <c:dLbl>
              <c:idx val="15"/>
              <c:delete val="1"/>
              <c:extLst>
                <c:ext xmlns:c15="http://schemas.microsoft.com/office/drawing/2012/chart" uri="{CE6537A1-D6FC-4f65-9D91-7224C49458BB}"/>
                <c:ext xmlns:c16="http://schemas.microsoft.com/office/drawing/2014/chart" uri="{C3380CC4-5D6E-409C-BE32-E72D297353CC}">
                  <c16:uniqueId val="{00000012-0C2D-4FC5-B51B-F533615D8362}"/>
                </c:ext>
              </c:extLst>
            </c:dLbl>
            <c:dLbl>
              <c:idx val="16"/>
              <c:delete val="1"/>
              <c:extLst>
                <c:ext xmlns:c15="http://schemas.microsoft.com/office/drawing/2012/chart" uri="{CE6537A1-D6FC-4f65-9D91-7224C49458BB}"/>
                <c:ext xmlns:c16="http://schemas.microsoft.com/office/drawing/2014/chart" uri="{C3380CC4-5D6E-409C-BE32-E72D297353CC}">
                  <c16:uniqueId val="{00000013-0C2D-4FC5-B51B-F533615D8362}"/>
                </c:ext>
              </c:extLst>
            </c:dLbl>
            <c:dLbl>
              <c:idx val="17"/>
              <c:delete val="1"/>
              <c:extLst>
                <c:ext xmlns:c15="http://schemas.microsoft.com/office/drawing/2012/chart" uri="{CE6537A1-D6FC-4f65-9D91-7224C49458BB}"/>
                <c:ext xmlns:c16="http://schemas.microsoft.com/office/drawing/2014/chart" uri="{C3380CC4-5D6E-409C-BE32-E72D297353CC}">
                  <c16:uniqueId val="{00000014-0C2D-4FC5-B51B-F533615D8362}"/>
                </c:ext>
              </c:extLst>
            </c:dLbl>
            <c:dLbl>
              <c:idx val="18"/>
              <c:delete val="1"/>
              <c:extLst>
                <c:ext xmlns:c15="http://schemas.microsoft.com/office/drawing/2012/chart" uri="{CE6537A1-D6FC-4f65-9D91-7224C49458BB}"/>
                <c:ext xmlns:c16="http://schemas.microsoft.com/office/drawing/2014/chart" uri="{C3380CC4-5D6E-409C-BE32-E72D297353CC}">
                  <c16:uniqueId val="{00000015-0C2D-4FC5-B51B-F533615D8362}"/>
                </c:ext>
              </c:extLst>
            </c:dLbl>
            <c:dLbl>
              <c:idx val="19"/>
              <c:delete val="1"/>
              <c:extLst>
                <c:ext xmlns:c15="http://schemas.microsoft.com/office/drawing/2012/chart" uri="{CE6537A1-D6FC-4f65-9D91-7224C49458BB}"/>
                <c:ext xmlns:c16="http://schemas.microsoft.com/office/drawing/2014/chart" uri="{C3380CC4-5D6E-409C-BE32-E72D297353CC}">
                  <c16:uniqueId val="{00000016-0C2D-4FC5-B51B-F533615D8362}"/>
                </c:ext>
              </c:extLst>
            </c:dLbl>
            <c:dLbl>
              <c:idx val="20"/>
              <c:delete val="1"/>
              <c:extLst>
                <c:ext xmlns:c15="http://schemas.microsoft.com/office/drawing/2012/chart" uri="{CE6537A1-D6FC-4f65-9D91-7224C49458BB}"/>
                <c:ext xmlns:c16="http://schemas.microsoft.com/office/drawing/2014/chart" uri="{C3380CC4-5D6E-409C-BE32-E72D297353CC}">
                  <c16:uniqueId val="{00000017-0C2D-4FC5-B51B-F533615D8362}"/>
                </c:ext>
              </c:extLst>
            </c:dLbl>
            <c:dLbl>
              <c:idx val="21"/>
              <c:delete val="1"/>
              <c:extLst>
                <c:ext xmlns:c15="http://schemas.microsoft.com/office/drawing/2012/chart" uri="{CE6537A1-D6FC-4f65-9D91-7224C49458BB}"/>
                <c:ext xmlns:c16="http://schemas.microsoft.com/office/drawing/2014/chart" uri="{C3380CC4-5D6E-409C-BE32-E72D297353CC}">
                  <c16:uniqueId val="{00000018-0C2D-4FC5-B51B-F533615D8362}"/>
                </c:ext>
              </c:extLst>
            </c:dLbl>
            <c:dLbl>
              <c:idx val="22"/>
              <c:delete val="1"/>
              <c:extLst>
                <c:ext xmlns:c15="http://schemas.microsoft.com/office/drawing/2012/chart" uri="{CE6537A1-D6FC-4f65-9D91-7224C49458BB}"/>
                <c:ext xmlns:c16="http://schemas.microsoft.com/office/drawing/2014/chart" uri="{C3380CC4-5D6E-409C-BE32-E72D297353CC}">
                  <c16:uniqueId val="{00000019-0C2D-4FC5-B51B-F533615D8362}"/>
                </c:ext>
              </c:extLst>
            </c:dLbl>
            <c:dLbl>
              <c:idx val="23"/>
              <c:delete val="1"/>
              <c:extLst>
                <c:ext xmlns:c15="http://schemas.microsoft.com/office/drawing/2012/chart" uri="{CE6537A1-D6FC-4f65-9D91-7224C49458BB}"/>
                <c:ext xmlns:c16="http://schemas.microsoft.com/office/drawing/2014/chart" uri="{C3380CC4-5D6E-409C-BE32-E72D297353CC}">
                  <c16:uniqueId val="{0000001A-0C2D-4FC5-B51B-F533615D8362}"/>
                </c:ext>
              </c:extLst>
            </c:dLbl>
            <c:dLbl>
              <c:idx val="24"/>
              <c:delete val="1"/>
              <c:extLst>
                <c:ext xmlns:c15="http://schemas.microsoft.com/office/drawing/2012/chart" uri="{CE6537A1-D6FC-4f65-9D91-7224C49458BB}"/>
                <c:ext xmlns:c16="http://schemas.microsoft.com/office/drawing/2014/chart" uri="{C3380CC4-5D6E-409C-BE32-E72D297353CC}">
                  <c16:uniqueId val="{0000001B-0C2D-4FC5-B51B-F533615D836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C2D-4FC5-B51B-F533615D836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Minden-Lübbecke (05770)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130650</v>
      </c>
      <c r="F11" s="238">
        <v>131317</v>
      </c>
      <c r="G11" s="238">
        <v>132123</v>
      </c>
      <c r="H11" s="238">
        <v>129295</v>
      </c>
      <c r="I11" s="265">
        <v>129150</v>
      </c>
      <c r="J11" s="263">
        <v>1500</v>
      </c>
      <c r="K11" s="266">
        <v>1.1614401858304297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18.106391121316495</v>
      </c>
      <c r="E13" s="115">
        <v>23656</v>
      </c>
      <c r="F13" s="114">
        <v>23752</v>
      </c>
      <c r="G13" s="114">
        <v>23999</v>
      </c>
      <c r="H13" s="114">
        <v>23940</v>
      </c>
      <c r="I13" s="140">
        <v>23751</v>
      </c>
      <c r="J13" s="115">
        <v>-95</v>
      </c>
      <c r="K13" s="116">
        <v>-0.39998315860384825</v>
      </c>
    </row>
    <row r="14" spans="1:255" ht="14.1" customHeight="1" x14ac:dyDescent="0.2">
      <c r="A14" s="306" t="s">
        <v>230</v>
      </c>
      <c r="B14" s="307"/>
      <c r="C14" s="308"/>
      <c r="D14" s="113">
        <v>59.056257175660164</v>
      </c>
      <c r="E14" s="115">
        <v>77157</v>
      </c>
      <c r="F14" s="114">
        <v>77720</v>
      </c>
      <c r="G14" s="114">
        <v>78297</v>
      </c>
      <c r="H14" s="114">
        <v>76046</v>
      </c>
      <c r="I14" s="140">
        <v>76198</v>
      </c>
      <c r="J14" s="115">
        <v>959</v>
      </c>
      <c r="K14" s="116">
        <v>1.2585632168823329</v>
      </c>
    </row>
    <row r="15" spans="1:255" ht="14.1" customHeight="1" x14ac:dyDescent="0.2">
      <c r="A15" s="306" t="s">
        <v>231</v>
      </c>
      <c r="B15" s="307"/>
      <c r="C15" s="308"/>
      <c r="D15" s="113">
        <v>11.575966322234979</v>
      </c>
      <c r="E15" s="115">
        <v>15124</v>
      </c>
      <c r="F15" s="114">
        <v>15092</v>
      </c>
      <c r="G15" s="114">
        <v>15082</v>
      </c>
      <c r="H15" s="114">
        <v>14839</v>
      </c>
      <c r="I15" s="140">
        <v>14783</v>
      </c>
      <c r="J15" s="115">
        <v>341</v>
      </c>
      <c r="K15" s="116">
        <v>2.3067036460799568</v>
      </c>
    </row>
    <row r="16" spans="1:255" ht="14.1" customHeight="1" x14ac:dyDescent="0.2">
      <c r="A16" s="306" t="s">
        <v>232</v>
      </c>
      <c r="B16" s="307"/>
      <c r="C16" s="308"/>
      <c r="D16" s="113">
        <v>10.11787217757367</v>
      </c>
      <c r="E16" s="115">
        <v>13219</v>
      </c>
      <c r="F16" s="114">
        <v>13227</v>
      </c>
      <c r="G16" s="114">
        <v>13196</v>
      </c>
      <c r="H16" s="114">
        <v>12993</v>
      </c>
      <c r="I16" s="140">
        <v>12904</v>
      </c>
      <c r="J16" s="115">
        <v>315</v>
      </c>
      <c r="K16" s="116">
        <v>2.4411035337879725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0.40183696900114813</v>
      </c>
      <c r="E18" s="115">
        <v>525</v>
      </c>
      <c r="F18" s="114">
        <v>527</v>
      </c>
      <c r="G18" s="114">
        <v>539</v>
      </c>
      <c r="H18" s="114">
        <v>543</v>
      </c>
      <c r="I18" s="140">
        <v>519</v>
      </c>
      <c r="J18" s="115">
        <v>6</v>
      </c>
      <c r="K18" s="116">
        <v>1.1560693641618498</v>
      </c>
    </row>
    <row r="19" spans="1:255" ht="14.1" customHeight="1" x14ac:dyDescent="0.2">
      <c r="A19" s="306" t="s">
        <v>235</v>
      </c>
      <c r="B19" s="307" t="s">
        <v>236</v>
      </c>
      <c r="C19" s="308"/>
      <c r="D19" s="113">
        <v>0.30616150019135091</v>
      </c>
      <c r="E19" s="115">
        <v>400</v>
      </c>
      <c r="F19" s="114">
        <v>396</v>
      </c>
      <c r="G19" s="114">
        <v>414</v>
      </c>
      <c r="H19" s="114">
        <v>416</v>
      </c>
      <c r="I19" s="140">
        <v>395</v>
      </c>
      <c r="J19" s="115">
        <v>5</v>
      </c>
      <c r="K19" s="116">
        <v>1.2658227848101267</v>
      </c>
    </row>
    <row r="20" spans="1:255" ht="14.1" customHeight="1" x14ac:dyDescent="0.2">
      <c r="A20" s="306">
        <v>12</v>
      </c>
      <c r="B20" s="307" t="s">
        <v>237</v>
      </c>
      <c r="C20" s="308"/>
      <c r="D20" s="113">
        <v>0.82357443551473397</v>
      </c>
      <c r="E20" s="115">
        <v>1076</v>
      </c>
      <c r="F20" s="114">
        <v>1064</v>
      </c>
      <c r="G20" s="114">
        <v>1118</v>
      </c>
      <c r="H20" s="114">
        <v>1084</v>
      </c>
      <c r="I20" s="140">
        <v>1046</v>
      </c>
      <c r="J20" s="115">
        <v>30</v>
      </c>
      <c r="K20" s="116">
        <v>2.8680688336520075</v>
      </c>
    </row>
    <row r="21" spans="1:255" ht="14.1" customHeight="1" x14ac:dyDescent="0.2">
      <c r="A21" s="306">
        <v>21</v>
      </c>
      <c r="B21" s="307" t="s">
        <v>238</v>
      </c>
      <c r="C21" s="308"/>
      <c r="D21" s="113">
        <v>0.50440107156525071</v>
      </c>
      <c r="E21" s="115">
        <v>659</v>
      </c>
      <c r="F21" s="114">
        <v>650</v>
      </c>
      <c r="G21" s="114">
        <v>648</v>
      </c>
      <c r="H21" s="114">
        <v>645</v>
      </c>
      <c r="I21" s="140">
        <v>628</v>
      </c>
      <c r="J21" s="115">
        <v>31</v>
      </c>
      <c r="K21" s="116">
        <v>4.936305732484076</v>
      </c>
    </row>
    <row r="22" spans="1:255" ht="14.1" customHeight="1" x14ac:dyDescent="0.2">
      <c r="A22" s="306">
        <v>22</v>
      </c>
      <c r="B22" s="307" t="s">
        <v>239</v>
      </c>
      <c r="C22" s="308"/>
      <c r="D22" s="113">
        <v>2.8388825105243014</v>
      </c>
      <c r="E22" s="115">
        <v>3709</v>
      </c>
      <c r="F22" s="114">
        <v>3702</v>
      </c>
      <c r="G22" s="114">
        <v>3754</v>
      </c>
      <c r="H22" s="114">
        <v>3704</v>
      </c>
      <c r="I22" s="140">
        <v>3718</v>
      </c>
      <c r="J22" s="115">
        <v>-9</v>
      </c>
      <c r="K22" s="116">
        <v>-0.24206562668101131</v>
      </c>
    </row>
    <row r="23" spans="1:255" ht="14.1" customHeight="1" x14ac:dyDescent="0.2">
      <c r="A23" s="306">
        <v>23</v>
      </c>
      <c r="B23" s="307" t="s">
        <v>240</v>
      </c>
      <c r="C23" s="308"/>
      <c r="D23" s="113">
        <v>1.0799846919249905</v>
      </c>
      <c r="E23" s="115">
        <v>1411</v>
      </c>
      <c r="F23" s="114">
        <v>1428</v>
      </c>
      <c r="G23" s="114">
        <v>1465</v>
      </c>
      <c r="H23" s="114">
        <v>1470</v>
      </c>
      <c r="I23" s="140">
        <v>1474</v>
      </c>
      <c r="J23" s="115">
        <v>-63</v>
      </c>
      <c r="K23" s="116">
        <v>-4.2740841248303933</v>
      </c>
    </row>
    <row r="24" spans="1:255" ht="14.1" customHeight="1" x14ac:dyDescent="0.2">
      <c r="A24" s="306">
        <v>24</v>
      </c>
      <c r="B24" s="307" t="s">
        <v>241</v>
      </c>
      <c r="C24" s="308"/>
      <c r="D24" s="113">
        <v>5.3830845771144276</v>
      </c>
      <c r="E24" s="115">
        <v>7033</v>
      </c>
      <c r="F24" s="114">
        <v>7155</v>
      </c>
      <c r="G24" s="114">
        <v>7318</v>
      </c>
      <c r="H24" s="114">
        <v>7305</v>
      </c>
      <c r="I24" s="140">
        <v>7294</v>
      </c>
      <c r="J24" s="115">
        <v>-261</v>
      </c>
      <c r="K24" s="116">
        <v>-3.5782835207019468</v>
      </c>
    </row>
    <row r="25" spans="1:255" ht="14.1" customHeight="1" x14ac:dyDescent="0.2">
      <c r="A25" s="306">
        <v>25</v>
      </c>
      <c r="B25" s="307" t="s">
        <v>242</v>
      </c>
      <c r="C25" s="308"/>
      <c r="D25" s="113">
        <v>6.5442020665901266</v>
      </c>
      <c r="E25" s="115">
        <v>8550</v>
      </c>
      <c r="F25" s="114">
        <v>8627</v>
      </c>
      <c r="G25" s="114">
        <v>8751</v>
      </c>
      <c r="H25" s="114">
        <v>8512</v>
      </c>
      <c r="I25" s="140">
        <v>8485</v>
      </c>
      <c r="J25" s="115">
        <v>65</v>
      </c>
      <c r="K25" s="116">
        <v>0.76605774896876844</v>
      </c>
    </row>
    <row r="26" spans="1:255" ht="14.1" customHeight="1" x14ac:dyDescent="0.2">
      <c r="A26" s="306">
        <v>26</v>
      </c>
      <c r="B26" s="307" t="s">
        <v>243</v>
      </c>
      <c r="C26" s="308"/>
      <c r="D26" s="113">
        <v>3.7849215461155761</v>
      </c>
      <c r="E26" s="115">
        <v>4945</v>
      </c>
      <c r="F26" s="114">
        <v>5007</v>
      </c>
      <c r="G26" s="114">
        <v>5017</v>
      </c>
      <c r="H26" s="114">
        <v>4933</v>
      </c>
      <c r="I26" s="140">
        <v>4997</v>
      </c>
      <c r="J26" s="115">
        <v>-52</v>
      </c>
      <c r="K26" s="116">
        <v>-1.040624374624775</v>
      </c>
    </row>
    <row r="27" spans="1:255" ht="14.1" customHeight="1" x14ac:dyDescent="0.2">
      <c r="A27" s="306">
        <v>27</v>
      </c>
      <c r="B27" s="307" t="s">
        <v>244</v>
      </c>
      <c r="C27" s="308"/>
      <c r="D27" s="113">
        <v>3.6754688097971679</v>
      </c>
      <c r="E27" s="115">
        <v>4802</v>
      </c>
      <c r="F27" s="114">
        <v>4821</v>
      </c>
      <c r="G27" s="114">
        <v>4848</v>
      </c>
      <c r="H27" s="114">
        <v>4779</v>
      </c>
      <c r="I27" s="140">
        <v>4754</v>
      </c>
      <c r="J27" s="115">
        <v>48</v>
      </c>
      <c r="K27" s="116">
        <v>1.0096760622633572</v>
      </c>
    </row>
    <row r="28" spans="1:255" ht="14.1" customHeight="1" x14ac:dyDescent="0.2">
      <c r="A28" s="306">
        <v>28</v>
      </c>
      <c r="B28" s="307" t="s">
        <v>245</v>
      </c>
      <c r="C28" s="308"/>
      <c r="D28" s="113">
        <v>0.41791044776119401</v>
      </c>
      <c r="E28" s="115">
        <v>546</v>
      </c>
      <c r="F28" s="114">
        <v>532</v>
      </c>
      <c r="G28" s="114">
        <v>519</v>
      </c>
      <c r="H28" s="114">
        <v>511</v>
      </c>
      <c r="I28" s="140">
        <v>493</v>
      </c>
      <c r="J28" s="115">
        <v>53</v>
      </c>
      <c r="K28" s="116">
        <v>10.750507099391481</v>
      </c>
    </row>
    <row r="29" spans="1:255" ht="14.1" customHeight="1" x14ac:dyDescent="0.2">
      <c r="A29" s="306">
        <v>29</v>
      </c>
      <c r="B29" s="307" t="s">
        <v>246</v>
      </c>
      <c r="C29" s="308"/>
      <c r="D29" s="113">
        <v>2.182166092613854</v>
      </c>
      <c r="E29" s="115">
        <v>2851</v>
      </c>
      <c r="F29" s="114">
        <v>2848</v>
      </c>
      <c r="G29" s="114">
        <v>2855</v>
      </c>
      <c r="H29" s="114">
        <v>2801</v>
      </c>
      <c r="I29" s="140">
        <v>2816</v>
      </c>
      <c r="J29" s="115">
        <v>35</v>
      </c>
      <c r="K29" s="116">
        <v>1.2428977272727273</v>
      </c>
    </row>
    <row r="30" spans="1:255" ht="14.1" customHeight="1" x14ac:dyDescent="0.2">
      <c r="A30" s="306" t="s">
        <v>247</v>
      </c>
      <c r="B30" s="307" t="s">
        <v>248</v>
      </c>
      <c r="C30" s="308"/>
      <c r="D30" s="113">
        <v>0.8427095292766934</v>
      </c>
      <c r="E30" s="115">
        <v>1101</v>
      </c>
      <c r="F30" s="114">
        <v>1089</v>
      </c>
      <c r="G30" s="114">
        <v>1105</v>
      </c>
      <c r="H30" s="114">
        <v>1094</v>
      </c>
      <c r="I30" s="140">
        <v>1094</v>
      </c>
      <c r="J30" s="115">
        <v>7</v>
      </c>
      <c r="K30" s="116">
        <v>0.63985374771480807</v>
      </c>
    </row>
    <row r="31" spans="1:255" ht="14.1" customHeight="1" x14ac:dyDescent="0.2">
      <c r="A31" s="306" t="s">
        <v>249</v>
      </c>
      <c r="B31" s="307" t="s">
        <v>250</v>
      </c>
      <c r="C31" s="308"/>
      <c r="D31" s="113">
        <v>1.2728664370455416</v>
      </c>
      <c r="E31" s="115">
        <v>1663</v>
      </c>
      <c r="F31" s="114">
        <v>1672</v>
      </c>
      <c r="G31" s="114">
        <v>1662</v>
      </c>
      <c r="H31" s="114">
        <v>1624</v>
      </c>
      <c r="I31" s="140">
        <v>1638</v>
      </c>
      <c r="J31" s="115">
        <v>25</v>
      </c>
      <c r="K31" s="116">
        <v>1.5262515262515262</v>
      </c>
    </row>
    <row r="32" spans="1:255" ht="14.1" customHeight="1" x14ac:dyDescent="0.2">
      <c r="A32" s="306">
        <v>31</v>
      </c>
      <c r="B32" s="307" t="s">
        <v>251</v>
      </c>
      <c r="C32" s="308"/>
      <c r="D32" s="113">
        <v>0.68120933792575589</v>
      </c>
      <c r="E32" s="115">
        <v>890</v>
      </c>
      <c r="F32" s="114">
        <v>882</v>
      </c>
      <c r="G32" s="114">
        <v>887</v>
      </c>
      <c r="H32" s="114">
        <v>871</v>
      </c>
      <c r="I32" s="140">
        <v>857</v>
      </c>
      <c r="J32" s="115">
        <v>33</v>
      </c>
      <c r="K32" s="116">
        <v>3.8506417736289382</v>
      </c>
    </row>
    <row r="33" spans="1:11" ht="14.1" customHeight="1" x14ac:dyDescent="0.2">
      <c r="A33" s="306">
        <v>32</v>
      </c>
      <c r="B33" s="307" t="s">
        <v>252</v>
      </c>
      <c r="C33" s="308"/>
      <c r="D33" s="113">
        <v>2.0466896287791809</v>
      </c>
      <c r="E33" s="115">
        <v>2674</v>
      </c>
      <c r="F33" s="114">
        <v>2656</v>
      </c>
      <c r="G33" s="114">
        <v>2754</v>
      </c>
      <c r="H33" s="114">
        <v>2629</v>
      </c>
      <c r="I33" s="140">
        <v>2565</v>
      </c>
      <c r="J33" s="115">
        <v>109</v>
      </c>
      <c r="K33" s="116">
        <v>4.2495126705653021</v>
      </c>
    </row>
    <row r="34" spans="1:11" ht="14.1" customHeight="1" x14ac:dyDescent="0.2">
      <c r="A34" s="306">
        <v>33</v>
      </c>
      <c r="B34" s="307" t="s">
        <v>253</v>
      </c>
      <c r="C34" s="308"/>
      <c r="D34" s="113">
        <v>1.0593187906620742</v>
      </c>
      <c r="E34" s="115">
        <v>1384</v>
      </c>
      <c r="F34" s="114">
        <v>1369</v>
      </c>
      <c r="G34" s="114">
        <v>1437</v>
      </c>
      <c r="H34" s="114">
        <v>1392</v>
      </c>
      <c r="I34" s="140">
        <v>1344</v>
      </c>
      <c r="J34" s="115">
        <v>40</v>
      </c>
      <c r="K34" s="116">
        <v>2.9761904761904763</v>
      </c>
    </row>
    <row r="35" spans="1:11" ht="14.1" customHeight="1" x14ac:dyDescent="0.2">
      <c r="A35" s="306">
        <v>34</v>
      </c>
      <c r="B35" s="307" t="s">
        <v>254</v>
      </c>
      <c r="C35" s="308"/>
      <c r="D35" s="113">
        <v>1.7504783773440491</v>
      </c>
      <c r="E35" s="115">
        <v>2287</v>
      </c>
      <c r="F35" s="114">
        <v>2277</v>
      </c>
      <c r="G35" s="114">
        <v>2263</v>
      </c>
      <c r="H35" s="114">
        <v>2243</v>
      </c>
      <c r="I35" s="140">
        <v>2243</v>
      </c>
      <c r="J35" s="115">
        <v>44</v>
      </c>
      <c r="K35" s="116">
        <v>1.9616584930896122</v>
      </c>
    </row>
    <row r="36" spans="1:11" ht="14.1" customHeight="1" x14ac:dyDescent="0.2">
      <c r="A36" s="306">
        <v>41</v>
      </c>
      <c r="B36" s="307" t="s">
        <v>255</v>
      </c>
      <c r="C36" s="308"/>
      <c r="D36" s="113">
        <v>0.55721393034825872</v>
      </c>
      <c r="E36" s="115">
        <v>728</v>
      </c>
      <c r="F36" s="114">
        <v>728</v>
      </c>
      <c r="G36" s="114">
        <v>744</v>
      </c>
      <c r="H36" s="114">
        <v>741</v>
      </c>
      <c r="I36" s="140">
        <v>746</v>
      </c>
      <c r="J36" s="115">
        <v>-18</v>
      </c>
      <c r="K36" s="116">
        <v>-2.4128686327077746</v>
      </c>
    </row>
    <row r="37" spans="1:11" ht="14.1" customHeight="1" x14ac:dyDescent="0.2">
      <c r="A37" s="306">
        <v>42</v>
      </c>
      <c r="B37" s="307" t="s">
        <v>256</v>
      </c>
      <c r="C37" s="308"/>
      <c r="D37" s="113">
        <v>0.12935323383084577</v>
      </c>
      <c r="E37" s="115">
        <v>169</v>
      </c>
      <c r="F37" s="114">
        <v>169</v>
      </c>
      <c r="G37" s="114">
        <v>173</v>
      </c>
      <c r="H37" s="114">
        <v>168</v>
      </c>
      <c r="I37" s="140">
        <v>165</v>
      </c>
      <c r="J37" s="115">
        <v>4</v>
      </c>
      <c r="K37" s="116">
        <v>2.4242424242424243</v>
      </c>
    </row>
    <row r="38" spans="1:11" ht="14.1" customHeight="1" x14ac:dyDescent="0.2">
      <c r="A38" s="306">
        <v>43</v>
      </c>
      <c r="B38" s="307" t="s">
        <v>257</v>
      </c>
      <c r="C38" s="308"/>
      <c r="D38" s="113">
        <v>1.6280137772675085</v>
      </c>
      <c r="E38" s="115">
        <v>2127</v>
      </c>
      <c r="F38" s="114">
        <v>2108</v>
      </c>
      <c r="G38" s="114">
        <v>2093</v>
      </c>
      <c r="H38" s="114">
        <v>2000</v>
      </c>
      <c r="I38" s="140">
        <v>1986</v>
      </c>
      <c r="J38" s="115">
        <v>141</v>
      </c>
      <c r="K38" s="116">
        <v>7.0996978851963748</v>
      </c>
    </row>
    <row r="39" spans="1:11" ht="14.1" customHeight="1" x14ac:dyDescent="0.2">
      <c r="A39" s="306">
        <v>51</v>
      </c>
      <c r="B39" s="307" t="s">
        <v>258</v>
      </c>
      <c r="C39" s="308"/>
      <c r="D39" s="113">
        <v>5.6930730960581704</v>
      </c>
      <c r="E39" s="115">
        <v>7438</v>
      </c>
      <c r="F39" s="114">
        <v>7482</v>
      </c>
      <c r="G39" s="114">
        <v>7620</v>
      </c>
      <c r="H39" s="114">
        <v>7501</v>
      </c>
      <c r="I39" s="140">
        <v>7535</v>
      </c>
      <c r="J39" s="115">
        <v>-97</v>
      </c>
      <c r="K39" s="116">
        <v>-1.2873258128732581</v>
      </c>
    </row>
    <row r="40" spans="1:11" ht="14.1" customHeight="1" x14ac:dyDescent="0.2">
      <c r="A40" s="306" t="s">
        <v>259</v>
      </c>
      <c r="B40" s="307" t="s">
        <v>260</v>
      </c>
      <c r="C40" s="308"/>
      <c r="D40" s="113">
        <v>5.0723306544202069</v>
      </c>
      <c r="E40" s="115">
        <v>6627</v>
      </c>
      <c r="F40" s="114">
        <v>6657</v>
      </c>
      <c r="G40" s="114">
        <v>6779</v>
      </c>
      <c r="H40" s="114">
        <v>6716</v>
      </c>
      <c r="I40" s="140">
        <v>6748</v>
      </c>
      <c r="J40" s="115">
        <v>-121</v>
      </c>
      <c r="K40" s="116">
        <v>-1.7931238885595733</v>
      </c>
    </row>
    <row r="41" spans="1:11" ht="14.1" customHeight="1" x14ac:dyDescent="0.2">
      <c r="A41" s="306"/>
      <c r="B41" s="307" t="s">
        <v>261</v>
      </c>
      <c r="C41" s="308"/>
      <c r="D41" s="113">
        <v>4.3995407577497128</v>
      </c>
      <c r="E41" s="115">
        <v>5748</v>
      </c>
      <c r="F41" s="114">
        <v>5778</v>
      </c>
      <c r="G41" s="114">
        <v>5920</v>
      </c>
      <c r="H41" s="114">
        <v>5847</v>
      </c>
      <c r="I41" s="140">
        <v>5880</v>
      </c>
      <c r="J41" s="115">
        <v>-132</v>
      </c>
      <c r="K41" s="116">
        <v>-2.2448979591836733</v>
      </c>
    </row>
    <row r="42" spans="1:11" ht="14.1" customHeight="1" x14ac:dyDescent="0.2">
      <c r="A42" s="306">
        <v>52</v>
      </c>
      <c r="B42" s="307" t="s">
        <v>262</v>
      </c>
      <c r="C42" s="308"/>
      <c r="D42" s="113">
        <v>3.1902028319938767</v>
      </c>
      <c r="E42" s="115">
        <v>4168</v>
      </c>
      <c r="F42" s="114">
        <v>4168</v>
      </c>
      <c r="G42" s="114">
        <v>4219</v>
      </c>
      <c r="H42" s="114">
        <v>4183</v>
      </c>
      <c r="I42" s="140">
        <v>4175</v>
      </c>
      <c r="J42" s="115">
        <v>-7</v>
      </c>
      <c r="K42" s="116">
        <v>-0.16766467065868262</v>
      </c>
    </row>
    <row r="43" spans="1:11" ht="14.1" customHeight="1" x14ac:dyDescent="0.2">
      <c r="A43" s="306" t="s">
        <v>263</v>
      </c>
      <c r="B43" s="307" t="s">
        <v>264</v>
      </c>
      <c r="C43" s="308"/>
      <c r="D43" s="113">
        <v>2.7324913892078073</v>
      </c>
      <c r="E43" s="115">
        <v>3570</v>
      </c>
      <c r="F43" s="114">
        <v>3567</v>
      </c>
      <c r="G43" s="114">
        <v>3602</v>
      </c>
      <c r="H43" s="114">
        <v>3571</v>
      </c>
      <c r="I43" s="140">
        <v>3572</v>
      </c>
      <c r="J43" s="115">
        <v>-2</v>
      </c>
      <c r="K43" s="116">
        <v>-5.5991041433370664E-2</v>
      </c>
    </row>
    <row r="44" spans="1:11" ht="14.1" customHeight="1" x14ac:dyDescent="0.2">
      <c r="A44" s="306">
        <v>53</v>
      </c>
      <c r="B44" s="307" t="s">
        <v>265</v>
      </c>
      <c r="C44" s="308"/>
      <c r="D44" s="113">
        <v>0.46230386528893991</v>
      </c>
      <c r="E44" s="115">
        <v>604</v>
      </c>
      <c r="F44" s="114">
        <v>595</v>
      </c>
      <c r="G44" s="114">
        <v>592</v>
      </c>
      <c r="H44" s="114">
        <v>610</v>
      </c>
      <c r="I44" s="140">
        <v>605</v>
      </c>
      <c r="J44" s="115">
        <v>-1</v>
      </c>
      <c r="K44" s="116">
        <v>-0.16528925619834711</v>
      </c>
    </row>
    <row r="45" spans="1:11" ht="14.1" customHeight="1" x14ac:dyDescent="0.2">
      <c r="A45" s="306" t="s">
        <v>266</v>
      </c>
      <c r="B45" s="307" t="s">
        <v>267</v>
      </c>
      <c r="C45" s="308"/>
      <c r="D45" s="113">
        <v>0.38959050899349407</v>
      </c>
      <c r="E45" s="115">
        <v>509</v>
      </c>
      <c r="F45" s="114">
        <v>501</v>
      </c>
      <c r="G45" s="114">
        <v>499</v>
      </c>
      <c r="H45" s="114">
        <v>515</v>
      </c>
      <c r="I45" s="140">
        <v>509</v>
      </c>
      <c r="J45" s="115">
        <v>0</v>
      </c>
      <c r="K45" s="116">
        <v>0</v>
      </c>
    </row>
    <row r="46" spans="1:11" ht="14.1" customHeight="1" x14ac:dyDescent="0.2">
      <c r="A46" s="306">
        <v>54</v>
      </c>
      <c r="B46" s="307" t="s">
        <v>268</v>
      </c>
      <c r="C46" s="308"/>
      <c r="D46" s="113">
        <v>2.988136241867585</v>
      </c>
      <c r="E46" s="115">
        <v>3904</v>
      </c>
      <c r="F46" s="114">
        <v>3958</v>
      </c>
      <c r="G46" s="114">
        <v>3941</v>
      </c>
      <c r="H46" s="114">
        <v>3843</v>
      </c>
      <c r="I46" s="140">
        <v>3859</v>
      </c>
      <c r="J46" s="115">
        <v>45</v>
      </c>
      <c r="K46" s="116">
        <v>1.1661052086032651</v>
      </c>
    </row>
    <row r="47" spans="1:11" ht="14.1" customHeight="1" x14ac:dyDescent="0.2">
      <c r="A47" s="306">
        <v>61</v>
      </c>
      <c r="B47" s="307" t="s">
        <v>269</v>
      </c>
      <c r="C47" s="308"/>
      <c r="D47" s="113">
        <v>3.4565633371603521</v>
      </c>
      <c r="E47" s="115">
        <v>4516</v>
      </c>
      <c r="F47" s="114">
        <v>4537</v>
      </c>
      <c r="G47" s="114">
        <v>4574</v>
      </c>
      <c r="H47" s="114">
        <v>4392</v>
      </c>
      <c r="I47" s="140">
        <v>4429</v>
      </c>
      <c r="J47" s="115">
        <v>87</v>
      </c>
      <c r="K47" s="116">
        <v>1.9643260329645518</v>
      </c>
    </row>
    <row r="48" spans="1:11" ht="14.1" customHeight="1" x14ac:dyDescent="0.2">
      <c r="A48" s="306">
        <v>62</v>
      </c>
      <c r="B48" s="307" t="s">
        <v>270</v>
      </c>
      <c r="C48" s="308"/>
      <c r="D48" s="113">
        <v>6.1553769613471108</v>
      </c>
      <c r="E48" s="115">
        <v>8042</v>
      </c>
      <c r="F48" s="114">
        <v>8234</v>
      </c>
      <c r="G48" s="114">
        <v>8205</v>
      </c>
      <c r="H48" s="114">
        <v>7926</v>
      </c>
      <c r="I48" s="140">
        <v>8003</v>
      </c>
      <c r="J48" s="115">
        <v>39</v>
      </c>
      <c r="K48" s="116">
        <v>0.48731725602898912</v>
      </c>
    </row>
    <row r="49" spans="1:11" ht="14.1" customHeight="1" x14ac:dyDescent="0.2">
      <c r="A49" s="306">
        <v>63</v>
      </c>
      <c r="B49" s="307" t="s">
        <v>271</v>
      </c>
      <c r="C49" s="308"/>
      <c r="D49" s="113">
        <v>1.6264829697665519</v>
      </c>
      <c r="E49" s="115">
        <v>2125</v>
      </c>
      <c r="F49" s="114">
        <v>2137</v>
      </c>
      <c r="G49" s="114">
        <v>2169</v>
      </c>
      <c r="H49" s="114">
        <v>2167</v>
      </c>
      <c r="I49" s="140">
        <v>2122</v>
      </c>
      <c r="J49" s="115">
        <v>3</v>
      </c>
      <c r="K49" s="116">
        <v>0.14137606032045241</v>
      </c>
    </row>
    <row r="50" spans="1:11" ht="14.1" customHeight="1" x14ac:dyDescent="0.2">
      <c r="A50" s="306" t="s">
        <v>272</v>
      </c>
      <c r="B50" s="307" t="s">
        <v>273</v>
      </c>
      <c r="C50" s="308"/>
      <c r="D50" s="113">
        <v>0.26023727516264827</v>
      </c>
      <c r="E50" s="115">
        <v>340</v>
      </c>
      <c r="F50" s="114">
        <v>339</v>
      </c>
      <c r="G50" s="114">
        <v>339</v>
      </c>
      <c r="H50" s="114">
        <v>331</v>
      </c>
      <c r="I50" s="140">
        <v>334</v>
      </c>
      <c r="J50" s="115">
        <v>6</v>
      </c>
      <c r="K50" s="116">
        <v>1.7964071856287425</v>
      </c>
    </row>
    <row r="51" spans="1:11" ht="14.1" customHeight="1" x14ac:dyDescent="0.2">
      <c r="A51" s="306" t="s">
        <v>274</v>
      </c>
      <c r="B51" s="307" t="s">
        <v>275</v>
      </c>
      <c r="C51" s="308"/>
      <c r="D51" s="113">
        <v>1.1519326444699578</v>
      </c>
      <c r="E51" s="115">
        <v>1505</v>
      </c>
      <c r="F51" s="114">
        <v>1514</v>
      </c>
      <c r="G51" s="114">
        <v>1545</v>
      </c>
      <c r="H51" s="114">
        <v>1560</v>
      </c>
      <c r="I51" s="140">
        <v>1520</v>
      </c>
      <c r="J51" s="115">
        <v>-15</v>
      </c>
      <c r="K51" s="116">
        <v>-0.98684210526315785</v>
      </c>
    </row>
    <row r="52" spans="1:11" ht="14.1" customHeight="1" x14ac:dyDescent="0.2">
      <c r="A52" s="306">
        <v>71</v>
      </c>
      <c r="B52" s="307" t="s">
        <v>276</v>
      </c>
      <c r="C52" s="308"/>
      <c r="D52" s="113">
        <v>11.995407577497129</v>
      </c>
      <c r="E52" s="115">
        <v>15672</v>
      </c>
      <c r="F52" s="114">
        <v>15729</v>
      </c>
      <c r="G52" s="114">
        <v>15764</v>
      </c>
      <c r="H52" s="114">
        <v>15309</v>
      </c>
      <c r="I52" s="140">
        <v>15303</v>
      </c>
      <c r="J52" s="115">
        <v>369</v>
      </c>
      <c r="K52" s="116">
        <v>2.411291903548324</v>
      </c>
    </row>
    <row r="53" spans="1:11" ht="14.1" customHeight="1" x14ac:dyDescent="0.2">
      <c r="A53" s="306" t="s">
        <v>277</v>
      </c>
      <c r="B53" s="307" t="s">
        <v>278</v>
      </c>
      <c r="C53" s="308"/>
      <c r="D53" s="113">
        <v>5.931113662456946</v>
      </c>
      <c r="E53" s="115">
        <v>7749</v>
      </c>
      <c r="F53" s="114">
        <v>7791</v>
      </c>
      <c r="G53" s="114">
        <v>7797</v>
      </c>
      <c r="H53" s="114">
        <v>7498</v>
      </c>
      <c r="I53" s="140">
        <v>7489</v>
      </c>
      <c r="J53" s="115">
        <v>260</v>
      </c>
      <c r="K53" s="116">
        <v>3.471758579249566</v>
      </c>
    </row>
    <row r="54" spans="1:11" ht="14.1" customHeight="1" x14ac:dyDescent="0.2">
      <c r="A54" s="306" t="s">
        <v>279</v>
      </c>
      <c r="B54" s="307" t="s">
        <v>280</v>
      </c>
      <c r="C54" s="308"/>
      <c r="D54" s="113">
        <v>4.9406812093379253</v>
      </c>
      <c r="E54" s="115">
        <v>6455</v>
      </c>
      <c r="F54" s="114">
        <v>6471</v>
      </c>
      <c r="G54" s="114">
        <v>6501</v>
      </c>
      <c r="H54" s="114">
        <v>6361</v>
      </c>
      <c r="I54" s="140">
        <v>6364</v>
      </c>
      <c r="J54" s="115">
        <v>91</v>
      </c>
      <c r="K54" s="116">
        <v>1.4299182903834067</v>
      </c>
    </row>
    <row r="55" spans="1:11" ht="14.1" customHeight="1" x14ac:dyDescent="0.2">
      <c r="A55" s="306">
        <v>72</v>
      </c>
      <c r="B55" s="307" t="s">
        <v>281</v>
      </c>
      <c r="C55" s="308"/>
      <c r="D55" s="113">
        <v>3.0409491006505931</v>
      </c>
      <c r="E55" s="115">
        <v>3973</v>
      </c>
      <c r="F55" s="114">
        <v>4002</v>
      </c>
      <c r="G55" s="114">
        <v>4041</v>
      </c>
      <c r="H55" s="114">
        <v>3987</v>
      </c>
      <c r="I55" s="140">
        <v>3998</v>
      </c>
      <c r="J55" s="115">
        <v>-25</v>
      </c>
      <c r="K55" s="116">
        <v>-0.62531265632816413</v>
      </c>
    </row>
    <row r="56" spans="1:11" ht="14.1" customHeight="1" x14ac:dyDescent="0.2">
      <c r="A56" s="306" t="s">
        <v>282</v>
      </c>
      <c r="B56" s="307" t="s">
        <v>283</v>
      </c>
      <c r="C56" s="308"/>
      <c r="D56" s="113">
        <v>1.4022196708763872</v>
      </c>
      <c r="E56" s="115">
        <v>1832</v>
      </c>
      <c r="F56" s="114">
        <v>1856</v>
      </c>
      <c r="G56" s="114">
        <v>1887</v>
      </c>
      <c r="H56" s="114">
        <v>1869</v>
      </c>
      <c r="I56" s="140">
        <v>1892</v>
      </c>
      <c r="J56" s="115">
        <v>-60</v>
      </c>
      <c r="K56" s="116">
        <v>-3.1712473572938689</v>
      </c>
    </row>
    <row r="57" spans="1:11" ht="14.1" customHeight="1" x14ac:dyDescent="0.2">
      <c r="A57" s="306" t="s">
        <v>284</v>
      </c>
      <c r="B57" s="307" t="s">
        <v>285</v>
      </c>
      <c r="C57" s="308"/>
      <c r="D57" s="113">
        <v>1.1205510907003444</v>
      </c>
      <c r="E57" s="115">
        <v>1464</v>
      </c>
      <c r="F57" s="114">
        <v>1470</v>
      </c>
      <c r="G57" s="114">
        <v>1473</v>
      </c>
      <c r="H57" s="114">
        <v>1452</v>
      </c>
      <c r="I57" s="140">
        <v>1422</v>
      </c>
      <c r="J57" s="115">
        <v>42</v>
      </c>
      <c r="K57" s="116">
        <v>2.9535864978902953</v>
      </c>
    </row>
    <row r="58" spans="1:11" ht="14.1" customHeight="1" x14ac:dyDescent="0.2">
      <c r="A58" s="306">
        <v>73</v>
      </c>
      <c r="B58" s="307" t="s">
        <v>286</v>
      </c>
      <c r="C58" s="308"/>
      <c r="D58" s="113">
        <v>2.3015690776884807</v>
      </c>
      <c r="E58" s="115">
        <v>3007</v>
      </c>
      <c r="F58" s="114">
        <v>3002</v>
      </c>
      <c r="G58" s="114">
        <v>2994</v>
      </c>
      <c r="H58" s="114">
        <v>2934</v>
      </c>
      <c r="I58" s="140">
        <v>2956</v>
      </c>
      <c r="J58" s="115">
        <v>51</v>
      </c>
      <c r="K58" s="116">
        <v>1.7253044654939107</v>
      </c>
    </row>
    <row r="59" spans="1:11" ht="14.1" customHeight="1" x14ac:dyDescent="0.2">
      <c r="A59" s="306" t="s">
        <v>287</v>
      </c>
      <c r="B59" s="307" t="s">
        <v>288</v>
      </c>
      <c r="C59" s="308"/>
      <c r="D59" s="113">
        <v>1.8936088786835055</v>
      </c>
      <c r="E59" s="115">
        <v>2474</v>
      </c>
      <c r="F59" s="114">
        <v>2479</v>
      </c>
      <c r="G59" s="114">
        <v>2461</v>
      </c>
      <c r="H59" s="114">
        <v>2414</v>
      </c>
      <c r="I59" s="140">
        <v>2432</v>
      </c>
      <c r="J59" s="115">
        <v>42</v>
      </c>
      <c r="K59" s="116">
        <v>1.7269736842105263</v>
      </c>
    </row>
    <row r="60" spans="1:11" ht="14.1" customHeight="1" x14ac:dyDescent="0.2">
      <c r="A60" s="306">
        <v>81</v>
      </c>
      <c r="B60" s="307" t="s">
        <v>289</v>
      </c>
      <c r="C60" s="308"/>
      <c r="D60" s="113">
        <v>9.8140068886337541</v>
      </c>
      <c r="E60" s="115">
        <v>12822</v>
      </c>
      <c r="F60" s="114">
        <v>12897</v>
      </c>
      <c r="G60" s="114">
        <v>12848</v>
      </c>
      <c r="H60" s="114">
        <v>12550</v>
      </c>
      <c r="I60" s="140">
        <v>12496</v>
      </c>
      <c r="J60" s="115">
        <v>326</v>
      </c>
      <c r="K60" s="116">
        <v>2.6088348271446864</v>
      </c>
    </row>
    <row r="61" spans="1:11" ht="14.1" customHeight="1" x14ac:dyDescent="0.2">
      <c r="A61" s="306" t="s">
        <v>290</v>
      </c>
      <c r="B61" s="307" t="s">
        <v>291</v>
      </c>
      <c r="C61" s="308"/>
      <c r="D61" s="113">
        <v>2.2854955989284349</v>
      </c>
      <c r="E61" s="115">
        <v>2986</v>
      </c>
      <c r="F61" s="114">
        <v>3013</v>
      </c>
      <c r="G61" s="114">
        <v>3023</v>
      </c>
      <c r="H61" s="114">
        <v>2898</v>
      </c>
      <c r="I61" s="140">
        <v>2929</v>
      </c>
      <c r="J61" s="115">
        <v>57</v>
      </c>
      <c r="K61" s="116">
        <v>1.9460566746329806</v>
      </c>
    </row>
    <row r="62" spans="1:11" ht="14.1" customHeight="1" x14ac:dyDescent="0.2">
      <c r="A62" s="306" t="s">
        <v>292</v>
      </c>
      <c r="B62" s="307" t="s">
        <v>293</v>
      </c>
      <c r="C62" s="308"/>
      <c r="D62" s="113">
        <v>4.4332185227707619</v>
      </c>
      <c r="E62" s="115">
        <v>5792</v>
      </c>
      <c r="F62" s="114">
        <v>5862</v>
      </c>
      <c r="G62" s="114">
        <v>5816</v>
      </c>
      <c r="H62" s="114">
        <v>5725</v>
      </c>
      <c r="I62" s="140">
        <v>5661</v>
      </c>
      <c r="J62" s="115">
        <v>131</v>
      </c>
      <c r="K62" s="116">
        <v>2.3140787846670201</v>
      </c>
    </row>
    <row r="63" spans="1:11" ht="14.1" customHeight="1" x14ac:dyDescent="0.2">
      <c r="A63" s="306"/>
      <c r="B63" s="307" t="s">
        <v>294</v>
      </c>
      <c r="C63" s="308"/>
      <c r="D63" s="113">
        <v>4.0841944125526215</v>
      </c>
      <c r="E63" s="115">
        <v>5336</v>
      </c>
      <c r="F63" s="114">
        <v>5405</v>
      </c>
      <c r="G63" s="114">
        <v>5371</v>
      </c>
      <c r="H63" s="114">
        <v>5293</v>
      </c>
      <c r="I63" s="140">
        <v>5252</v>
      </c>
      <c r="J63" s="115">
        <v>84</v>
      </c>
      <c r="K63" s="116">
        <v>1.5993907083015995</v>
      </c>
    </row>
    <row r="64" spans="1:11" ht="14.1" customHeight="1" x14ac:dyDescent="0.2">
      <c r="A64" s="306" t="s">
        <v>295</v>
      </c>
      <c r="B64" s="307" t="s">
        <v>296</v>
      </c>
      <c r="C64" s="308"/>
      <c r="D64" s="113">
        <v>1.0440107156525067</v>
      </c>
      <c r="E64" s="115">
        <v>1364</v>
      </c>
      <c r="F64" s="114">
        <v>1354</v>
      </c>
      <c r="G64" s="114">
        <v>1358</v>
      </c>
      <c r="H64" s="114">
        <v>1323</v>
      </c>
      <c r="I64" s="140">
        <v>1314</v>
      </c>
      <c r="J64" s="115">
        <v>50</v>
      </c>
      <c r="K64" s="116">
        <v>3.8051750380517504</v>
      </c>
    </row>
    <row r="65" spans="1:11" ht="14.1" customHeight="1" x14ac:dyDescent="0.2">
      <c r="A65" s="306" t="s">
        <v>297</v>
      </c>
      <c r="B65" s="307" t="s">
        <v>298</v>
      </c>
      <c r="C65" s="308"/>
      <c r="D65" s="113">
        <v>1.0110983543819365</v>
      </c>
      <c r="E65" s="115">
        <v>1321</v>
      </c>
      <c r="F65" s="114">
        <v>1326</v>
      </c>
      <c r="G65" s="114">
        <v>1305</v>
      </c>
      <c r="H65" s="114">
        <v>1289</v>
      </c>
      <c r="I65" s="140">
        <v>1283</v>
      </c>
      <c r="J65" s="115">
        <v>38</v>
      </c>
      <c r="K65" s="116">
        <v>2.9618082618862043</v>
      </c>
    </row>
    <row r="66" spans="1:11" ht="14.1" customHeight="1" x14ac:dyDescent="0.2">
      <c r="A66" s="306">
        <v>82</v>
      </c>
      <c r="B66" s="307" t="s">
        <v>299</v>
      </c>
      <c r="C66" s="308"/>
      <c r="D66" s="113">
        <v>3.0011481056257177</v>
      </c>
      <c r="E66" s="115">
        <v>3921</v>
      </c>
      <c r="F66" s="114">
        <v>3912</v>
      </c>
      <c r="G66" s="114">
        <v>3927</v>
      </c>
      <c r="H66" s="114">
        <v>3828</v>
      </c>
      <c r="I66" s="140">
        <v>3810</v>
      </c>
      <c r="J66" s="115">
        <v>111</v>
      </c>
      <c r="K66" s="116">
        <v>2.9133858267716537</v>
      </c>
    </row>
    <row r="67" spans="1:11" ht="14.1" customHeight="1" x14ac:dyDescent="0.2">
      <c r="A67" s="306" t="s">
        <v>300</v>
      </c>
      <c r="B67" s="307" t="s">
        <v>301</v>
      </c>
      <c r="C67" s="308"/>
      <c r="D67" s="113">
        <v>1.9931113662456945</v>
      </c>
      <c r="E67" s="115">
        <v>2604</v>
      </c>
      <c r="F67" s="114">
        <v>2574</v>
      </c>
      <c r="G67" s="114">
        <v>2575</v>
      </c>
      <c r="H67" s="114">
        <v>2523</v>
      </c>
      <c r="I67" s="140">
        <v>2506</v>
      </c>
      <c r="J67" s="115">
        <v>98</v>
      </c>
      <c r="K67" s="116">
        <v>3.9106145251396649</v>
      </c>
    </row>
    <row r="68" spans="1:11" ht="14.1" customHeight="1" x14ac:dyDescent="0.2">
      <c r="A68" s="306" t="s">
        <v>302</v>
      </c>
      <c r="B68" s="307" t="s">
        <v>303</v>
      </c>
      <c r="C68" s="308"/>
      <c r="D68" s="113">
        <v>0.5082280903176426</v>
      </c>
      <c r="E68" s="115">
        <v>664</v>
      </c>
      <c r="F68" s="114">
        <v>688</v>
      </c>
      <c r="G68" s="114">
        <v>699</v>
      </c>
      <c r="H68" s="114">
        <v>672</v>
      </c>
      <c r="I68" s="140">
        <v>670</v>
      </c>
      <c r="J68" s="115">
        <v>-6</v>
      </c>
      <c r="K68" s="116">
        <v>-0.89552238805970152</v>
      </c>
    </row>
    <row r="69" spans="1:11" ht="14.1" customHeight="1" x14ac:dyDescent="0.2">
      <c r="A69" s="306">
        <v>83</v>
      </c>
      <c r="B69" s="307" t="s">
        <v>304</v>
      </c>
      <c r="C69" s="308"/>
      <c r="D69" s="113">
        <v>6.9712973593570604</v>
      </c>
      <c r="E69" s="115">
        <v>9108</v>
      </c>
      <c r="F69" s="114">
        <v>9090</v>
      </c>
      <c r="G69" s="114">
        <v>9039</v>
      </c>
      <c r="H69" s="114">
        <v>8853</v>
      </c>
      <c r="I69" s="140">
        <v>8846</v>
      </c>
      <c r="J69" s="115">
        <v>262</v>
      </c>
      <c r="K69" s="116">
        <v>2.9617906398372145</v>
      </c>
    </row>
    <row r="70" spans="1:11" ht="14.1" customHeight="1" x14ac:dyDescent="0.2">
      <c r="A70" s="306" t="s">
        <v>305</v>
      </c>
      <c r="B70" s="307" t="s">
        <v>306</v>
      </c>
      <c r="C70" s="308"/>
      <c r="D70" s="113">
        <v>6.1010332950631456</v>
      </c>
      <c r="E70" s="115">
        <v>7971</v>
      </c>
      <c r="F70" s="114">
        <v>7959</v>
      </c>
      <c r="G70" s="114">
        <v>7909</v>
      </c>
      <c r="H70" s="114">
        <v>7733</v>
      </c>
      <c r="I70" s="140">
        <v>7725</v>
      </c>
      <c r="J70" s="115">
        <v>246</v>
      </c>
      <c r="K70" s="116">
        <v>3.1844660194174756</v>
      </c>
    </row>
    <row r="71" spans="1:11" ht="14.1" customHeight="1" x14ac:dyDescent="0.2">
      <c r="A71" s="306"/>
      <c r="B71" s="307" t="s">
        <v>307</v>
      </c>
      <c r="C71" s="308"/>
      <c r="D71" s="113">
        <v>2.7148871029468045</v>
      </c>
      <c r="E71" s="115">
        <v>3547</v>
      </c>
      <c r="F71" s="114">
        <v>3533</v>
      </c>
      <c r="G71" s="114">
        <v>3529</v>
      </c>
      <c r="H71" s="114">
        <v>3443</v>
      </c>
      <c r="I71" s="140">
        <v>3432</v>
      </c>
      <c r="J71" s="115">
        <v>115</v>
      </c>
      <c r="K71" s="116">
        <v>3.350815850815851</v>
      </c>
    </row>
    <row r="72" spans="1:11" ht="14.1" customHeight="1" x14ac:dyDescent="0.2">
      <c r="A72" s="306">
        <v>84</v>
      </c>
      <c r="B72" s="307" t="s">
        <v>308</v>
      </c>
      <c r="C72" s="308"/>
      <c r="D72" s="113">
        <v>1.2942977420589361</v>
      </c>
      <c r="E72" s="115">
        <v>1691</v>
      </c>
      <c r="F72" s="114">
        <v>1698</v>
      </c>
      <c r="G72" s="114">
        <v>1657</v>
      </c>
      <c r="H72" s="114">
        <v>1668</v>
      </c>
      <c r="I72" s="140">
        <v>1645</v>
      </c>
      <c r="J72" s="115">
        <v>46</v>
      </c>
      <c r="K72" s="116">
        <v>2.7963525835866263</v>
      </c>
    </row>
    <row r="73" spans="1:11" ht="14.1" customHeight="1" x14ac:dyDescent="0.2">
      <c r="A73" s="306" t="s">
        <v>309</v>
      </c>
      <c r="B73" s="307" t="s">
        <v>310</v>
      </c>
      <c r="C73" s="308"/>
      <c r="D73" s="113">
        <v>0.61002678913126673</v>
      </c>
      <c r="E73" s="115">
        <v>797</v>
      </c>
      <c r="F73" s="114">
        <v>801</v>
      </c>
      <c r="G73" s="114">
        <v>769</v>
      </c>
      <c r="H73" s="114">
        <v>793</v>
      </c>
      <c r="I73" s="140">
        <v>777</v>
      </c>
      <c r="J73" s="115">
        <v>20</v>
      </c>
      <c r="K73" s="116">
        <v>2.574002574002574</v>
      </c>
    </row>
    <row r="74" spans="1:11" ht="14.1" customHeight="1" x14ac:dyDescent="0.2">
      <c r="A74" s="306" t="s">
        <v>311</v>
      </c>
      <c r="B74" s="307" t="s">
        <v>312</v>
      </c>
      <c r="C74" s="308"/>
      <c r="D74" s="113">
        <v>0.24799081515499427</v>
      </c>
      <c r="E74" s="115">
        <v>324</v>
      </c>
      <c r="F74" s="114">
        <v>330</v>
      </c>
      <c r="G74" s="114">
        <v>332</v>
      </c>
      <c r="H74" s="114">
        <v>327</v>
      </c>
      <c r="I74" s="140">
        <v>325</v>
      </c>
      <c r="J74" s="115">
        <v>-1</v>
      </c>
      <c r="K74" s="116">
        <v>-0.30769230769230771</v>
      </c>
    </row>
    <row r="75" spans="1:11" ht="14.1" customHeight="1" x14ac:dyDescent="0.2">
      <c r="A75" s="306" t="s">
        <v>313</v>
      </c>
      <c r="B75" s="307" t="s">
        <v>314</v>
      </c>
      <c r="C75" s="308"/>
      <c r="D75" s="113">
        <v>5.7405281285878303E-2</v>
      </c>
      <c r="E75" s="115">
        <v>75</v>
      </c>
      <c r="F75" s="114">
        <v>80</v>
      </c>
      <c r="G75" s="114">
        <v>74</v>
      </c>
      <c r="H75" s="114">
        <v>76</v>
      </c>
      <c r="I75" s="140">
        <v>71</v>
      </c>
      <c r="J75" s="115">
        <v>4</v>
      </c>
      <c r="K75" s="116">
        <v>5.6338028169014081</v>
      </c>
    </row>
    <row r="76" spans="1:11" ht="14.1" customHeight="1" x14ac:dyDescent="0.2">
      <c r="A76" s="306">
        <v>91</v>
      </c>
      <c r="B76" s="307" t="s">
        <v>315</v>
      </c>
      <c r="C76" s="308"/>
      <c r="D76" s="113">
        <v>0.23268274014542673</v>
      </c>
      <c r="E76" s="115">
        <v>304</v>
      </c>
      <c r="F76" s="114">
        <v>290</v>
      </c>
      <c r="G76" s="114">
        <v>283</v>
      </c>
      <c r="H76" s="114">
        <v>272</v>
      </c>
      <c r="I76" s="140">
        <v>269</v>
      </c>
      <c r="J76" s="115">
        <v>35</v>
      </c>
      <c r="K76" s="116">
        <v>13.011152416356877</v>
      </c>
    </row>
    <row r="77" spans="1:11" ht="14.1" customHeight="1" x14ac:dyDescent="0.2">
      <c r="A77" s="306">
        <v>92</v>
      </c>
      <c r="B77" s="307" t="s">
        <v>316</v>
      </c>
      <c r="C77" s="308"/>
      <c r="D77" s="113">
        <v>0.86414083429008803</v>
      </c>
      <c r="E77" s="115">
        <v>1129</v>
      </c>
      <c r="F77" s="114">
        <v>1131</v>
      </c>
      <c r="G77" s="114">
        <v>1129</v>
      </c>
      <c r="H77" s="114">
        <v>1100</v>
      </c>
      <c r="I77" s="140">
        <v>1093</v>
      </c>
      <c r="J77" s="115">
        <v>36</v>
      </c>
      <c r="K77" s="116">
        <v>3.2936870997255259</v>
      </c>
    </row>
    <row r="78" spans="1:11" ht="14.1" customHeight="1" x14ac:dyDescent="0.2">
      <c r="A78" s="306">
        <v>93</v>
      </c>
      <c r="B78" s="307" t="s">
        <v>317</v>
      </c>
      <c r="C78" s="308"/>
      <c r="D78" s="113">
        <v>0.11404515882127822</v>
      </c>
      <c r="E78" s="115">
        <v>149</v>
      </c>
      <c r="F78" s="114">
        <v>152</v>
      </c>
      <c r="G78" s="114">
        <v>156</v>
      </c>
      <c r="H78" s="114">
        <v>147</v>
      </c>
      <c r="I78" s="140">
        <v>145</v>
      </c>
      <c r="J78" s="115">
        <v>4</v>
      </c>
      <c r="K78" s="116">
        <v>2.7586206896551726</v>
      </c>
    </row>
    <row r="79" spans="1:11" ht="14.1" customHeight="1" x14ac:dyDescent="0.2">
      <c r="A79" s="306">
        <v>94</v>
      </c>
      <c r="B79" s="307" t="s">
        <v>318</v>
      </c>
      <c r="C79" s="308"/>
      <c r="D79" s="113">
        <v>0.16379640260237274</v>
      </c>
      <c r="E79" s="115">
        <v>214</v>
      </c>
      <c r="F79" s="114">
        <v>223</v>
      </c>
      <c r="G79" s="114">
        <v>229</v>
      </c>
      <c r="H79" s="114">
        <v>214</v>
      </c>
      <c r="I79" s="140">
        <v>213</v>
      </c>
      <c r="J79" s="115">
        <v>1</v>
      </c>
      <c r="K79" s="116">
        <v>0.46948356807511737</v>
      </c>
    </row>
    <row r="80" spans="1:11" ht="14.1" customHeight="1" x14ac:dyDescent="0.2">
      <c r="A80" s="306" t="s">
        <v>319</v>
      </c>
      <c r="B80" s="307" t="s">
        <v>320</v>
      </c>
      <c r="C80" s="308"/>
      <c r="D80" s="113">
        <v>2.2962112514351321E-3</v>
      </c>
      <c r="E80" s="115">
        <v>3</v>
      </c>
      <c r="F80" s="114">
        <v>4</v>
      </c>
      <c r="G80" s="114">
        <v>4</v>
      </c>
      <c r="H80" s="114">
        <v>3</v>
      </c>
      <c r="I80" s="140">
        <v>4</v>
      </c>
      <c r="J80" s="115">
        <v>-1</v>
      </c>
      <c r="K80" s="116">
        <v>-25</v>
      </c>
    </row>
    <row r="81" spans="1:11" ht="14.1" customHeight="1" x14ac:dyDescent="0.2">
      <c r="A81" s="310" t="s">
        <v>321</v>
      </c>
      <c r="B81" s="311" t="s">
        <v>224</v>
      </c>
      <c r="C81" s="312"/>
      <c r="D81" s="125">
        <v>1.1435132032146957</v>
      </c>
      <c r="E81" s="143">
        <v>1494</v>
      </c>
      <c r="F81" s="144">
        <v>1526</v>
      </c>
      <c r="G81" s="144">
        <v>1549</v>
      </c>
      <c r="H81" s="144">
        <v>1477</v>
      </c>
      <c r="I81" s="145">
        <v>1514</v>
      </c>
      <c r="J81" s="143">
        <v>-20</v>
      </c>
      <c r="K81" s="146">
        <v>-1.321003963011889</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27254</v>
      </c>
      <c r="E12" s="114">
        <v>28389</v>
      </c>
      <c r="F12" s="114">
        <v>28648</v>
      </c>
      <c r="G12" s="114">
        <v>28618</v>
      </c>
      <c r="H12" s="140">
        <v>28246</v>
      </c>
      <c r="I12" s="115">
        <v>-992</v>
      </c>
      <c r="J12" s="116">
        <v>-3.5120016993556611</v>
      </c>
      <c r="K12"/>
      <c r="L12"/>
      <c r="M12"/>
      <c r="N12"/>
      <c r="O12"/>
      <c r="P12"/>
    </row>
    <row r="13" spans="1:16" s="110" customFormat="1" ht="14.45" customHeight="1" x14ac:dyDescent="0.2">
      <c r="A13" s="120" t="s">
        <v>105</v>
      </c>
      <c r="B13" s="119" t="s">
        <v>106</v>
      </c>
      <c r="C13" s="113">
        <v>39.887722903060101</v>
      </c>
      <c r="D13" s="115">
        <v>10871</v>
      </c>
      <c r="E13" s="114">
        <v>11174</v>
      </c>
      <c r="F13" s="114">
        <v>11230</v>
      </c>
      <c r="G13" s="114">
        <v>11219</v>
      </c>
      <c r="H13" s="140">
        <v>11019</v>
      </c>
      <c r="I13" s="115">
        <v>-148</v>
      </c>
      <c r="J13" s="116">
        <v>-1.3431345857155821</v>
      </c>
      <c r="K13"/>
      <c r="L13"/>
      <c r="M13"/>
      <c r="N13"/>
      <c r="O13"/>
      <c r="P13"/>
    </row>
    <row r="14" spans="1:16" s="110" customFormat="1" ht="14.45" customHeight="1" x14ac:dyDescent="0.2">
      <c r="A14" s="120"/>
      <c r="B14" s="119" t="s">
        <v>107</v>
      </c>
      <c r="C14" s="113">
        <v>60.112277096939899</v>
      </c>
      <c r="D14" s="115">
        <v>16383</v>
      </c>
      <c r="E14" s="114">
        <v>17215</v>
      </c>
      <c r="F14" s="114">
        <v>17418</v>
      </c>
      <c r="G14" s="114">
        <v>17399</v>
      </c>
      <c r="H14" s="140">
        <v>17227</v>
      </c>
      <c r="I14" s="115">
        <v>-844</v>
      </c>
      <c r="J14" s="116">
        <v>-4.8992860045277764</v>
      </c>
      <c r="K14"/>
      <c r="L14"/>
      <c r="M14"/>
      <c r="N14"/>
      <c r="O14"/>
      <c r="P14"/>
    </row>
    <row r="15" spans="1:16" s="110" customFormat="1" ht="14.45" customHeight="1" x14ac:dyDescent="0.2">
      <c r="A15" s="118" t="s">
        <v>105</v>
      </c>
      <c r="B15" s="121" t="s">
        <v>108</v>
      </c>
      <c r="C15" s="113">
        <v>18.870624495486901</v>
      </c>
      <c r="D15" s="115">
        <v>5143</v>
      </c>
      <c r="E15" s="114">
        <v>5577</v>
      </c>
      <c r="F15" s="114">
        <v>5641</v>
      </c>
      <c r="G15" s="114">
        <v>5691</v>
      </c>
      <c r="H15" s="140">
        <v>5477</v>
      </c>
      <c r="I15" s="115">
        <v>-334</v>
      </c>
      <c r="J15" s="116">
        <v>-6.0982289574584625</v>
      </c>
      <c r="K15"/>
      <c r="L15"/>
      <c r="M15"/>
      <c r="N15"/>
      <c r="O15"/>
      <c r="P15"/>
    </row>
    <row r="16" spans="1:16" s="110" customFormat="1" ht="14.45" customHeight="1" x14ac:dyDescent="0.2">
      <c r="A16" s="118"/>
      <c r="B16" s="121" t="s">
        <v>109</v>
      </c>
      <c r="C16" s="113">
        <v>45.978571952740879</v>
      </c>
      <c r="D16" s="115">
        <v>12531</v>
      </c>
      <c r="E16" s="114">
        <v>13026</v>
      </c>
      <c r="F16" s="114">
        <v>13235</v>
      </c>
      <c r="G16" s="114">
        <v>13227</v>
      </c>
      <c r="H16" s="140">
        <v>13215</v>
      </c>
      <c r="I16" s="115">
        <v>-684</v>
      </c>
      <c r="J16" s="116">
        <v>-5.1759364358683317</v>
      </c>
      <c r="K16"/>
      <c r="L16"/>
      <c r="M16"/>
      <c r="N16"/>
      <c r="O16"/>
      <c r="P16"/>
    </row>
    <row r="17" spans="1:16" s="110" customFormat="1" ht="14.45" customHeight="1" x14ac:dyDescent="0.2">
      <c r="A17" s="118"/>
      <c r="B17" s="121" t="s">
        <v>110</v>
      </c>
      <c r="C17" s="113">
        <v>19.211858809716006</v>
      </c>
      <c r="D17" s="115">
        <v>5236</v>
      </c>
      <c r="E17" s="114">
        <v>5313</v>
      </c>
      <c r="F17" s="114">
        <v>5317</v>
      </c>
      <c r="G17" s="114">
        <v>5323</v>
      </c>
      <c r="H17" s="140">
        <v>5274</v>
      </c>
      <c r="I17" s="115">
        <v>-38</v>
      </c>
      <c r="J17" s="116">
        <v>-0.72051573758058396</v>
      </c>
      <c r="K17"/>
      <c r="L17"/>
      <c r="M17"/>
      <c r="N17"/>
      <c r="O17"/>
      <c r="P17"/>
    </row>
    <row r="18" spans="1:16" s="110" customFormat="1" ht="14.45" customHeight="1" x14ac:dyDescent="0.2">
      <c r="A18" s="120"/>
      <c r="B18" s="121" t="s">
        <v>111</v>
      </c>
      <c r="C18" s="113">
        <v>15.938944742056211</v>
      </c>
      <c r="D18" s="115">
        <v>4344</v>
      </c>
      <c r="E18" s="114">
        <v>4473</v>
      </c>
      <c r="F18" s="114">
        <v>4455</v>
      </c>
      <c r="G18" s="114">
        <v>4377</v>
      </c>
      <c r="H18" s="140">
        <v>4280</v>
      </c>
      <c r="I18" s="115">
        <v>64</v>
      </c>
      <c r="J18" s="116">
        <v>1.4953271028037383</v>
      </c>
      <c r="K18"/>
      <c r="L18"/>
      <c r="M18"/>
      <c r="N18"/>
      <c r="O18"/>
      <c r="P18"/>
    </row>
    <row r="19" spans="1:16" s="110" customFormat="1" ht="14.45" customHeight="1" x14ac:dyDescent="0.2">
      <c r="A19" s="120"/>
      <c r="B19" s="121" t="s">
        <v>112</v>
      </c>
      <c r="C19" s="113">
        <v>1.4566669112790782</v>
      </c>
      <c r="D19" s="115">
        <v>397</v>
      </c>
      <c r="E19" s="114">
        <v>439</v>
      </c>
      <c r="F19" s="114">
        <v>478</v>
      </c>
      <c r="G19" s="114">
        <v>419</v>
      </c>
      <c r="H19" s="140">
        <v>386</v>
      </c>
      <c r="I19" s="115">
        <v>11</v>
      </c>
      <c r="J19" s="116">
        <v>2.849740932642487</v>
      </c>
      <c r="K19"/>
      <c r="L19"/>
      <c r="M19"/>
      <c r="N19"/>
      <c r="O19"/>
      <c r="P19"/>
    </row>
    <row r="20" spans="1:16" s="110" customFormat="1" ht="14.45" customHeight="1" x14ac:dyDescent="0.2">
      <c r="A20" s="120" t="s">
        <v>113</v>
      </c>
      <c r="B20" s="119" t="s">
        <v>116</v>
      </c>
      <c r="C20" s="113">
        <v>91.924121229911208</v>
      </c>
      <c r="D20" s="115">
        <v>25053</v>
      </c>
      <c r="E20" s="114">
        <v>26092</v>
      </c>
      <c r="F20" s="114">
        <v>26370</v>
      </c>
      <c r="G20" s="114">
        <v>26415</v>
      </c>
      <c r="H20" s="140">
        <v>26117</v>
      </c>
      <c r="I20" s="115">
        <v>-1064</v>
      </c>
      <c r="J20" s="116">
        <v>-4.0739748056821226</v>
      </c>
      <c r="K20"/>
      <c r="L20"/>
      <c r="M20"/>
      <c r="N20"/>
      <c r="O20"/>
      <c r="P20"/>
    </row>
    <row r="21" spans="1:16" s="110" customFormat="1" ht="14.45" customHeight="1" x14ac:dyDescent="0.2">
      <c r="A21" s="123"/>
      <c r="B21" s="124" t="s">
        <v>117</v>
      </c>
      <c r="C21" s="125">
        <v>7.8924194613634695</v>
      </c>
      <c r="D21" s="143">
        <v>2151</v>
      </c>
      <c r="E21" s="144">
        <v>2244</v>
      </c>
      <c r="F21" s="144">
        <v>2221</v>
      </c>
      <c r="G21" s="144">
        <v>2151</v>
      </c>
      <c r="H21" s="145">
        <v>2080</v>
      </c>
      <c r="I21" s="143">
        <v>71</v>
      </c>
      <c r="J21" s="146">
        <v>3.4134615384615383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27370</v>
      </c>
      <c r="E56" s="114">
        <v>28437</v>
      </c>
      <c r="F56" s="114">
        <v>28667</v>
      </c>
      <c r="G56" s="114">
        <v>28707</v>
      </c>
      <c r="H56" s="140">
        <v>28349</v>
      </c>
      <c r="I56" s="115">
        <v>-979</v>
      </c>
      <c r="J56" s="116">
        <v>-3.4533845991040248</v>
      </c>
      <c r="K56"/>
      <c r="L56"/>
      <c r="M56"/>
      <c r="N56"/>
      <c r="O56"/>
      <c r="P56"/>
    </row>
    <row r="57" spans="1:16" s="110" customFormat="1" ht="14.45" customHeight="1" x14ac:dyDescent="0.2">
      <c r="A57" s="120" t="s">
        <v>105</v>
      </c>
      <c r="B57" s="119" t="s">
        <v>106</v>
      </c>
      <c r="C57" s="113">
        <v>41.110705151625865</v>
      </c>
      <c r="D57" s="115">
        <v>11252</v>
      </c>
      <c r="E57" s="114">
        <v>11556</v>
      </c>
      <c r="F57" s="114">
        <v>11568</v>
      </c>
      <c r="G57" s="114">
        <v>11527</v>
      </c>
      <c r="H57" s="140">
        <v>11297</v>
      </c>
      <c r="I57" s="115">
        <v>-45</v>
      </c>
      <c r="J57" s="116">
        <v>-0.39833584137381606</v>
      </c>
    </row>
    <row r="58" spans="1:16" s="110" customFormat="1" ht="14.45" customHeight="1" x14ac:dyDescent="0.2">
      <c r="A58" s="120"/>
      <c r="B58" s="119" t="s">
        <v>107</v>
      </c>
      <c r="C58" s="113">
        <v>58.889294848374135</v>
      </c>
      <c r="D58" s="115">
        <v>16118</v>
      </c>
      <c r="E58" s="114">
        <v>16881</v>
      </c>
      <c r="F58" s="114">
        <v>17099</v>
      </c>
      <c r="G58" s="114">
        <v>17180</v>
      </c>
      <c r="H58" s="140">
        <v>17052</v>
      </c>
      <c r="I58" s="115">
        <v>-934</v>
      </c>
      <c r="J58" s="116">
        <v>-5.4773633591367581</v>
      </c>
    </row>
    <row r="59" spans="1:16" s="110" customFormat="1" ht="14.45" customHeight="1" x14ac:dyDescent="0.2">
      <c r="A59" s="118" t="s">
        <v>105</v>
      </c>
      <c r="B59" s="121" t="s">
        <v>108</v>
      </c>
      <c r="C59" s="113">
        <v>18.648154914139567</v>
      </c>
      <c r="D59" s="115">
        <v>5104</v>
      </c>
      <c r="E59" s="114">
        <v>5496</v>
      </c>
      <c r="F59" s="114">
        <v>5602</v>
      </c>
      <c r="G59" s="114">
        <v>5697</v>
      </c>
      <c r="H59" s="140">
        <v>5439</v>
      </c>
      <c r="I59" s="115">
        <v>-335</v>
      </c>
      <c r="J59" s="116">
        <v>-6.1592204449347303</v>
      </c>
    </row>
    <row r="60" spans="1:16" s="110" customFormat="1" ht="14.45" customHeight="1" x14ac:dyDescent="0.2">
      <c r="A60" s="118"/>
      <c r="B60" s="121" t="s">
        <v>109</v>
      </c>
      <c r="C60" s="113">
        <v>46.17099013518451</v>
      </c>
      <c r="D60" s="115">
        <v>12637</v>
      </c>
      <c r="E60" s="114">
        <v>13135</v>
      </c>
      <c r="F60" s="114">
        <v>13247</v>
      </c>
      <c r="G60" s="114">
        <v>13283</v>
      </c>
      <c r="H60" s="140">
        <v>13292</v>
      </c>
      <c r="I60" s="115">
        <v>-655</v>
      </c>
      <c r="J60" s="116">
        <v>-4.9277761059283778</v>
      </c>
    </row>
    <row r="61" spans="1:16" s="110" customFormat="1" ht="14.45" customHeight="1" x14ac:dyDescent="0.2">
      <c r="A61" s="118"/>
      <c r="B61" s="121" t="s">
        <v>110</v>
      </c>
      <c r="C61" s="113">
        <v>19.240043843624406</v>
      </c>
      <c r="D61" s="115">
        <v>5266</v>
      </c>
      <c r="E61" s="114">
        <v>5324</v>
      </c>
      <c r="F61" s="114">
        <v>5315</v>
      </c>
      <c r="G61" s="114">
        <v>5312</v>
      </c>
      <c r="H61" s="140">
        <v>5273</v>
      </c>
      <c r="I61" s="115">
        <v>-7</v>
      </c>
      <c r="J61" s="116">
        <v>-0.13275175421960933</v>
      </c>
    </row>
    <row r="62" spans="1:16" s="110" customFormat="1" ht="14.45" customHeight="1" x14ac:dyDescent="0.2">
      <c r="A62" s="120"/>
      <c r="B62" s="121" t="s">
        <v>111</v>
      </c>
      <c r="C62" s="113">
        <v>15.940811107051516</v>
      </c>
      <c r="D62" s="115">
        <v>4363</v>
      </c>
      <c r="E62" s="114">
        <v>4482</v>
      </c>
      <c r="F62" s="114">
        <v>4503</v>
      </c>
      <c r="G62" s="114">
        <v>4415</v>
      </c>
      <c r="H62" s="140">
        <v>4345</v>
      </c>
      <c r="I62" s="115">
        <v>18</v>
      </c>
      <c r="J62" s="116">
        <v>0.4142692750287687</v>
      </c>
    </row>
    <row r="63" spans="1:16" s="110" customFormat="1" ht="14.45" customHeight="1" x14ac:dyDescent="0.2">
      <c r="A63" s="120"/>
      <c r="B63" s="121" t="s">
        <v>112</v>
      </c>
      <c r="C63" s="113">
        <v>1.4504932407745708</v>
      </c>
      <c r="D63" s="115">
        <v>397</v>
      </c>
      <c r="E63" s="114">
        <v>437</v>
      </c>
      <c r="F63" s="114">
        <v>473</v>
      </c>
      <c r="G63" s="114">
        <v>408</v>
      </c>
      <c r="H63" s="140">
        <v>380</v>
      </c>
      <c r="I63" s="115">
        <v>17</v>
      </c>
      <c r="J63" s="116">
        <v>4.4736842105263159</v>
      </c>
    </row>
    <row r="64" spans="1:16" s="110" customFormat="1" ht="14.45" customHeight="1" x14ac:dyDescent="0.2">
      <c r="A64" s="120" t="s">
        <v>113</v>
      </c>
      <c r="B64" s="119" t="s">
        <v>116</v>
      </c>
      <c r="C64" s="113">
        <v>92.309097552064301</v>
      </c>
      <c r="D64" s="115">
        <v>25265</v>
      </c>
      <c r="E64" s="114">
        <v>26297</v>
      </c>
      <c r="F64" s="114">
        <v>26558</v>
      </c>
      <c r="G64" s="114">
        <v>26641</v>
      </c>
      <c r="H64" s="140">
        <v>26352</v>
      </c>
      <c r="I64" s="115">
        <v>-1087</v>
      </c>
      <c r="J64" s="116">
        <v>-4.1249241044323011</v>
      </c>
    </row>
    <row r="65" spans="1:10" s="110" customFormat="1" ht="14.45" customHeight="1" x14ac:dyDescent="0.2">
      <c r="A65" s="123"/>
      <c r="B65" s="124" t="s">
        <v>117</v>
      </c>
      <c r="C65" s="125">
        <v>7.4826452320058454</v>
      </c>
      <c r="D65" s="143">
        <v>2048</v>
      </c>
      <c r="E65" s="144">
        <v>2085</v>
      </c>
      <c r="F65" s="144">
        <v>2049</v>
      </c>
      <c r="G65" s="144">
        <v>2015</v>
      </c>
      <c r="H65" s="145">
        <v>1948</v>
      </c>
      <c r="I65" s="143">
        <v>100</v>
      </c>
      <c r="J65" s="146">
        <v>5.1334702258726903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27254</v>
      </c>
      <c r="G11" s="114">
        <v>28389</v>
      </c>
      <c r="H11" s="114">
        <v>28648</v>
      </c>
      <c r="I11" s="114">
        <v>28618</v>
      </c>
      <c r="J11" s="140">
        <v>28246</v>
      </c>
      <c r="K11" s="114">
        <v>-992</v>
      </c>
      <c r="L11" s="116">
        <v>-3.5120016993556611</v>
      </c>
    </row>
    <row r="12" spans="1:17" s="110" customFormat="1" ht="24" customHeight="1" x14ac:dyDescent="0.2">
      <c r="A12" s="604" t="s">
        <v>185</v>
      </c>
      <c r="B12" s="605"/>
      <c r="C12" s="605"/>
      <c r="D12" s="606"/>
      <c r="E12" s="113">
        <v>39.887722903060101</v>
      </c>
      <c r="F12" s="115">
        <v>10871</v>
      </c>
      <c r="G12" s="114">
        <v>11174</v>
      </c>
      <c r="H12" s="114">
        <v>11230</v>
      </c>
      <c r="I12" s="114">
        <v>11219</v>
      </c>
      <c r="J12" s="140">
        <v>11019</v>
      </c>
      <c r="K12" s="114">
        <v>-148</v>
      </c>
      <c r="L12" s="116">
        <v>-1.3431345857155821</v>
      </c>
    </row>
    <row r="13" spans="1:17" s="110" customFormat="1" ht="15" customHeight="1" x14ac:dyDescent="0.2">
      <c r="A13" s="120"/>
      <c r="B13" s="612" t="s">
        <v>107</v>
      </c>
      <c r="C13" s="612"/>
      <c r="E13" s="113">
        <v>60.112277096939899</v>
      </c>
      <c r="F13" s="115">
        <v>16383</v>
      </c>
      <c r="G13" s="114">
        <v>17215</v>
      </c>
      <c r="H13" s="114">
        <v>17418</v>
      </c>
      <c r="I13" s="114">
        <v>17399</v>
      </c>
      <c r="J13" s="140">
        <v>17227</v>
      </c>
      <c r="K13" s="114">
        <v>-844</v>
      </c>
      <c r="L13" s="116">
        <v>-4.8992860045277764</v>
      </c>
    </row>
    <row r="14" spans="1:17" s="110" customFormat="1" ht="22.5" customHeight="1" x14ac:dyDescent="0.2">
      <c r="A14" s="604" t="s">
        <v>186</v>
      </c>
      <c r="B14" s="605"/>
      <c r="C14" s="605"/>
      <c r="D14" s="606"/>
      <c r="E14" s="113">
        <v>18.870624495486901</v>
      </c>
      <c r="F14" s="115">
        <v>5143</v>
      </c>
      <c r="G14" s="114">
        <v>5577</v>
      </c>
      <c r="H14" s="114">
        <v>5641</v>
      </c>
      <c r="I14" s="114">
        <v>5691</v>
      </c>
      <c r="J14" s="140">
        <v>5477</v>
      </c>
      <c r="K14" s="114">
        <v>-334</v>
      </c>
      <c r="L14" s="116">
        <v>-6.0982289574584625</v>
      </c>
    </row>
    <row r="15" spans="1:17" s="110" customFormat="1" ht="15" customHeight="1" x14ac:dyDescent="0.2">
      <c r="A15" s="120"/>
      <c r="B15" s="119"/>
      <c r="C15" s="258" t="s">
        <v>106</v>
      </c>
      <c r="E15" s="113">
        <v>46.295936223993778</v>
      </c>
      <c r="F15" s="115">
        <v>2381</v>
      </c>
      <c r="G15" s="114">
        <v>2528</v>
      </c>
      <c r="H15" s="114">
        <v>2537</v>
      </c>
      <c r="I15" s="114">
        <v>2586</v>
      </c>
      <c r="J15" s="140">
        <v>2486</v>
      </c>
      <c r="K15" s="114">
        <v>-105</v>
      </c>
      <c r="L15" s="116">
        <v>-4.2236524537409492</v>
      </c>
    </row>
    <row r="16" spans="1:17" s="110" customFormat="1" ht="15" customHeight="1" x14ac:dyDescent="0.2">
      <c r="A16" s="120"/>
      <c r="B16" s="119"/>
      <c r="C16" s="258" t="s">
        <v>107</v>
      </c>
      <c r="E16" s="113">
        <v>53.704063776006222</v>
      </c>
      <c r="F16" s="115">
        <v>2762</v>
      </c>
      <c r="G16" s="114">
        <v>3049</v>
      </c>
      <c r="H16" s="114">
        <v>3104</v>
      </c>
      <c r="I16" s="114">
        <v>3105</v>
      </c>
      <c r="J16" s="140">
        <v>2991</v>
      </c>
      <c r="K16" s="114">
        <v>-229</v>
      </c>
      <c r="L16" s="116">
        <v>-7.6563022400534937</v>
      </c>
    </row>
    <row r="17" spans="1:12" s="110" customFormat="1" ht="15" customHeight="1" x14ac:dyDescent="0.2">
      <c r="A17" s="120"/>
      <c r="B17" s="121" t="s">
        <v>109</v>
      </c>
      <c r="C17" s="258"/>
      <c r="E17" s="113">
        <v>45.978571952740879</v>
      </c>
      <c r="F17" s="115">
        <v>12531</v>
      </c>
      <c r="G17" s="114">
        <v>13026</v>
      </c>
      <c r="H17" s="114">
        <v>13235</v>
      </c>
      <c r="I17" s="114">
        <v>13227</v>
      </c>
      <c r="J17" s="140">
        <v>13215</v>
      </c>
      <c r="K17" s="114">
        <v>-684</v>
      </c>
      <c r="L17" s="116">
        <v>-5.1759364358683317</v>
      </c>
    </row>
    <row r="18" spans="1:12" s="110" customFormat="1" ht="15" customHeight="1" x14ac:dyDescent="0.2">
      <c r="A18" s="120"/>
      <c r="B18" s="119"/>
      <c r="C18" s="258" t="s">
        <v>106</v>
      </c>
      <c r="E18" s="113">
        <v>35.464049158087938</v>
      </c>
      <c r="F18" s="115">
        <v>4444</v>
      </c>
      <c r="G18" s="114">
        <v>4538</v>
      </c>
      <c r="H18" s="114">
        <v>4610</v>
      </c>
      <c r="I18" s="114">
        <v>4559</v>
      </c>
      <c r="J18" s="140">
        <v>4529</v>
      </c>
      <c r="K18" s="114">
        <v>-85</v>
      </c>
      <c r="L18" s="116">
        <v>-1.8767939942592184</v>
      </c>
    </row>
    <row r="19" spans="1:12" s="110" customFormat="1" ht="15" customHeight="1" x14ac:dyDescent="0.2">
      <c r="A19" s="120"/>
      <c r="B19" s="119"/>
      <c r="C19" s="258" t="s">
        <v>107</v>
      </c>
      <c r="E19" s="113">
        <v>64.535950841912054</v>
      </c>
      <c r="F19" s="115">
        <v>8087</v>
      </c>
      <c r="G19" s="114">
        <v>8488</v>
      </c>
      <c r="H19" s="114">
        <v>8625</v>
      </c>
      <c r="I19" s="114">
        <v>8668</v>
      </c>
      <c r="J19" s="140">
        <v>8686</v>
      </c>
      <c r="K19" s="114">
        <v>-599</v>
      </c>
      <c r="L19" s="116">
        <v>-6.8961547317522447</v>
      </c>
    </row>
    <row r="20" spans="1:12" s="110" customFormat="1" ht="15" customHeight="1" x14ac:dyDescent="0.2">
      <c r="A20" s="120"/>
      <c r="B20" s="121" t="s">
        <v>110</v>
      </c>
      <c r="C20" s="258"/>
      <c r="E20" s="113">
        <v>19.211858809716006</v>
      </c>
      <c r="F20" s="115">
        <v>5236</v>
      </c>
      <c r="G20" s="114">
        <v>5313</v>
      </c>
      <c r="H20" s="114">
        <v>5317</v>
      </c>
      <c r="I20" s="114">
        <v>5323</v>
      </c>
      <c r="J20" s="140">
        <v>5274</v>
      </c>
      <c r="K20" s="114">
        <v>-38</v>
      </c>
      <c r="L20" s="116">
        <v>-0.72051573758058396</v>
      </c>
    </row>
    <row r="21" spans="1:12" s="110" customFormat="1" ht="15" customHeight="1" x14ac:dyDescent="0.2">
      <c r="A21" s="120"/>
      <c r="B21" s="119"/>
      <c r="C21" s="258" t="s">
        <v>106</v>
      </c>
      <c r="E21" s="113">
        <v>33.059587471352174</v>
      </c>
      <c r="F21" s="115">
        <v>1731</v>
      </c>
      <c r="G21" s="114">
        <v>1734</v>
      </c>
      <c r="H21" s="114">
        <v>1724</v>
      </c>
      <c r="I21" s="114">
        <v>1743</v>
      </c>
      <c r="J21" s="140">
        <v>1716</v>
      </c>
      <c r="K21" s="114">
        <v>15</v>
      </c>
      <c r="L21" s="116">
        <v>0.87412587412587417</v>
      </c>
    </row>
    <row r="22" spans="1:12" s="110" customFormat="1" ht="15" customHeight="1" x14ac:dyDescent="0.2">
      <c r="A22" s="120"/>
      <c r="B22" s="119"/>
      <c r="C22" s="258" t="s">
        <v>107</v>
      </c>
      <c r="E22" s="113">
        <v>66.940412528647826</v>
      </c>
      <c r="F22" s="115">
        <v>3505</v>
      </c>
      <c r="G22" s="114">
        <v>3579</v>
      </c>
      <c r="H22" s="114">
        <v>3593</v>
      </c>
      <c r="I22" s="114">
        <v>3580</v>
      </c>
      <c r="J22" s="140">
        <v>3558</v>
      </c>
      <c r="K22" s="114">
        <v>-53</v>
      </c>
      <c r="L22" s="116">
        <v>-1.4896008993816752</v>
      </c>
    </row>
    <row r="23" spans="1:12" s="110" customFormat="1" ht="15" customHeight="1" x14ac:dyDescent="0.2">
      <c r="A23" s="120"/>
      <c r="B23" s="121" t="s">
        <v>111</v>
      </c>
      <c r="C23" s="258"/>
      <c r="E23" s="113">
        <v>15.938944742056211</v>
      </c>
      <c r="F23" s="115">
        <v>4344</v>
      </c>
      <c r="G23" s="114">
        <v>4473</v>
      </c>
      <c r="H23" s="114">
        <v>4455</v>
      </c>
      <c r="I23" s="114">
        <v>4377</v>
      </c>
      <c r="J23" s="140">
        <v>4280</v>
      </c>
      <c r="K23" s="114">
        <v>64</v>
      </c>
      <c r="L23" s="116">
        <v>1.4953271028037383</v>
      </c>
    </row>
    <row r="24" spans="1:12" s="110" customFormat="1" ht="15" customHeight="1" x14ac:dyDescent="0.2">
      <c r="A24" s="120"/>
      <c r="B24" s="119"/>
      <c r="C24" s="258" t="s">
        <v>106</v>
      </c>
      <c r="E24" s="113">
        <v>53.291896869244937</v>
      </c>
      <c r="F24" s="115">
        <v>2315</v>
      </c>
      <c r="G24" s="114">
        <v>2374</v>
      </c>
      <c r="H24" s="114">
        <v>2359</v>
      </c>
      <c r="I24" s="114">
        <v>2331</v>
      </c>
      <c r="J24" s="140">
        <v>2288</v>
      </c>
      <c r="K24" s="114">
        <v>27</v>
      </c>
      <c r="L24" s="116">
        <v>1.18006993006993</v>
      </c>
    </row>
    <row r="25" spans="1:12" s="110" customFormat="1" ht="15" customHeight="1" x14ac:dyDescent="0.2">
      <c r="A25" s="120"/>
      <c r="B25" s="119"/>
      <c r="C25" s="258" t="s">
        <v>107</v>
      </c>
      <c r="E25" s="113">
        <v>46.708103130755063</v>
      </c>
      <c r="F25" s="115">
        <v>2029</v>
      </c>
      <c r="G25" s="114">
        <v>2099</v>
      </c>
      <c r="H25" s="114">
        <v>2096</v>
      </c>
      <c r="I25" s="114">
        <v>2046</v>
      </c>
      <c r="J25" s="140">
        <v>1992</v>
      </c>
      <c r="K25" s="114">
        <v>37</v>
      </c>
      <c r="L25" s="116">
        <v>1.857429718875502</v>
      </c>
    </row>
    <row r="26" spans="1:12" s="110" customFormat="1" ht="15" customHeight="1" x14ac:dyDescent="0.2">
      <c r="A26" s="120"/>
      <c r="C26" s="121" t="s">
        <v>187</v>
      </c>
      <c r="D26" s="110" t="s">
        <v>188</v>
      </c>
      <c r="E26" s="113">
        <v>1.4566669112790782</v>
      </c>
      <c r="F26" s="115">
        <v>397</v>
      </c>
      <c r="G26" s="114">
        <v>439</v>
      </c>
      <c r="H26" s="114">
        <v>478</v>
      </c>
      <c r="I26" s="114">
        <v>419</v>
      </c>
      <c r="J26" s="140">
        <v>386</v>
      </c>
      <c r="K26" s="114">
        <v>11</v>
      </c>
      <c r="L26" s="116">
        <v>2.849740932642487</v>
      </c>
    </row>
    <row r="27" spans="1:12" s="110" customFormat="1" ht="15" customHeight="1" x14ac:dyDescent="0.2">
      <c r="A27" s="120"/>
      <c r="B27" s="119"/>
      <c r="D27" s="259" t="s">
        <v>106</v>
      </c>
      <c r="E27" s="113">
        <v>51.637279596977329</v>
      </c>
      <c r="F27" s="115">
        <v>205</v>
      </c>
      <c r="G27" s="114">
        <v>229</v>
      </c>
      <c r="H27" s="114">
        <v>240</v>
      </c>
      <c r="I27" s="114">
        <v>197</v>
      </c>
      <c r="J27" s="140">
        <v>178</v>
      </c>
      <c r="K27" s="114">
        <v>27</v>
      </c>
      <c r="L27" s="116">
        <v>15.168539325842696</v>
      </c>
    </row>
    <row r="28" spans="1:12" s="110" customFormat="1" ht="15" customHeight="1" x14ac:dyDescent="0.2">
      <c r="A28" s="120"/>
      <c r="B28" s="119"/>
      <c r="D28" s="259" t="s">
        <v>107</v>
      </c>
      <c r="E28" s="113">
        <v>48.362720403022671</v>
      </c>
      <c r="F28" s="115">
        <v>192</v>
      </c>
      <c r="G28" s="114">
        <v>210</v>
      </c>
      <c r="H28" s="114">
        <v>238</v>
      </c>
      <c r="I28" s="114">
        <v>222</v>
      </c>
      <c r="J28" s="140">
        <v>208</v>
      </c>
      <c r="K28" s="114">
        <v>-16</v>
      </c>
      <c r="L28" s="116">
        <v>-7.6923076923076925</v>
      </c>
    </row>
    <row r="29" spans="1:12" s="110" customFormat="1" ht="24" customHeight="1" x14ac:dyDescent="0.2">
      <c r="A29" s="604" t="s">
        <v>189</v>
      </c>
      <c r="B29" s="605"/>
      <c r="C29" s="605"/>
      <c r="D29" s="606"/>
      <c r="E29" s="113">
        <v>91.924121229911208</v>
      </c>
      <c r="F29" s="115">
        <v>25053</v>
      </c>
      <c r="G29" s="114">
        <v>26092</v>
      </c>
      <c r="H29" s="114">
        <v>26370</v>
      </c>
      <c r="I29" s="114">
        <v>26415</v>
      </c>
      <c r="J29" s="140">
        <v>26117</v>
      </c>
      <c r="K29" s="114">
        <v>-1064</v>
      </c>
      <c r="L29" s="116">
        <v>-4.0739748056821226</v>
      </c>
    </row>
    <row r="30" spans="1:12" s="110" customFormat="1" ht="15" customHeight="1" x14ac:dyDescent="0.2">
      <c r="A30" s="120"/>
      <c r="B30" s="119"/>
      <c r="C30" s="258" t="s">
        <v>106</v>
      </c>
      <c r="E30" s="113">
        <v>39.548157905240892</v>
      </c>
      <c r="F30" s="115">
        <v>9908</v>
      </c>
      <c r="G30" s="114">
        <v>10141</v>
      </c>
      <c r="H30" s="114">
        <v>10198</v>
      </c>
      <c r="I30" s="114">
        <v>10226</v>
      </c>
      <c r="J30" s="140">
        <v>10052</v>
      </c>
      <c r="K30" s="114">
        <v>-144</v>
      </c>
      <c r="L30" s="116">
        <v>-1.4325507361719061</v>
      </c>
    </row>
    <row r="31" spans="1:12" s="110" customFormat="1" ht="15" customHeight="1" x14ac:dyDescent="0.2">
      <c r="A31" s="120"/>
      <c r="B31" s="119"/>
      <c r="C31" s="258" t="s">
        <v>107</v>
      </c>
      <c r="E31" s="113">
        <v>60.451842094759108</v>
      </c>
      <c r="F31" s="115">
        <v>15145</v>
      </c>
      <c r="G31" s="114">
        <v>15951</v>
      </c>
      <c r="H31" s="114">
        <v>16172</v>
      </c>
      <c r="I31" s="114">
        <v>16189</v>
      </c>
      <c r="J31" s="140">
        <v>16065</v>
      </c>
      <c r="K31" s="114">
        <v>-920</v>
      </c>
      <c r="L31" s="116">
        <v>-5.7267351384998442</v>
      </c>
    </row>
    <row r="32" spans="1:12" s="110" customFormat="1" ht="15" customHeight="1" x14ac:dyDescent="0.2">
      <c r="A32" s="120"/>
      <c r="B32" s="119" t="s">
        <v>117</v>
      </c>
      <c r="C32" s="258"/>
      <c r="E32" s="113">
        <v>7.8924194613634695</v>
      </c>
      <c r="F32" s="114">
        <v>2151</v>
      </c>
      <c r="G32" s="114">
        <v>2244</v>
      </c>
      <c r="H32" s="114">
        <v>2221</v>
      </c>
      <c r="I32" s="114">
        <v>2151</v>
      </c>
      <c r="J32" s="140">
        <v>2080</v>
      </c>
      <c r="K32" s="114">
        <v>71</v>
      </c>
      <c r="L32" s="116">
        <v>3.4134615384615383</v>
      </c>
    </row>
    <row r="33" spans="1:12" s="110" customFormat="1" ht="15" customHeight="1" x14ac:dyDescent="0.2">
      <c r="A33" s="120"/>
      <c r="B33" s="119"/>
      <c r="C33" s="258" t="s">
        <v>106</v>
      </c>
      <c r="E33" s="113">
        <v>43.654114365411438</v>
      </c>
      <c r="F33" s="114">
        <v>939</v>
      </c>
      <c r="G33" s="114">
        <v>1007</v>
      </c>
      <c r="H33" s="114">
        <v>1005</v>
      </c>
      <c r="I33" s="114">
        <v>973</v>
      </c>
      <c r="J33" s="140">
        <v>946</v>
      </c>
      <c r="K33" s="114">
        <v>-7</v>
      </c>
      <c r="L33" s="116">
        <v>-0.7399577167019028</v>
      </c>
    </row>
    <row r="34" spans="1:12" s="110" customFormat="1" ht="15" customHeight="1" x14ac:dyDescent="0.2">
      <c r="A34" s="120"/>
      <c r="B34" s="119"/>
      <c r="C34" s="258" t="s">
        <v>107</v>
      </c>
      <c r="E34" s="113">
        <v>56.345885634588562</v>
      </c>
      <c r="F34" s="114">
        <v>1212</v>
      </c>
      <c r="G34" s="114">
        <v>1237</v>
      </c>
      <c r="H34" s="114">
        <v>1216</v>
      </c>
      <c r="I34" s="114">
        <v>1178</v>
      </c>
      <c r="J34" s="140">
        <v>1134</v>
      </c>
      <c r="K34" s="114">
        <v>78</v>
      </c>
      <c r="L34" s="116">
        <v>6.8783068783068781</v>
      </c>
    </row>
    <row r="35" spans="1:12" s="110" customFormat="1" ht="24" customHeight="1" x14ac:dyDescent="0.2">
      <c r="A35" s="604" t="s">
        <v>192</v>
      </c>
      <c r="B35" s="605"/>
      <c r="C35" s="605"/>
      <c r="D35" s="606"/>
      <c r="E35" s="113">
        <v>22.899390915095033</v>
      </c>
      <c r="F35" s="114">
        <v>6241</v>
      </c>
      <c r="G35" s="114">
        <v>6573</v>
      </c>
      <c r="H35" s="114">
        <v>6626</v>
      </c>
      <c r="I35" s="114">
        <v>6765</v>
      </c>
      <c r="J35" s="114">
        <v>6569</v>
      </c>
      <c r="K35" s="318">
        <v>-328</v>
      </c>
      <c r="L35" s="319">
        <v>-4.9931496422590955</v>
      </c>
    </row>
    <row r="36" spans="1:12" s="110" customFormat="1" ht="15" customHeight="1" x14ac:dyDescent="0.2">
      <c r="A36" s="120"/>
      <c r="B36" s="119"/>
      <c r="C36" s="258" t="s">
        <v>106</v>
      </c>
      <c r="E36" s="113">
        <v>39.88142925813171</v>
      </c>
      <c r="F36" s="114">
        <v>2489</v>
      </c>
      <c r="G36" s="114">
        <v>2575</v>
      </c>
      <c r="H36" s="114">
        <v>2601</v>
      </c>
      <c r="I36" s="114">
        <v>2688</v>
      </c>
      <c r="J36" s="114">
        <v>2571</v>
      </c>
      <c r="K36" s="318">
        <v>-82</v>
      </c>
      <c r="L36" s="116">
        <v>-3.1894204589653832</v>
      </c>
    </row>
    <row r="37" spans="1:12" s="110" customFormat="1" ht="15" customHeight="1" x14ac:dyDescent="0.2">
      <c r="A37" s="120"/>
      <c r="B37" s="119"/>
      <c r="C37" s="258" t="s">
        <v>107</v>
      </c>
      <c r="E37" s="113">
        <v>60.11857074186829</v>
      </c>
      <c r="F37" s="114">
        <v>3752</v>
      </c>
      <c r="G37" s="114">
        <v>3998</v>
      </c>
      <c r="H37" s="114">
        <v>4025</v>
      </c>
      <c r="I37" s="114">
        <v>4077</v>
      </c>
      <c r="J37" s="140">
        <v>3998</v>
      </c>
      <c r="K37" s="114">
        <v>-246</v>
      </c>
      <c r="L37" s="116">
        <v>-6.1530765382691346</v>
      </c>
    </row>
    <row r="38" spans="1:12" s="110" customFormat="1" ht="15" customHeight="1" x14ac:dyDescent="0.2">
      <c r="A38" s="120"/>
      <c r="B38" s="119" t="s">
        <v>328</v>
      </c>
      <c r="C38" s="258"/>
      <c r="E38" s="113">
        <v>54.538783297864533</v>
      </c>
      <c r="F38" s="114">
        <v>14864</v>
      </c>
      <c r="G38" s="114">
        <v>15262</v>
      </c>
      <c r="H38" s="114">
        <v>15354</v>
      </c>
      <c r="I38" s="114">
        <v>15316</v>
      </c>
      <c r="J38" s="140">
        <v>15148</v>
      </c>
      <c r="K38" s="114">
        <v>-284</v>
      </c>
      <c r="L38" s="116">
        <v>-1.8748349617111171</v>
      </c>
    </row>
    <row r="39" spans="1:12" s="110" customFormat="1" ht="15" customHeight="1" x14ac:dyDescent="0.2">
      <c r="A39" s="120"/>
      <c r="B39" s="119"/>
      <c r="C39" s="258" t="s">
        <v>106</v>
      </c>
      <c r="E39" s="113">
        <v>41.092572658772873</v>
      </c>
      <c r="F39" s="115">
        <v>6108</v>
      </c>
      <c r="G39" s="114">
        <v>6185</v>
      </c>
      <c r="H39" s="114">
        <v>6217</v>
      </c>
      <c r="I39" s="114">
        <v>6175</v>
      </c>
      <c r="J39" s="140">
        <v>6100</v>
      </c>
      <c r="K39" s="114">
        <v>8</v>
      </c>
      <c r="L39" s="116">
        <v>0.13114754098360656</v>
      </c>
    </row>
    <row r="40" spans="1:12" s="110" customFormat="1" ht="15" customHeight="1" x14ac:dyDescent="0.2">
      <c r="A40" s="120"/>
      <c r="B40" s="119"/>
      <c r="C40" s="258" t="s">
        <v>107</v>
      </c>
      <c r="E40" s="113">
        <v>58.907427341227127</v>
      </c>
      <c r="F40" s="115">
        <v>8756</v>
      </c>
      <c r="G40" s="114">
        <v>9077</v>
      </c>
      <c r="H40" s="114">
        <v>9137</v>
      </c>
      <c r="I40" s="114">
        <v>9141</v>
      </c>
      <c r="J40" s="140">
        <v>9048</v>
      </c>
      <c r="K40" s="114">
        <v>-292</v>
      </c>
      <c r="L40" s="116">
        <v>-3.2272325375773652</v>
      </c>
    </row>
    <row r="41" spans="1:12" s="110" customFormat="1" ht="15" customHeight="1" x14ac:dyDescent="0.2">
      <c r="A41" s="120"/>
      <c r="B41" s="320" t="s">
        <v>515</v>
      </c>
      <c r="C41" s="258"/>
      <c r="E41" s="113">
        <v>5.195567623101196</v>
      </c>
      <c r="F41" s="115">
        <v>1416</v>
      </c>
      <c r="G41" s="114">
        <v>1472</v>
      </c>
      <c r="H41" s="114">
        <v>1479</v>
      </c>
      <c r="I41" s="114">
        <v>1442</v>
      </c>
      <c r="J41" s="140">
        <v>1376</v>
      </c>
      <c r="K41" s="114">
        <v>40</v>
      </c>
      <c r="L41" s="116">
        <v>2.9069767441860463</v>
      </c>
    </row>
    <row r="42" spans="1:12" s="110" customFormat="1" ht="15" customHeight="1" x14ac:dyDescent="0.2">
      <c r="A42" s="120"/>
      <c r="B42" s="119"/>
      <c r="C42" s="268" t="s">
        <v>106</v>
      </c>
      <c r="D42" s="182"/>
      <c r="E42" s="113">
        <v>44.279661016949156</v>
      </c>
      <c r="F42" s="115">
        <v>627</v>
      </c>
      <c r="G42" s="114">
        <v>639</v>
      </c>
      <c r="H42" s="114">
        <v>629</v>
      </c>
      <c r="I42" s="114">
        <v>615</v>
      </c>
      <c r="J42" s="140">
        <v>584</v>
      </c>
      <c r="K42" s="114">
        <v>43</v>
      </c>
      <c r="L42" s="116">
        <v>7.3630136986301373</v>
      </c>
    </row>
    <row r="43" spans="1:12" s="110" customFormat="1" ht="15" customHeight="1" x14ac:dyDescent="0.2">
      <c r="A43" s="120"/>
      <c r="B43" s="119"/>
      <c r="C43" s="268" t="s">
        <v>107</v>
      </c>
      <c r="D43" s="182"/>
      <c r="E43" s="113">
        <v>55.720338983050844</v>
      </c>
      <c r="F43" s="115">
        <v>789</v>
      </c>
      <c r="G43" s="114">
        <v>833</v>
      </c>
      <c r="H43" s="114">
        <v>850</v>
      </c>
      <c r="I43" s="114">
        <v>827</v>
      </c>
      <c r="J43" s="140">
        <v>792</v>
      </c>
      <c r="K43" s="114">
        <v>-3</v>
      </c>
      <c r="L43" s="116">
        <v>-0.37878787878787878</v>
      </c>
    </row>
    <row r="44" spans="1:12" s="110" customFormat="1" ht="15" customHeight="1" x14ac:dyDescent="0.2">
      <c r="A44" s="120"/>
      <c r="B44" s="119" t="s">
        <v>205</v>
      </c>
      <c r="C44" s="268"/>
      <c r="D44" s="182"/>
      <c r="E44" s="113">
        <v>17.366258163939239</v>
      </c>
      <c r="F44" s="115">
        <v>4733</v>
      </c>
      <c r="G44" s="114">
        <v>5082</v>
      </c>
      <c r="H44" s="114">
        <v>5189</v>
      </c>
      <c r="I44" s="114">
        <v>5095</v>
      </c>
      <c r="J44" s="140">
        <v>5153</v>
      </c>
      <c r="K44" s="114">
        <v>-420</v>
      </c>
      <c r="L44" s="116">
        <v>-8.150591888220454</v>
      </c>
    </row>
    <row r="45" spans="1:12" s="110" customFormat="1" ht="15" customHeight="1" x14ac:dyDescent="0.2">
      <c r="A45" s="120"/>
      <c r="B45" s="119"/>
      <c r="C45" s="268" t="s">
        <v>106</v>
      </c>
      <c r="D45" s="182"/>
      <c r="E45" s="113">
        <v>34.798225227128668</v>
      </c>
      <c r="F45" s="115">
        <v>1647</v>
      </c>
      <c r="G45" s="114">
        <v>1775</v>
      </c>
      <c r="H45" s="114">
        <v>1783</v>
      </c>
      <c r="I45" s="114">
        <v>1741</v>
      </c>
      <c r="J45" s="140">
        <v>1764</v>
      </c>
      <c r="K45" s="114">
        <v>-117</v>
      </c>
      <c r="L45" s="116">
        <v>-6.6326530612244898</v>
      </c>
    </row>
    <row r="46" spans="1:12" s="110" customFormat="1" ht="15" customHeight="1" x14ac:dyDescent="0.2">
      <c r="A46" s="123"/>
      <c r="B46" s="124"/>
      <c r="C46" s="260" t="s">
        <v>107</v>
      </c>
      <c r="D46" s="261"/>
      <c r="E46" s="125">
        <v>65.201774772871332</v>
      </c>
      <c r="F46" s="143">
        <v>3086</v>
      </c>
      <c r="G46" s="144">
        <v>3307</v>
      </c>
      <c r="H46" s="144">
        <v>3406</v>
      </c>
      <c r="I46" s="144">
        <v>3354</v>
      </c>
      <c r="J46" s="145">
        <v>3389</v>
      </c>
      <c r="K46" s="144">
        <v>-303</v>
      </c>
      <c r="L46" s="146">
        <v>-8.9406904691649451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27254</v>
      </c>
      <c r="E11" s="114">
        <v>28389</v>
      </c>
      <c r="F11" s="114">
        <v>28648</v>
      </c>
      <c r="G11" s="114">
        <v>28618</v>
      </c>
      <c r="H11" s="140">
        <v>28246</v>
      </c>
      <c r="I11" s="115">
        <v>-992</v>
      </c>
      <c r="J11" s="116">
        <v>-3.5120016993556611</v>
      </c>
    </row>
    <row r="12" spans="1:15" s="110" customFormat="1" ht="24.95" customHeight="1" x14ac:dyDescent="0.2">
      <c r="A12" s="193" t="s">
        <v>132</v>
      </c>
      <c r="B12" s="194" t="s">
        <v>133</v>
      </c>
      <c r="C12" s="113">
        <v>1.9703529757099876</v>
      </c>
      <c r="D12" s="115">
        <v>537</v>
      </c>
      <c r="E12" s="114">
        <v>532</v>
      </c>
      <c r="F12" s="114">
        <v>548</v>
      </c>
      <c r="G12" s="114">
        <v>540</v>
      </c>
      <c r="H12" s="140">
        <v>509</v>
      </c>
      <c r="I12" s="115">
        <v>28</v>
      </c>
      <c r="J12" s="116">
        <v>5.5009823182711202</v>
      </c>
    </row>
    <row r="13" spans="1:15" s="110" customFormat="1" ht="24.95" customHeight="1" x14ac:dyDescent="0.2">
      <c r="A13" s="193" t="s">
        <v>134</v>
      </c>
      <c r="B13" s="199" t="s">
        <v>214</v>
      </c>
      <c r="C13" s="113">
        <v>0.55037792617597414</v>
      </c>
      <c r="D13" s="115">
        <v>150</v>
      </c>
      <c r="E13" s="114">
        <v>155</v>
      </c>
      <c r="F13" s="114">
        <v>163</v>
      </c>
      <c r="G13" s="114">
        <v>155</v>
      </c>
      <c r="H13" s="140">
        <v>136</v>
      </c>
      <c r="I13" s="115">
        <v>14</v>
      </c>
      <c r="J13" s="116">
        <v>10.294117647058824</v>
      </c>
    </row>
    <row r="14" spans="1:15" s="287" customFormat="1" ht="24.95" customHeight="1" x14ac:dyDescent="0.2">
      <c r="A14" s="193" t="s">
        <v>215</v>
      </c>
      <c r="B14" s="199" t="s">
        <v>137</v>
      </c>
      <c r="C14" s="113">
        <v>8.8574154252586776</v>
      </c>
      <c r="D14" s="115">
        <v>2414</v>
      </c>
      <c r="E14" s="114">
        <v>2505</v>
      </c>
      <c r="F14" s="114">
        <v>2564</v>
      </c>
      <c r="G14" s="114">
        <v>2640</v>
      </c>
      <c r="H14" s="140">
        <v>2662</v>
      </c>
      <c r="I14" s="115">
        <v>-248</v>
      </c>
      <c r="J14" s="116">
        <v>-9.3163035311795639</v>
      </c>
      <c r="K14" s="110"/>
      <c r="L14" s="110"/>
      <c r="M14" s="110"/>
      <c r="N14" s="110"/>
      <c r="O14" s="110"/>
    </row>
    <row r="15" spans="1:15" s="110" customFormat="1" ht="24.95" customHeight="1" x14ac:dyDescent="0.2">
      <c r="A15" s="193" t="s">
        <v>216</v>
      </c>
      <c r="B15" s="199" t="s">
        <v>217</v>
      </c>
      <c r="C15" s="113">
        <v>2.975709987524767</v>
      </c>
      <c r="D15" s="115">
        <v>811</v>
      </c>
      <c r="E15" s="114">
        <v>859</v>
      </c>
      <c r="F15" s="114">
        <v>866</v>
      </c>
      <c r="G15" s="114">
        <v>904</v>
      </c>
      <c r="H15" s="140">
        <v>904</v>
      </c>
      <c r="I15" s="115">
        <v>-93</v>
      </c>
      <c r="J15" s="116">
        <v>-10.287610619469026</v>
      </c>
    </row>
    <row r="16" spans="1:15" s="287" customFormat="1" ht="24.95" customHeight="1" x14ac:dyDescent="0.2">
      <c r="A16" s="193" t="s">
        <v>218</v>
      </c>
      <c r="B16" s="199" t="s">
        <v>141</v>
      </c>
      <c r="C16" s="113">
        <v>4.5167681808174951</v>
      </c>
      <c r="D16" s="115">
        <v>1231</v>
      </c>
      <c r="E16" s="114">
        <v>1269</v>
      </c>
      <c r="F16" s="114">
        <v>1319</v>
      </c>
      <c r="G16" s="114">
        <v>1339</v>
      </c>
      <c r="H16" s="140">
        <v>1353</v>
      </c>
      <c r="I16" s="115">
        <v>-122</v>
      </c>
      <c r="J16" s="116">
        <v>-9.0169992609017005</v>
      </c>
      <c r="K16" s="110"/>
      <c r="L16" s="110"/>
      <c r="M16" s="110"/>
      <c r="N16" s="110"/>
      <c r="O16" s="110"/>
    </row>
    <row r="17" spans="1:15" s="110" customFormat="1" ht="24.95" customHeight="1" x14ac:dyDescent="0.2">
      <c r="A17" s="193" t="s">
        <v>142</v>
      </c>
      <c r="B17" s="199" t="s">
        <v>220</v>
      </c>
      <c r="C17" s="113">
        <v>1.364937256916416</v>
      </c>
      <c r="D17" s="115">
        <v>372</v>
      </c>
      <c r="E17" s="114">
        <v>377</v>
      </c>
      <c r="F17" s="114">
        <v>379</v>
      </c>
      <c r="G17" s="114">
        <v>397</v>
      </c>
      <c r="H17" s="140">
        <v>405</v>
      </c>
      <c r="I17" s="115">
        <v>-33</v>
      </c>
      <c r="J17" s="116">
        <v>-8.1481481481481488</v>
      </c>
    </row>
    <row r="18" spans="1:15" s="287" customFormat="1" ht="24.95" customHeight="1" x14ac:dyDescent="0.2">
      <c r="A18" s="201" t="s">
        <v>144</v>
      </c>
      <c r="B18" s="202" t="s">
        <v>145</v>
      </c>
      <c r="C18" s="113">
        <v>4.0471123504806634</v>
      </c>
      <c r="D18" s="115">
        <v>1103</v>
      </c>
      <c r="E18" s="114">
        <v>1056</v>
      </c>
      <c r="F18" s="114">
        <v>1074</v>
      </c>
      <c r="G18" s="114">
        <v>1095</v>
      </c>
      <c r="H18" s="140">
        <v>1067</v>
      </c>
      <c r="I18" s="115">
        <v>36</v>
      </c>
      <c r="J18" s="116">
        <v>3.3739456419868792</v>
      </c>
      <c r="K18" s="110"/>
      <c r="L18" s="110"/>
      <c r="M18" s="110"/>
      <c r="N18" s="110"/>
      <c r="O18" s="110"/>
    </row>
    <row r="19" spans="1:15" s="110" customFormat="1" ht="24.95" customHeight="1" x14ac:dyDescent="0.2">
      <c r="A19" s="193" t="s">
        <v>146</v>
      </c>
      <c r="B19" s="199" t="s">
        <v>147</v>
      </c>
      <c r="C19" s="113">
        <v>19.274234974682617</v>
      </c>
      <c r="D19" s="115">
        <v>5253</v>
      </c>
      <c r="E19" s="114">
        <v>5371</v>
      </c>
      <c r="F19" s="114">
        <v>5335</v>
      </c>
      <c r="G19" s="114">
        <v>5418</v>
      </c>
      <c r="H19" s="140">
        <v>5319</v>
      </c>
      <c r="I19" s="115">
        <v>-66</v>
      </c>
      <c r="J19" s="116">
        <v>-1.2408347433728144</v>
      </c>
    </row>
    <row r="20" spans="1:15" s="287" customFormat="1" ht="24.95" customHeight="1" x14ac:dyDescent="0.2">
      <c r="A20" s="193" t="s">
        <v>148</v>
      </c>
      <c r="B20" s="199" t="s">
        <v>149</v>
      </c>
      <c r="C20" s="113">
        <v>4.3223013135686505</v>
      </c>
      <c r="D20" s="115">
        <v>1178</v>
      </c>
      <c r="E20" s="114">
        <v>1271</v>
      </c>
      <c r="F20" s="114">
        <v>1275</v>
      </c>
      <c r="G20" s="114">
        <v>1291</v>
      </c>
      <c r="H20" s="140">
        <v>1320</v>
      </c>
      <c r="I20" s="115">
        <v>-142</v>
      </c>
      <c r="J20" s="116">
        <v>-10.757575757575758</v>
      </c>
      <c r="K20" s="110"/>
      <c r="L20" s="110"/>
      <c r="M20" s="110"/>
      <c r="N20" s="110"/>
      <c r="O20" s="110"/>
    </row>
    <row r="21" spans="1:15" s="110" customFormat="1" ht="24.95" customHeight="1" x14ac:dyDescent="0.2">
      <c r="A21" s="201" t="s">
        <v>150</v>
      </c>
      <c r="B21" s="202" t="s">
        <v>151</v>
      </c>
      <c r="C21" s="113">
        <v>12.959565568356938</v>
      </c>
      <c r="D21" s="115">
        <v>3532</v>
      </c>
      <c r="E21" s="114">
        <v>3996</v>
      </c>
      <c r="F21" s="114">
        <v>4134</v>
      </c>
      <c r="G21" s="114">
        <v>4056</v>
      </c>
      <c r="H21" s="140">
        <v>3882</v>
      </c>
      <c r="I21" s="115">
        <v>-350</v>
      </c>
      <c r="J21" s="116">
        <v>-9.0159711488923229</v>
      </c>
    </row>
    <row r="22" spans="1:15" s="110" customFormat="1" ht="24.95" customHeight="1" x14ac:dyDescent="0.2">
      <c r="A22" s="201" t="s">
        <v>152</v>
      </c>
      <c r="B22" s="199" t="s">
        <v>153</v>
      </c>
      <c r="C22" s="113">
        <v>1.5630733103397667</v>
      </c>
      <c r="D22" s="115">
        <v>426</v>
      </c>
      <c r="E22" s="114">
        <v>416</v>
      </c>
      <c r="F22" s="114">
        <v>435</v>
      </c>
      <c r="G22" s="114">
        <v>421</v>
      </c>
      <c r="H22" s="140">
        <v>433</v>
      </c>
      <c r="I22" s="115">
        <v>-7</v>
      </c>
      <c r="J22" s="116">
        <v>-1.6166281755196306</v>
      </c>
    </row>
    <row r="23" spans="1:15" s="110" customFormat="1" ht="24.95" customHeight="1" x14ac:dyDescent="0.2">
      <c r="A23" s="193" t="s">
        <v>154</v>
      </c>
      <c r="B23" s="199" t="s">
        <v>155</v>
      </c>
      <c r="C23" s="113">
        <v>0.99434945329126001</v>
      </c>
      <c r="D23" s="115">
        <v>271</v>
      </c>
      <c r="E23" s="114">
        <v>272</v>
      </c>
      <c r="F23" s="114">
        <v>276</v>
      </c>
      <c r="G23" s="114">
        <v>272</v>
      </c>
      <c r="H23" s="140">
        <v>269</v>
      </c>
      <c r="I23" s="115">
        <v>2</v>
      </c>
      <c r="J23" s="116">
        <v>0.74349442379182151</v>
      </c>
    </row>
    <row r="24" spans="1:15" s="110" customFormat="1" ht="24.95" customHeight="1" x14ac:dyDescent="0.2">
      <c r="A24" s="193" t="s">
        <v>156</v>
      </c>
      <c r="B24" s="199" t="s">
        <v>221</v>
      </c>
      <c r="C24" s="113">
        <v>6.9751229177368463</v>
      </c>
      <c r="D24" s="115">
        <v>1901</v>
      </c>
      <c r="E24" s="114">
        <v>2014</v>
      </c>
      <c r="F24" s="114">
        <v>2036</v>
      </c>
      <c r="G24" s="114">
        <v>2050</v>
      </c>
      <c r="H24" s="140">
        <v>2035</v>
      </c>
      <c r="I24" s="115">
        <v>-134</v>
      </c>
      <c r="J24" s="116">
        <v>-6.5847665847665846</v>
      </c>
    </row>
    <row r="25" spans="1:15" s="110" customFormat="1" ht="24.95" customHeight="1" x14ac:dyDescent="0.2">
      <c r="A25" s="193" t="s">
        <v>222</v>
      </c>
      <c r="B25" s="204" t="s">
        <v>159</v>
      </c>
      <c r="C25" s="113">
        <v>12.732076025537536</v>
      </c>
      <c r="D25" s="115">
        <v>3470</v>
      </c>
      <c r="E25" s="114">
        <v>3518</v>
      </c>
      <c r="F25" s="114">
        <v>3604</v>
      </c>
      <c r="G25" s="114">
        <v>3456</v>
      </c>
      <c r="H25" s="140">
        <v>3484</v>
      </c>
      <c r="I25" s="115">
        <v>-14</v>
      </c>
      <c r="J25" s="116">
        <v>-0.40183696900114813</v>
      </c>
    </row>
    <row r="26" spans="1:15" s="110" customFormat="1" ht="24.95" customHeight="1" x14ac:dyDescent="0.2">
      <c r="A26" s="201">
        <v>782.78300000000002</v>
      </c>
      <c r="B26" s="203" t="s">
        <v>160</v>
      </c>
      <c r="C26" s="113">
        <v>0.78520584134438987</v>
      </c>
      <c r="D26" s="115">
        <v>214</v>
      </c>
      <c r="E26" s="114">
        <v>238</v>
      </c>
      <c r="F26" s="114">
        <v>255</v>
      </c>
      <c r="G26" s="114">
        <v>250</v>
      </c>
      <c r="H26" s="140">
        <v>245</v>
      </c>
      <c r="I26" s="115">
        <v>-31</v>
      </c>
      <c r="J26" s="116">
        <v>-12.653061224489797</v>
      </c>
    </row>
    <row r="27" spans="1:15" s="110" customFormat="1" ht="24.95" customHeight="1" x14ac:dyDescent="0.2">
      <c r="A27" s="193" t="s">
        <v>161</v>
      </c>
      <c r="B27" s="199" t="s">
        <v>162</v>
      </c>
      <c r="C27" s="113">
        <v>0.80722095839142882</v>
      </c>
      <c r="D27" s="115">
        <v>220</v>
      </c>
      <c r="E27" s="114">
        <v>223</v>
      </c>
      <c r="F27" s="114">
        <v>217</v>
      </c>
      <c r="G27" s="114">
        <v>224</v>
      </c>
      <c r="H27" s="140">
        <v>238</v>
      </c>
      <c r="I27" s="115">
        <v>-18</v>
      </c>
      <c r="J27" s="116">
        <v>-7.5630252100840334</v>
      </c>
    </row>
    <row r="28" spans="1:15" s="110" customFormat="1" ht="24.95" customHeight="1" x14ac:dyDescent="0.2">
      <c r="A28" s="193" t="s">
        <v>163</v>
      </c>
      <c r="B28" s="199" t="s">
        <v>164</v>
      </c>
      <c r="C28" s="113">
        <v>2.1097820503412343</v>
      </c>
      <c r="D28" s="115">
        <v>575</v>
      </c>
      <c r="E28" s="114">
        <v>620</v>
      </c>
      <c r="F28" s="114">
        <v>590</v>
      </c>
      <c r="G28" s="114">
        <v>636</v>
      </c>
      <c r="H28" s="140">
        <v>611</v>
      </c>
      <c r="I28" s="115">
        <v>-36</v>
      </c>
      <c r="J28" s="116">
        <v>-5.8919803600654665</v>
      </c>
    </row>
    <row r="29" spans="1:15" s="110" customFormat="1" ht="24.95" customHeight="1" x14ac:dyDescent="0.2">
      <c r="A29" s="193">
        <v>86</v>
      </c>
      <c r="B29" s="199" t="s">
        <v>165</v>
      </c>
      <c r="C29" s="113">
        <v>5.6762310119615469</v>
      </c>
      <c r="D29" s="115">
        <v>1547</v>
      </c>
      <c r="E29" s="114">
        <v>1533</v>
      </c>
      <c r="F29" s="114">
        <v>1502</v>
      </c>
      <c r="G29" s="114">
        <v>1483</v>
      </c>
      <c r="H29" s="140">
        <v>1487</v>
      </c>
      <c r="I29" s="115">
        <v>60</v>
      </c>
      <c r="J29" s="116">
        <v>4.0349697377269669</v>
      </c>
    </row>
    <row r="30" spans="1:15" s="110" customFormat="1" ht="24.95" customHeight="1" x14ac:dyDescent="0.2">
      <c r="A30" s="193">
        <v>87.88</v>
      </c>
      <c r="B30" s="204" t="s">
        <v>166</v>
      </c>
      <c r="C30" s="113">
        <v>4.421369340280326</v>
      </c>
      <c r="D30" s="115">
        <v>1205</v>
      </c>
      <c r="E30" s="114">
        <v>1231</v>
      </c>
      <c r="F30" s="114">
        <v>1220</v>
      </c>
      <c r="G30" s="114">
        <v>1198</v>
      </c>
      <c r="H30" s="140">
        <v>1190</v>
      </c>
      <c r="I30" s="115">
        <v>15</v>
      </c>
      <c r="J30" s="116">
        <v>1.2605042016806722</v>
      </c>
    </row>
    <row r="31" spans="1:15" s="110" customFormat="1" ht="24.95" customHeight="1" x14ac:dyDescent="0.2">
      <c r="A31" s="193" t="s">
        <v>167</v>
      </c>
      <c r="B31" s="199" t="s">
        <v>168</v>
      </c>
      <c r="C31" s="113">
        <v>11.954208556542159</v>
      </c>
      <c r="D31" s="115">
        <v>3258</v>
      </c>
      <c r="E31" s="114">
        <v>3438</v>
      </c>
      <c r="F31" s="114">
        <v>3420</v>
      </c>
      <c r="G31" s="114">
        <v>3433</v>
      </c>
      <c r="H31" s="140">
        <v>3359</v>
      </c>
      <c r="I31" s="115">
        <v>-101</v>
      </c>
      <c r="J31" s="116">
        <v>-3.0068472759749927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1.9703529757099876</v>
      </c>
      <c r="D34" s="115">
        <v>537</v>
      </c>
      <c r="E34" s="114">
        <v>532</v>
      </c>
      <c r="F34" s="114">
        <v>548</v>
      </c>
      <c r="G34" s="114">
        <v>540</v>
      </c>
      <c r="H34" s="140">
        <v>509</v>
      </c>
      <c r="I34" s="115">
        <v>28</v>
      </c>
      <c r="J34" s="116">
        <v>5.5009823182711202</v>
      </c>
    </row>
    <row r="35" spans="1:10" s="110" customFormat="1" ht="24.95" customHeight="1" x14ac:dyDescent="0.2">
      <c r="A35" s="292" t="s">
        <v>171</v>
      </c>
      <c r="B35" s="293" t="s">
        <v>172</v>
      </c>
      <c r="C35" s="113">
        <v>13.454905701915315</v>
      </c>
      <c r="D35" s="115">
        <v>3667</v>
      </c>
      <c r="E35" s="114">
        <v>3716</v>
      </c>
      <c r="F35" s="114">
        <v>3801</v>
      </c>
      <c r="G35" s="114">
        <v>3890</v>
      </c>
      <c r="H35" s="140">
        <v>3865</v>
      </c>
      <c r="I35" s="115">
        <v>-198</v>
      </c>
      <c r="J35" s="116">
        <v>-5.1228978007761965</v>
      </c>
    </row>
    <row r="36" spans="1:10" s="110" customFormat="1" ht="24.95" customHeight="1" x14ac:dyDescent="0.2">
      <c r="A36" s="294" t="s">
        <v>173</v>
      </c>
      <c r="B36" s="295" t="s">
        <v>174</v>
      </c>
      <c r="C36" s="125">
        <v>84.574741322374692</v>
      </c>
      <c r="D36" s="143">
        <v>23050</v>
      </c>
      <c r="E36" s="144">
        <v>24141</v>
      </c>
      <c r="F36" s="144">
        <v>24299</v>
      </c>
      <c r="G36" s="144">
        <v>24188</v>
      </c>
      <c r="H36" s="145">
        <v>23872</v>
      </c>
      <c r="I36" s="143">
        <v>-822</v>
      </c>
      <c r="J36" s="146">
        <v>-3.4433646112600536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27254</v>
      </c>
      <c r="F11" s="264">
        <v>28389</v>
      </c>
      <c r="G11" s="264">
        <v>28648</v>
      </c>
      <c r="H11" s="264">
        <v>28618</v>
      </c>
      <c r="I11" s="265">
        <v>28246</v>
      </c>
      <c r="J11" s="263">
        <v>-992</v>
      </c>
      <c r="K11" s="266">
        <v>-3.5120016993556611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47.600352241872756</v>
      </c>
      <c r="E13" s="115">
        <v>12973</v>
      </c>
      <c r="F13" s="114">
        <v>13464</v>
      </c>
      <c r="G13" s="114">
        <v>13710</v>
      </c>
      <c r="H13" s="114">
        <v>13659</v>
      </c>
      <c r="I13" s="140">
        <v>13404</v>
      </c>
      <c r="J13" s="115">
        <v>-431</v>
      </c>
      <c r="K13" s="116">
        <v>-3.2154580722172486</v>
      </c>
    </row>
    <row r="14" spans="1:15" ht="15.95" customHeight="1" x14ac:dyDescent="0.2">
      <c r="A14" s="306" t="s">
        <v>230</v>
      </c>
      <c r="B14" s="307"/>
      <c r="C14" s="308"/>
      <c r="D14" s="113">
        <v>40.885741542525871</v>
      </c>
      <c r="E14" s="115">
        <v>11143</v>
      </c>
      <c r="F14" s="114">
        <v>11688</v>
      </c>
      <c r="G14" s="114">
        <v>11745</v>
      </c>
      <c r="H14" s="114">
        <v>11772</v>
      </c>
      <c r="I14" s="140">
        <v>11695</v>
      </c>
      <c r="J14" s="115">
        <v>-552</v>
      </c>
      <c r="K14" s="116">
        <v>-4.7199657973492943</v>
      </c>
    </row>
    <row r="15" spans="1:15" ht="15.95" customHeight="1" x14ac:dyDescent="0.2">
      <c r="A15" s="306" t="s">
        <v>231</v>
      </c>
      <c r="B15" s="307"/>
      <c r="C15" s="308"/>
      <c r="D15" s="113">
        <v>4.8543333088720919</v>
      </c>
      <c r="E15" s="115">
        <v>1323</v>
      </c>
      <c r="F15" s="114">
        <v>1379</v>
      </c>
      <c r="G15" s="114">
        <v>1376</v>
      </c>
      <c r="H15" s="114">
        <v>1299</v>
      </c>
      <c r="I15" s="140">
        <v>1303</v>
      </c>
      <c r="J15" s="115">
        <v>20</v>
      </c>
      <c r="K15" s="116">
        <v>1.5349194167306217</v>
      </c>
    </row>
    <row r="16" spans="1:15" ht="15.95" customHeight="1" x14ac:dyDescent="0.2">
      <c r="A16" s="306" t="s">
        <v>232</v>
      </c>
      <c r="B16" s="307"/>
      <c r="C16" s="308"/>
      <c r="D16" s="113">
        <v>2.4033169443017539</v>
      </c>
      <c r="E16" s="115">
        <v>655</v>
      </c>
      <c r="F16" s="114">
        <v>677</v>
      </c>
      <c r="G16" s="114">
        <v>649</v>
      </c>
      <c r="H16" s="114">
        <v>679</v>
      </c>
      <c r="I16" s="140">
        <v>653</v>
      </c>
      <c r="J16" s="115">
        <v>2</v>
      </c>
      <c r="K16" s="116">
        <v>0.30627871362940273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1.5080355177221691</v>
      </c>
      <c r="E18" s="115">
        <v>411</v>
      </c>
      <c r="F18" s="114">
        <v>413</v>
      </c>
      <c r="G18" s="114">
        <v>428</v>
      </c>
      <c r="H18" s="114">
        <v>423</v>
      </c>
      <c r="I18" s="140">
        <v>407</v>
      </c>
      <c r="J18" s="115">
        <v>4</v>
      </c>
      <c r="K18" s="116">
        <v>0.98280098280098283</v>
      </c>
    </row>
    <row r="19" spans="1:11" ht="14.1" customHeight="1" x14ac:dyDescent="0.2">
      <c r="A19" s="306" t="s">
        <v>235</v>
      </c>
      <c r="B19" s="307" t="s">
        <v>236</v>
      </c>
      <c r="C19" s="308"/>
      <c r="D19" s="113">
        <v>1.2291773684596756</v>
      </c>
      <c r="E19" s="115">
        <v>335</v>
      </c>
      <c r="F19" s="114">
        <v>335</v>
      </c>
      <c r="G19" s="114">
        <v>350</v>
      </c>
      <c r="H19" s="114">
        <v>344</v>
      </c>
      <c r="I19" s="140">
        <v>327</v>
      </c>
      <c r="J19" s="115">
        <v>8</v>
      </c>
      <c r="K19" s="116">
        <v>2.4464831804281344</v>
      </c>
    </row>
    <row r="20" spans="1:11" ht="14.1" customHeight="1" x14ac:dyDescent="0.2">
      <c r="A20" s="306">
        <v>12</v>
      </c>
      <c r="B20" s="307" t="s">
        <v>237</v>
      </c>
      <c r="C20" s="308"/>
      <c r="D20" s="113">
        <v>1.7979012255081823</v>
      </c>
      <c r="E20" s="115">
        <v>490</v>
      </c>
      <c r="F20" s="114">
        <v>478</v>
      </c>
      <c r="G20" s="114">
        <v>500</v>
      </c>
      <c r="H20" s="114">
        <v>504</v>
      </c>
      <c r="I20" s="140">
        <v>472</v>
      </c>
      <c r="J20" s="115">
        <v>18</v>
      </c>
      <c r="K20" s="116">
        <v>3.8135593220338984</v>
      </c>
    </row>
    <row r="21" spans="1:11" ht="14.1" customHeight="1" x14ac:dyDescent="0.2">
      <c r="A21" s="306">
        <v>21</v>
      </c>
      <c r="B21" s="307" t="s">
        <v>238</v>
      </c>
      <c r="C21" s="308"/>
      <c r="D21" s="113">
        <v>0.21648198429588317</v>
      </c>
      <c r="E21" s="115">
        <v>59</v>
      </c>
      <c r="F21" s="114">
        <v>54</v>
      </c>
      <c r="G21" s="114">
        <v>52</v>
      </c>
      <c r="H21" s="114">
        <v>53</v>
      </c>
      <c r="I21" s="140">
        <v>55</v>
      </c>
      <c r="J21" s="115">
        <v>4</v>
      </c>
      <c r="K21" s="116">
        <v>7.2727272727272725</v>
      </c>
    </row>
    <row r="22" spans="1:11" ht="14.1" customHeight="1" x14ac:dyDescent="0.2">
      <c r="A22" s="306">
        <v>22</v>
      </c>
      <c r="B22" s="307" t="s">
        <v>239</v>
      </c>
      <c r="C22" s="308"/>
      <c r="D22" s="113">
        <v>1.1411169002715198</v>
      </c>
      <c r="E22" s="115">
        <v>311</v>
      </c>
      <c r="F22" s="114">
        <v>320</v>
      </c>
      <c r="G22" s="114">
        <v>308</v>
      </c>
      <c r="H22" s="114">
        <v>311</v>
      </c>
      <c r="I22" s="140">
        <v>313</v>
      </c>
      <c r="J22" s="115">
        <v>-2</v>
      </c>
      <c r="K22" s="116">
        <v>-0.63897763578274758</v>
      </c>
    </row>
    <row r="23" spans="1:11" ht="14.1" customHeight="1" x14ac:dyDescent="0.2">
      <c r="A23" s="306">
        <v>23</v>
      </c>
      <c r="B23" s="307" t="s">
        <v>240</v>
      </c>
      <c r="C23" s="308"/>
      <c r="D23" s="113">
        <v>0.49534013355837675</v>
      </c>
      <c r="E23" s="115">
        <v>135</v>
      </c>
      <c r="F23" s="114">
        <v>141</v>
      </c>
      <c r="G23" s="114">
        <v>136</v>
      </c>
      <c r="H23" s="114">
        <v>150</v>
      </c>
      <c r="I23" s="140">
        <v>160</v>
      </c>
      <c r="J23" s="115">
        <v>-25</v>
      </c>
      <c r="K23" s="116">
        <v>-15.625</v>
      </c>
    </row>
    <row r="24" spans="1:11" ht="14.1" customHeight="1" x14ac:dyDescent="0.2">
      <c r="A24" s="306">
        <v>24</v>
      </c>
      <c r="B24" s="307" t="s">
        <v>241</v>
      </c>
      <c r="C24" s="308"/>
      <c r="D24" s="113">
        <v>1.5630733103397667</v>
      </c>
      <c r="E24" s="115">
        <v>426</v>
      </c>
      <c r="F24" s="114">
        <v>447</v>
      </c>
      <c r="G24" s="114">
        <v>448</v>
      </c>
      <c r="H24" s="114">
        <v>452</v>
      </c>
      <c r="I24" s="140">
        <v>445</v>
      </c>
      <c r="J24" s="115">
        <v>-19</v>
      </c>
      <c r="K24" s="116">
        <v>-4.2696629213483144</v>
      </c>
    </row>
    <row r="25" spans="1:11" ht="14.1" customHeight="1" x14ac:dyDescent="0.2">
      <c r="A25" s="306">
        <v>25</v>
      </c>
      <c r="B25" s="307" t="s">
        <v>242</v>
      </c>
      <c r="C25" s="308"/>
      <c r="D25" s="113">
        <v>1.8382622734277538</v>
      </c>
      <c r="E25" s="115">
        <v>501</v>
      </c>
      <c r="F25" s="114">
        <v>477</v>
      </c>
      <c r="G25" s="114">
        <v>500</v>
      </c>
      <c r="H25" s="114">
        <v>525</v>
      </c>
      <c r="I25" s="140">
        <v>545</v>
      </c>
      <c r="J25" s="115">
        <v>-44</v>
      </c>
      <c r="K25" s="116">
        <v>-8.0733944954128436</v>
      </c>
    </row>
    <row r="26" spans="1:11" ht="14.1" customHeight="1" x14ac:dyDescent="0.2">
      <c r="A26" s="306">
        <v>26</v>
      </c>
      <c r="B26" s="307" t="s">
        <v>243</v>
      </c>
      <c r="C26" s="308"/>
      <c r="D26" s="113">
        <v>0.84391282013649371</v>
      </c>
      <c r="E26" s="115">
        <v>230</v>
      </c>
      <c r="F26" s="114">
        <v>238</v>
      </c>
      <c r="G26" s="114">
        <v>248</v>
      </c>
      <c r="H26" s="114">
        <v>248</v>
      </c>
      <c r="I26" s="140">
        <v>262</v>
      </c>
      <c r="J26" s="115">
        <v>-32</v>
      </c>
      <c r="K26" s="116">
        <v>-12.213740458015268</v>
      </c>
    </row>
    <row r="27" spans="1:11" ht="14.1" customHeight="1" x14ac:dyDescent="0.2">
      <c r="A27" s="306">
        <v>27</v>
      </c>
      <c r="B27" s="307" t="s">
        <v>244</v>
      </c>
      <c r="C27" s="308"/>
      <c r="D27" s="113">
        <v>0.28619652161150655</v>
      </c>
      <c r="E27" s="115">
        <v>78</v>
      </c>
      <c r="F27" s="114">
        <v>78</v>
      </c>
      <c r="G27" s="114">
        <v>80</v>
      </c>
      <c r="H27" s="114">
        <v>85</v>
      </c>
      <c r="I27" s="140">
        <v>78</v>
      </c>
      <c r="J27" s="115">
        <v>0</v>
      </c>
      <c r="K27" s="116">
        <v>0</v>
      </c>
    </row>
    <row r="28" spans="1:11" ht="14.1" customHeight="1" x14ac:dyDescent="0.2">
      <c r="A28" s="306">
        <v>28</v>
      </c>
      <c r="B28" s="307" t="s">
        <v>245</v>
      </c>
      <c r="C28" s="308"/>
      <c r="D28" s="113">
        <v>0.43663315476627285</v>
      </c>
      <c r="E28" s="115">
        <v>119</v>
      </c>
      <c r="F28" s="114">
        <v>129</v>
      </c>
      <c r="G28" s="114">
        <v>133</v>
      </c>
      <c r="H28" s="114">
        <v>135</v>
      </c>
      <c r="I28" s="140">
        <v>132</v>
      </c>
      <c r="J28" s="115">
        <v>-13</v>
      </c>
      <c r="K28" s="116">
        <v>-9.8484848484848477</v>
      </c>
    </row>
    <row r="29" spans="1:11" ht="14.1" customHeight="1" x14ac:dyDescent="0.2">
      <c r="A29" s="306">
        <v>29</v>
      </c>
      <c r="B29" s="307" t="s">
        <v>246</v>
      </c>
      <c r="C29" s="308"/>
      <c r="D29" s="113">
        <v>3.2142070888676892</v>
      </c>
      <c r="E29" s="115">
        <v>876</v>
      </c>
      <c r="F29" s="114">
        <v>940</v>
      </c>
      <c r="G29" s="114">
        <v>924</v>
      </c>
      <c r="H29" s="114">
        <v>952</v>
      </c>
      <c r="I29" s="140">
        <v>944</v>
      </c>
      <c r="J29" s="115">
        <v>-68</v>
      </c>
      <c r="K29" s="116">
        <v>-7.2033898305084749</v>
      </c>
    </row>
    <row r="30" spans="1:11" ht="14.1" customHeight="1" x14ac:dyDescent="0.2">
      <c r="A30" s="306" t="s">
        <v>247</v>
      </c>
      <c r="B30" s="307" t="s">
        <v>248</v>
      </c>
      <c r="C30" s="308"/>
      <c r="D30" s="113">
        <v>0.50634769208189623</v>
      </c>
      <c r="E30" s="115">
        <v>138</v>
      </c>
      <c r="F30" s="114">
        <v>144</v>
      </c>
      <c r="G30" s="114">
        <v>131</v>
      </c>
      <c r="H30" s="114">
        <v>134</v>
      </c>
      <c r="I30" s="140">
        <v>138</v>
      </c>
      <c r="J30" s="115">
        <v>0</v>
      </c>
      <c r="K30" s="116">
        <v>0</v>
      </c>
    </row>
    <row r="31" spans="1:11" ht="14.1" customHeight="1" x14ac:dyDescent="0.2">
      <c r="A31" s="306" t="s">
        <v>249</v>
      </c>
      <c r="B31" s="307" t="s">
        <v>250</v>
      </c>
      <c r="C31" s="308"/>
      <c r="D31" s="113">
        <v>2.6931826520877671</v>
      </c>
      <c r="E31" s="115">
        <v>734</v>
      </c>
      <c r="F31" s="114">
        <v>792</v>
      </c>
      <c r="G31" s="114">
        <v>789</v>
      </c>
      <c r="H31" s="114">
        <v>814</v>
      </c>
      <c r="I31" s="140">
        <v>801</v>
      </c>
      <c r="J31" s="115">
        <v>-67</v>
      </c>
      <c r="K31" s="116">
        <v>-8.3645443196004994</v>
      </c>
    </row>
    <row r="32" spans="1:11" ht="14.1" customHeight="1" x14ac:dyDescent="0.2">
      <c r="A32" s="306">
        <v>31</v>
      </c>
      <c r="B32" s="307" t="s">
        <v>251</v>
      </c>
      <c r="C32" s="308"/>
      <c r="D32" s="113">
        <v>0.11374477140970132</v>
      </c>
      <c r="E32" s="115">
        <v>31</v>
      </c>
      <c r="F32" s="114">
        <v>33</v>
      </c>
      <c r="G32" s="114">
        <v>34</v>
      </c>
      <c r="H32" s="114">
        <v>32</v>
      </c>
      <c r="I32" s="140">
        <v>34</v>
      </c>
      <c r="J32" s="115">
        <v>-3</v>
      </c>
      <c r="K32" s="116">
        <v>-8.8235294117647065</v>
      </c>
    </row>
    <row r="33" spans="1:11" ht="14.1" customHeight="1" x14ac:dyDescent="0.2">
      <c r="A33" s="306">
        <v>32</v>
      </c>
      <c r="B33" s="307" t="s">
        <v>252</v>
      </c>
      <c r="C33" s="308"/>
      <c r="D33" s="113">
        <v>0.73383723490129893</v>
      </c>
      <c r="E33" s="115">
        <v>200</v>
      </c>
      <c r="F33" s="114">
        <v>195</v>
      </c>
      <c r="G33" s="114">
        <v>213</v>
      </c>
      <c r="H33" s="114">
        <v>217</v>
      </c>
      <c r="I33" s="140">
        <v>209</v>
      </c>
      <c r="J33" s="115">
        <v>-9</v>
      </c>
      <c r="K33" s="116">
        <v>-4.3062200956937797</v>
      </c>
    </row>
    <row r="34" spans="1:11" ht="14.1" customHeight="1" x14ac:dyDescent="0.2">
      <c r="A34" s="306">
        <v>33</v>
      </c>
      <c r="B34" s="307" t="s">
        <v>253</v>
      </c>
      <c r="C34" s="308"/>
      <c r="D34" s="113">
        <v>0.45130989946429884</v>
      </c>
      <c r="E34" s="115">
        <v>123</v>
      </c>
      <c r="F34" s="114">
        <v>127</v>
      </c>
      <c r="G34" s="114">
        <v>130</v>
      </c>
      <c r="H34" s="114">
        <v>114</v>
      </c>
      <c r="I34" s="140">
        <v>125</v>
      </c>
      <c r="J34" s="115">
        <v>-2</v>
      </c>
      <c r="K34" s="116">
        <v>-1.6</v>
      </c>
    </row>
    <row r="35" spans="1:11" ht="14.1" customHeight="1" x14ac:dyDescent="0.2">
      <c r="A35" s="306">
        <v>34</v>
      </c>
      <c r="B35" s="307" t="s">
        <v>254</v>
      </c>
      <c r="C35" s="308"/>
      <c r="D35" s="113">
        <v>3.2655756953107802</v>
      </c>
      <c r="E35" s="115">
        <v>890</v>
      </c>
      <c r="F35" s="114">
        <v>890</v>
      </c>
      <c r="G35" s="114">
        <v>883</v>
      </c>
      <c r="H35" s="114">
        <v>890</v>
      </c>
      <c r="I35" s="140">
        <v>884</v>
      </c>
      <c r="J35" s="115">
        <v>6</v>
      </c>
      <c r="K35" s="116">
        <v>0.67873303167420818</v>
      </c>
    </row>
    <row r="36" spans="1:11" ht="14.1" customHeight="1" x14ac:dyDescent="0.2">
      <c r="A36" s="306">
        <v>41</v>
      </c>
      <c r="B36" s="307" t="s">
        <v>255</v>
      </c>
      <c r="C36" s="308"/>
      <c r="D36" s="113">
        <v>0.12108314375871432</v>
      </c>
      <c r="E36" s="115">
        <v>33</v>
      </c>
      <c r="F36" s="114">
        <v>32</v>
      </c>
      <c r="G36" s="114">
        <v>33</v>
      </c>
      <c r="H36" s="114">
        <v>33</v>
      </c>
      <c r="I36" s="140">
        <v>33</v>
      </c>
      <c r="J36" s="115">
        <v>0</v>
      </c>
      <c r="K36" s="116">
        <v>0</v>
      </c>
    </row>
    <row r="37" spans="1:11" ht="14.1" customHeight="1" x14ac:dyDescent="0.2">
      <c r="A37" s="306">
        <v>42</v>
      </c>
      <c r="B37" s="307" t="s">
        <v>256</v>
      </c>
      <c r="C37" s="308"/>
      <c r="D37" s="113">
        <v>1.4676744698025978E-2</v>
      </c>
      <c r="E37" s="115">
        <v>4</v>
      </c>
      <c r="F37" s="114">
        <v>6</v>
      </c>
      <c r="G37" s="114">
        <v>4</v>
      </c>
      <c r="H37" s="114">
        <v>5</v>
      </c>
      <c r="I37" s="140">
        <v>5</v>
      </c>
      <c r="J37" s="115">
        <v>-1</v>
      </c>
      <c r="K37" s="116">
        <v>-20</v>
      </c>
    </row>
    <row r="38" spans="1:11" ht="14.1" customHeight="1" x14ac:dyDescent="0.2">
      <c r="A38" s="306">
        <v>43</v>
      </c>
      <c r="B38" s="307" t="s">
        <v>257</v>
      </c>
      <c r="C38" s="308"/>
      <c r="D38" s="113">
        <v>0.29720408013502603</v>
      </c>
      <c r="E38" s="115">
        <v>81</v>
      </c>
      <c r="F38" s="114">
        <v>79</v>
      </c>
      <c r="G38" s="114">
        <v>81</v>
      </c>
      <c r="H38" s="114">
        <v>75</v>
      </c>
      <c r="I38" s="140">
        <v>75</v>
      </c>
      <c r="J38" s="115">
        <v>6</v>
      </c>
      <c r="K38" s="116">
        <v>8</v>
      </c>
    </row>
    <row r="39" spans="1:11" ht="14.1" customHeight="1" x14ac:dyDescent="0.2">
      <c r="A39" s="306">
        <v>51</v>
      </c>
      <c r="B39" s="307" t="s">
        <v>258</v>
      </c>
      <c r="C39" s="308"/>
      <c r="D39" s="113">
        <v>6.1091949805533137</v>
      </c>
      <c r="E39" s="115">
        <v>1665</v>
      </c>
      <c r="F39" s="114">
        <v>1768</v>
      </c>
      <c r="G39" s="114">
        <v>1786</v>
      </c>
      <c r="H39" s="114">
        <v>1797</v>
      </c>
      <c r="I39" s="140">
        <v>1812</v>
      </c>
      <c r="J39" s="115">
        <v>-147</v>
      </c>
      <c r="K39" s="116">
        <v>-8.112582781456954</v>
      </c>
    </row>
    <row r="40" spans="1:11" ht="14.1" customHeight="1" x14ac:dyDescent="0.2">
      <c r="A40" s="306" t="s">
        <v>259</v>
      </c>
      <c r="B40" s="307" t="s">
        <v>260</v>
      </c>
      <c r="C40" s="308"/>
      <c r="D40" s="113">
        <v>5.9183972994789755</v>
      </c>
      <c r="E40" s="115">
        <v>1613</v>
      </c>
      <c r="F40" s="114">
        <v>1711</v>
      </c>
      <c r="G40" s="114">
        <v>1734</v>
      </c>
      <c r="H40" s="114">
        <v>1743</v>
      </c>
      <c r="I40" s="140">
        <v>1761</v>
      </c>
      <c r="J40" s="115">
        <v>-148</v>
      </c>
      <c r="K40" s="116">
        <v>-8.4043157296990341</v>
      </c>
    </row>
    <row r="41" spans="1:11" ht="14.1" customHeight="1" x14ac:dyDescent="0.2">
      <c r="A41" s="306"/>
      <c r="B41" s="307" t="s">
        <v>261</v>
      </c>
      <c r="C41" s="308"/>
      <c r="D41" s="113">
        <v>3.0307477801423643</v>
      </c>
      <c r="E41" s="115">
        <v>826</v>
      </c>
      <c r="F41" s="114">
        <v>870</v>
      </c>
      <c r="G41" s="114">
        <v>893</v>
      </c>
      <c r="H41" s="114">
        <v>895</v>
      </c>
      <c r="I41" s="140">
        <v>870</v>
      </c>
      <c r="J41" s="115">
        <v>-44</v>
      </c>
      <c r="K41" s="116">
        <v>-5.0574712643678161</v>
      </c>
    </row>
    <row r="42" spans="1:11" ht="14.1" customHeight="1" x14ac:dyDescent="0.2">
      <c r="A42" s="306">
        <v>52</v>
      </c>
      <c r="B42" s="307" t="s">
        <v>262</v>
      </c>
      <c r="C42" s="308"/>
      <c r="D42" s="113">
        <v>6.1128641667278201</v>
      </c>
      <c r="E42" s="115">
        <v>1666</v>
      </c>
      <c r="F42" s="114">
        <v>1720</v>
      </c>
      <c r="G42" s="114">
        <v>1712</v>
      </c>
      <c r="H42" s="114">
        <v>1709</v>
      </c>
      <c r="I42" s="140">
        <v>1715</v>
      </c>
      <c r="J42" s="115">
        <v>-49</v>
      </c>
      <c r="K42" s="116">
        <v>-2.8571428571428572</v>
      </c>
    </row>
    <row r="43" spans="1:11" ht="14.1" customHeight="1" x14ac:dyDescent="0.2">
      <c r="A43" s="306" t="s">
        <v>263</v>
      </c>
      <c r="B43" s="307" t="s">
        <v>264</v>
      </c>
      <c r="C43" s="308"/>
      <c r="D43" s="113">
        <v>5.8303368312908193</v>
      </c>
      <c r="E43" s="115">
        <v>1589</v>
      </c>
      <c r="F43" s="114">
        <v>1649</v>
      </c>
      <c r="G43" s="114">
        <v>1638</v>
      </c>
      <c r="H43" s="114">
        <v>1634</v>
      </c>
      <c r="I43" s="140">
        <v>1647</v>
      </c>
      <c r="J43" s="115">
        <v>-58</v>
      </c>
      <c r="K43" s="116">
        <v>-3.5215543412264725</v>
      </c>
    </row>
    <row r="44" spans="1:11" ht="14.1" customHeight="1" x14ac:dyDescent="0.2">
      <c r="A44" s="306">
        <v>53</v>
      </c>
      <c r="B44" s="307" t="s">
        <v>265</v>
      </c>
      <c r="C44" s="308"/>
      <c r="D44" s="113">
        <v>0.94298084684816907</v>
      </c>
      <c r="E44" s="115">
        <v>257</v>
      </c>
      <c r="F44" s="114">
        <v>278</v>
      </c>
      <c r="G44" s="114">
        <v>278</v>
      </c>
      <c r="H44" s="114">
        <v>294</v>
      </c>
      <c r="I44" s="140">
        <v>288</v>
      </c>
      <c r="J44" s="115">
        <v>-31</v>
      </c>
      <c r="K44" s="116">
        <v>-10.763888888888889</v>
      </c>
    </row>
    <row r="45" spans="1:11" ht="14.1" customHeight="1" x14ac:dyDescent="0.2">
      <c r="A45" s="306" t="s">
        <v>266</v>
      </c>
      <c r="B45" s="307" t="s">
        <v>267</v>
      </c>
      <c r="C45" s="308"/>
      <c r="D45" s="113">
        <v>0.90995817127761058</v>
      </c>
      <c r="E45" s="115">
        <v>248</v>
      </c>
      <c r="F45" s="114">
        <v>267</v>
      </c>
      <c r="G45" s="114">
        <v>267</v>
      </c>
      <c r="H45" s="114">
        <v>283</v>
      </c>
      <c r="I45" s="140">
        <v>274</v>
      </c>
      <c r="J45" s="115">
        <v>-26</v>
      </c>
      <c r="K45" s="116">
        <v>-9.4890510948905114</v>
      </c>
    </row>
    <row r="46" spans="1:11" ht="14.1" customHeight="1" x14ac:dyDescent="0.2">
      <c r="A46" s="306">
        <v>54</v>
      </c>
      <c r="B46" s="307" t="s">
        <v>268</v>
      </c>
      <c r="C46" s="308"/>
      <c r="D46" s="113">
        <v>18.639465766492993</v>
      </c>
      <c r="E46" s="115">
        <v>5080</v>
      </c>
      <c r="F46" s="114">
        <v>5205</v>
      </c>
      <c r="G46" s="114">
        <v>5231</v>
      </c>
      <c r="H46" s="114">
        <v>5099</v>
      </c>
      <c r="I46" s="140">
        <v>5134</v>
      </c>
      <c r="J46" s="115">
        <v>-54</v>
      </c>
      <c r="K46" s="116">
        <v>-1.0518114530580445</v>
      </c>
    </row>
    <row r="47" spans="1:11" ht="14.1" customHeight="1" x14ac:dyDescent="0.2">
      <c r="A47" s="306">
        <v>61</v>
      </c>
      <c r="B47" s="307" t="s">
        <v>269</v>
      </c>
      <c r="C47" s="308"/>
      <c r="D47" s="113">
        <v>0.5723930432230131</v>
      </c>
      <c r="E47" s="115">
        <v>156</v>
      </c>
      <c r="F47" s="114">
        <v>160</v>
      </c>
      <c r="G47" s="114">
        <v>154</v>
      </c>
      <c r="H47" s="114">
        <v>168</v>
      </c>
      <c r="I47" s="140">
        <v>167</v>
      </c>
      <c r="J47" s="115">
        <v>-11</v>
      </c>
      <c r="K47" s="116">
        <v>-6.5868263473053892</v>
      </c>
    </row>
    <row r="48" spans="1:11" ht="14.1" customHeight="1" x14ac:dyDescent="0.2">
      <c r="A48" s="306">
        <v>62</v>
      </c>
      <c r="B48" s="307" t="s">
        <v>270</v>
      </c>
      <c r="C48" s="308"/>
      <c r="D48" s="113">
        <v>11.495560284728848</v>
      </c>
      <c r="E48" s="115">
        <v>3133</v>
      </c>
      <c r="F48" s="114">
        <v>3226</v>
      </c>
      <c r="G48" s="114">
        <v>3262</v>
      </c>
      <c r="H48" s="114">
        <v>3353</v>
      </c>
      <c r="I48" s="140">
        <v>3207</v>
      </c>
      <c r="J48" s="115">
        <v>-74</v>
      </c>
      <c r="K48" s="116">
        <v>-2.3074524477705021</v>
      </c>
    </row>
    <row r="49" spans="1:11" ht="14.1" customHeight="1" x14ac:dyDescent="0.2">
      <c r="A49" s="306">
        <v>63</v>
      </c>
      <c r="B49" s="307" t="s">
        <v>271</v>
      </c>
      <c r="C49" s="308"/>
      <c r="D49" s="113">
        <v>10.24803698539664</v>
      </c>
      <c r="E49" s="115">
        <v>2793</v>
      </c>
      <c r="F49" s="114">
        <v>3289</v>
      </c>
      <c r="G49" s="114">
        <v>3421</v>
      </c>
      <c r="H49" s="114">
        <v>3352</v>
      </c>
      <c r="I49" s="140">
        <v>3173</v>
      </c>
      <c r="J49" s="115">
        <v>-380</v>
      </c>
      <c r="K49" s="116">
        <v>-11.976047904191617</v>
      </c>
    </row>
    <row r="50" spans="1:11" ht="14.1" customHeight="1" x14ac:dyDescent="0.2">
      <c r="A50" s="306" t="s">
        <v>272</v>
      </c>
      <c r="B50" s="307" t="s">
        <v>273</v>
      </c>
      <c r="C50" s="308"/>
      <c r="D50" s="113">
        <v>0.4586482718133118</v>
      </c>
      <c r="E50" s="115">
        <v>125</v>
      </c>
      <c r="F50" s="114">
        <v>151</v>
      </c>
      <c r="G50" s="114">
        <v>154</v>
      </c>
      <c r="H50" s="114">
        <v>140</v>
      </c>
      <c r="I50" s="140">
        <v>133</v>
      </c>
      <c r="J50" s="115">
        <v>-8</v>
      </c>
      <c r="K50" s="116">
        <v>-6.0150375939849621</v>
      </c>
    </row>
    <row r="51" spans="1:11" ht="14.1" customHeight="1" x14ac:dyDescent="0.2">
      <c r="A51" s="306" t="s">
        <v>274</v>
      </c>
      <c r="B51" s="307" t="s">
        <v>275</v>
      </c>
      <c r="C51" s="308"/>
      <c r="D51" s="113">
        <v>9.2023189256622882</v>
      </c>
      <c r="E51" s="115">
        <v>2508</v>
      </c>
      <c r="F51" s="114">
        <v>2950</v>
      </c>
      <c r="G51" s="114">
        <v>3088</v>
      </c>
      <c r="H51" s="114">
        <v>3037</v>
      </c>
      <c r="I51" s="140">
        <v>2876</v>
      </c>
      <c r="J51" s="115">
        <v>-368</v>
      </c>
      <c r="K51" s="116">
        <v>-12.795549374130736</v>
      </c>
    </row>
    <row r="52" spans="1:11" ht="14.1" customHeight="1" x14ac:dyDescent="0.2">
      <c r="A52" s="306">
        <v>71</v>
      </c>
      <c r="B52" s="307" t="s">
        <v>276</v>
      </c>
      <c r="C52" s="308"/>
      <c r="D52" s="113">
        <v>10.046231745798782</v>
      </c>
      <c r="E52" s="115">
        <v>2738</v>
      </c>
      <c r="F52" s="114">
        <v>2764</v>
      </c>
      <c r="G52" s="114">
        <v>2785</v>
      </c>
      <c r="H52" s="114">
        <v>2783</v>
      </c>
      <c r="I52" s="140">
        <v>2765</v>
      </c>
      <c r="J52" s="115">
        <v>-27</v>
      </c>
      <c r="K52" s="116">
        <v>-0.97649186256781195</v>
      </c>
    </row>
    <row r="53" spans="1:11" ht="14.1" customHeight="1" x14ac:dyDescent="0.2">
      <c r="A53" s="306" t="s">
        <v>277</v>
      </c>
      <c r="B53" s="307" t="s">
        <v>278</v>
      </c>
      <c r="C53" s="308"/>
      <c r="D53" s="113">
        <v>1.0457180597343509</v>
      </c>
      <c r="E53" s="115">
        <v>285</v>
      </c>
      <c r="F53" s="114">
        <v>281</v>
      </c>
      <c r="G53" s="114">
        <v>295</v>
      </c>
      <c r="H53" s="114">
        <v>288</v>
      </c>
      <c r="I53" s="140">
        <v>291</v>
      </c>
      <c r="J53" s="115">
        <v>-6</v>
      </c>
      <c r="K53" s="116">
        <v>-2.0618556701030926</v>
      </c>
    </row>
    <row r="54" spans="1:11" ht="14.1" customHeight="1" x14ac:dyDescent="0.2">
      <c r="A54" s="306" t="s">
        <v>279</v>
      </c>
      <c r="B54" s="307" t="s">
        <v>280</v>
      </c>
      <c r="C54" s="308"/>
      <c r="D54" s="113">
        <v>8.5932340206942097</v>
      </c>
      <c r="E54" s="115">
        <v>2342</v>
      </c>
      <c r="F54" s="114">
        <v>2370</v>
      </c>
      <c r="G54" s="114">
        <v>2384</v>
      </c>
      <c r="H54" s="114">
        <v>2391</v>
      </c>
      <c r="I54" s="140">
        <v>2372</v>
      </c>
      <c r="J54" s="115">
        <v>-30</v>
      </c>
      <c r="K54" s="116">
        <v>-1.2647554806070826</v>
      </c>
    </row>
    <row r="55" spans="1:11" ht="14.1" customHeight="1" x14ac:dyDescent="0.2">
      <c r="A55" s="306">
        <v>72</v>
      </c>
      <c r="B55" s="307" t="s">
        <v>281</v>
      </c>
      <c r="C55" s="308"/>
      <c r="D55" s="113">
        <v>1.284215161077273</v>
      </c>
      <c r="E55" s="115">
        <v>350</v>
      </c>
      <c r="F55" s="114">
        <v>340</v>
      </c>
      <c r="G55" s="114">
        <v>347</v>
      </c>
      <c r="H55" s="114">
        <v>339</v>
      </c>
      <c r="I55" s="140">
        <v>341</v>
      </c>
      <c r="J55" s="115">
        <v>9</v>
      </c>
      <c r="K55" s="116">
        <v>2.6392961876832843</v>
      </c>
    </row>
    <row r="56" spans="1:11" ht="14.1" customHeight="1" x14ac:dyDescent="0.2">
      <c r="A56" s="306" t="s">
        <v>282</v>
      </c>
      <c r="B56" s="307" t="s">
        <v>283</v>
      </c>
      <c r="C56" s="308"/>
      <c r="D56" s="113">
        <v>0.20914361194687017</v>
      </c>
      <c r="E56" s="115">
        <v>57</v>
      </c>
      <c r="F56" s="114">
        <v>51</v>
      </c>
      <c r="G56" s="114">
        <v>61</v>
      </c>
      <c r="H56" s="114">
        <v>57</v>
      </c>
      <c r="I56" s="140">
        <v>59</v>
      </c>
      <c r="J56" s="115">
        <v>-2</v>
      </c>
      <c r="K56" s="116">
        <v>-3.3898305084745761</v>
      </c>
    </row>
    <row r="57" spans="1:11" ht="14.1" customHeight="1" x14ac:dyDescent="0.2">
      <c r="A57" s="306" t="s">
        <v>284</v>
      </c>
      <c r="B57" s="307" t="s">
        <v>285</v>
      </c>
      <c r="C57" s="308"/>
      <c r="D57" s="113">
        <v>0.79254421369340278</v>
      </c>
      <c r="E57" s="115">
        <v>216</v>
      </c>
      <c r="F57" s="114">
        <v>214</v>
      </c>
      <c r="G57" s="114">
        <v>205</v>
      </c>
      <c r="H57" s="114">
        <v>205</v>
      </c>
      <c r="I57" s="140">
        <v>210</v>
      </c>
      <c r="J57" s="115">
        <v>6</v>
      </c>
      <c r="K57" s="116">
        <v>2.8571428571428572</v>
      </c>
    </row>
    <row r="58" spans="1:11" ht="14.1" customHeight="1" x14ac:dyDescent="0.2">
      <c r="A58" s="306">
        <v>73</v>
      </c>
      <c r="B58" s="307" t="s">
        <v>286</v>
      </c>
      <c r="C58" s="308"/>
      <c r="D58" s="113">
        <v>1.1007558523519483</v>
      </c>
      <c r="E58" s="115">
        <v>300</v>
      </c>
      <c r="F58" s="114">
        <v>313</v>
      </c>
      <c r="G58" s="114">
        <v>314</v>
      </c>
      <c r="H58" s="114">
        <v>315</v>
      </c>
      <c r="I58" s="140">
        <v>318</v>
      </c>
      <c r="J58" s="115">
        <v>-18</v>
      </c>
      <c r="K58" s="116">
        <v>-5.6603773584905657</v>
      </c>
    </row>
    <row r="59" spans="1:11" ht="14.1" customHeight="1" x14ac:dyDescent="0.2">
      <c r="A59" s="306" t="s">
        <v>287</v>
      </c>
      <c r="B59" s="307" t="s">
        <v>288</v>
      </c>
      <c r="C59" s="308"/>
      <c r="D59" s="113">
        <v>0.8402436339619872</v>
      </c>
      <c r="E59" s="115">
        <v>229</v>
      </c>
      <c r="F59" s="114">
        <v>235</v>
      </c>
      <c r="G59" s="114">
        <v>233</v>
      </c>
      <c r="H59" s="114">
        <v>235</v>
      </c>
      <c r="I59" s="140">
        <v>237</v>
      </c>
      <c r="J59" s="115">
        <v>-8</v>
      </c>
      <c r="K59" s="116">
        <v>-3.3755274261603376</v>
      </c>
    </row>
    <row r="60" spans="1:11" ht="14.1" customHeight="1" x14ac:dyDescent="0.2">
      <c r="A60" s="306">
        <v>81</v>
      </c>
      <c r="B60" s="307" t="s">
        <v>289</v>
      </c>
      <c r="C60" s="308"/>
      <c r="D60" s="113">
        <v>3.6178175680634035</v>
      </c>
      <c r="E60" s="115">
        <v>986</v>
      </c>
      <c r="F60" s="114">
        <v>1011</v>
      </c>
      <c r="G60" s="114">
        <v>1016</v>
      </c>
      <c r="H60" s="114">
        <v>991</v>
      </c>
      <c r="I60" s="140">
        <v>974</v>
      </c>
      <c r="J60" s="115">
        <v>12</v>
      </c>
      <c r="K60" s="116">
        <v>1.2320328542094456</v>
      </c>
    </row>
    <row r="61" spans="1:11" ht="14.1" customHeight="1" x14ac:dyDescent="0.2">
      <c r="A61" s="306" t="s">
        <v>290</v>
      </c>
      <c r="B61" s="307" t="s">
        <v>291</v>
      </c>
      <c r="C61" s="308"/>
      <c r="D61" s="113">
        <v>1.0934174800029353</v>
      </c>
      <c r="E61" s="115">
        <v>298</v>
      </c>
      <c r="F61" s="114">
        <v>306</v>
      </c>
      <c r="G61" s="114">
        <v>296</v>
      </c>
      <c r="H61" s="114">
        <v>305</v>
      </c>
      <c r="I61" s="140">
        <v>302</v>
      </c>
      <c r="J61" s="115">
        <v>-4</v>
      </c>
      <c r="K61" s="116">
        <v>-1.3245033112582782</v>
      </c>
    </row>
    <row r="62" spans="1:11" ht="14.1" customHeight="1" x14ac:dyDescent="0.2">
      <c r="A62" s="306" t="s">
        <v>292</v>
      </c>
      <c r="B62" s="307" t="s">
        <v>293</v>
      </c>
      <c r="C62" s="308"/>
      <c r="D62" s="113">
        <v>1.4052983048359873</v>
      </c>
      <c r="E62" s="115">
        <v>383</v>
      </c>
      <c r="F62" s="114">
        <v>394</v>
      </c>
      <c r="G62" s="114">
        <v>408</v>
      </c>
      <c r="H62" s="114">
        <v>369</v>
      </c>
      <c r="I62" s="140">
        <v>351</v>
      </c>
      <c r="J62" s="115">
        <v>32</v>
      </c>
      <c r="K62" s="116">
        <v>9.116809116809117</v>
      </c>
    </row>
    <row r="63" spans="1:11" ht="14.1" customHeight="1" x14ac:dyDescent="0.2">
      <c r="A63" s="306"/>
      <c r="B63" s="307" t="s">
        <v>294</v>
      </c>
      <c r="C63" s="308"/>
      <c r="D63" s="113">
        <v>1.3832831877889484</v>
      </c>
      <c r="E63" s="115">
        <v>377</v>
      </c>
      <c r="F63" s="114">
        <v>390</v>
      </c>
      <c r="G63" s="114">
        <v>402</v>
      </c>
      <c r="H63" s="114">
        <v>364</v>
      </c>
      <c r="I63" s="140">
        <v>345</v>
      </c>
      <c r="J63" s="115">
        <v>32</v>
      </c>
      <c r="K63" s="116">
        <v>9.27536231884058</v>
      </c>
    </row>
    <row r="64" spans="1:11" ht="14.1" customHeight="1" x14ac:dyDescent="0.2">
      <c r="A64" s="306" t="s">
        <v>295</v>
      </c>
      <c r="B64" s="307" t="s">
        <v>296</v>
      </c>
      <c r="C64" s="308"/>
      <c r="D64" s="113">
        <v>0.10273721288618184</v>
      </c>
      <c r="E64" s="115">
        <v>28</v>
      </c>
      <c r="F64" s="114">
        <v>27</v>
      </c>
      <c r="G64" s="114">
        <v>28</v>
      </c>
      <c r="H64" s="114">
        <v>31</v>
      </c>
      <c r="I64" s="140">
        <v>33</v>
      </c>
      <c r="J64" s="115">
        <v>-5</v>
      </c>
      <c r="K64" s="116">
        <v>-15.151515151515152</v>
      </c>
    </row>
    <row r="65" spans="1:11" ht="14.1" customHeight="1" x14ac:dyDescent="0.2">
      <c r="A65" s="306" t="s">
        <v>297</v>
      </c>
      <c r="B65" s="307" t="s">
        <v>298</v>
      </c>
      <c r="C65" s="308"/>
      <c r="D65" s="113">
        <v>0.66412269758567555</v>
      </c>
      <c r="E65" s="115">
        <v>181</v>
      </c>
      <c r="F65" s="114">
        <v>190</v>
      </c>
      <c r="G65" s="114">
        <v>187</v>
      </c>
      <c r="H65" s="114">
        <v>189</v>
      </c>
      <c r="I65" s="140">
        <v>192</v>
      </c>
      <c r="J65" s="115">
        <v>-11</v>
      </c>
      <c r="K65" s="116">
        <v>-5.729166666666667</v>
      </c>
    </row>
    <row r="66" spans="1:11" ht="14.1" customHeight="1" x14ac:dyDescent="0.2">
      <c r="A66" s="306">
        <v>82</v>
      </c>
      <c r="B66" s="307" t="s">
        <v>299</v>
      </c>
      <c r="C66" s="308"/>
      <c r="D66" s="113">
        <v>2.3079181037645848</v>
      </c>
      <c r="E66" s="115">
        <v>629</v>
      </c>
      <c r="F66" s="114">
        <v>632</v>
      </c>
      <c r="G66" s="114">
        <v>636</v>
      </c>
      <c r="H66" s="114">
        <v>641</v>
      </c>
      <c r="I66" s="140">
        <v>654</v>
      </c>
      <c r="J66" s="115">
        <v>-25</v>
      </c>
      <c r="K66" s="116">
        <v>-3.8226299694189603</v>
      </c>
    </row>
    <row r="67" spans="1:11" ht="14.1" customHeight="1" x14ac:dyDescent="0.2">
      <c r="A67" s="306" t="s">
        <v>300</v>
      </c>
      <c r="B67" s="307" t="s">
        <v>301</v>
      </c>
      <c r="C67" s="308"/>
      <c r="D67" s="113">
        <v>0.82556688926396127</v>
      </c>
      <c r="E67" s="115">
        <v>225</v>
      </c>
      <c r="F67" s="114">
        <v>235</v>
      </c>
      <c r="G67" s="114">
        <v>230</v>
      </c>
      <c r="H67" s="114">
        <v>222</v>
      </c>
      <c r="I67" s="140">
        <v>236</v>
      </c>
      <c r="J67" s="115">
        <v>-11</v>
      </c>
      <c r="K67" s="116">
        <v>-4.6610169491525424</v>
      </c>
    </row>
    <row r="68" spans="1:11" ht="14.1" customHeight="1" x14ac:dyDescent="0.2">
      <c r="A68" s="306" t="s">
        <v>302</v>
      </c>
      <c r="B68" s="307" t="s">
        <v>303</v>
      </c>
      <c r="C68" s="308"/>
      <c r="D68" s="113">
        <v>0.81822851691494825</v>
      </c>
      <c r="E68" s="115">
        <v>223</v>
      </c>
      <c r="F68" s="114">
        <v>226</v>
      </c>
      <c r="G68" s="114">
        <v>230</v>
      </c>
      <c r="H68" s="114">
        <v>243</v>
      </c>
      <c r="I68" s="140">
        <v>237</v>
      </c>
      <c r="J68" s="115">
        <v>-14</v>
      </c>
      <c r="K68" s="116">
        <v>-5.9071729957805905</v>
      </c>
    </row>
    <row r="69" spans="1:11" ht="14.1" customHeight="1" x14ac:dyDescent="0.2">
      <c r="A69" s="306">
        <v>83</v>
      </c>
      <c r="B69" s="307" t="s">
        <v>304</v>
      </c>
      <c r="C69" s="308"/>
      <c r="D69" s="113">
        <v>2.1684890291333381</v>
      </c>
      <c r="E69" s="115">
        <v>591</v>
      </c>
      <c r="F69" s="114">
        <v>605</v>
      </c>
      <c r="G69" s="114">
        <v>601</v>
      </c>
      <c r="H69" s="114">
        <v>587</v>
      </c>
      <c r="I69" s="140">
        <v>584</v>
      </c>
      <c r="J69" s="115">
        <v>7</v>
      </c>
      <c r="K69" s="116">
        <v>1.1986301369863013</v>
      </c>
    </row>
    <row r="70" spans="1:11" ht="14.1" customHeight="1" x14ac:dyDescent="0.2">
      <c r="A70" s="306" t="s">
        <v>305</v>
      </c>
      <c r="B70" s="307" t="s">
        <v>306</v>
      </c>
      <c r="C70" s="308"/>
      <c r="D70" s="113">
        <v>1.3906215601379615</v>
      </c>
      <c r="E70" s="115">
        <v>379</v>
      </c>
      <c r="F70" s="114">
        <v>391</v>
      </c>
      <c r="G70" s="114">
        <v>385</v>
      </c>
      <c r="H70" s="114">
        <v>377</v>
      </c>
      <c r="I70" s="140">
        <v>365</v>
      </c>
      <c r="J70" s="115">
        <v>14</v>
      </c>
      <c r="K70" s="116">
        <v>3.8356164383561642</v>
      </c>
    </row>
    <row r="71" spans="1:11" ht="14.1" customHeight="1" x14ac:dyDescent="0.2">
      <c r="A71" s="306"/>
      <c r="B71" s="307" t="s">
        <v>307</v>
      </c>
      <c r="C71" s="308"/>
      <c r="D71" s="113">
        <v>0.80722095839142882</v>
      </c>
      <c r="E71" s="115">
        <v>220</v>
      </c>
      <c r="F71" s="114">
        <v>217</v>
      </c>
      <c r="G71" s="114">
        <v>216</v>
      </c>
      <c r="H71" s="114">
        <v>223</v>
      </c>
      <c r="I71" s="140">
        <v>219</v>
      </c>
      <c r="J71" s="115">
        <v>1</v>
      </c>
      <c r="K71" s="116">
        <v>0.45662100456621002</v>
      </c>
    </row>
    <row r="72" spans="1:11" ht="14.1" customHeight="1" x14ac:dyDescent="0.2">
      <c r="A72" s="306">
        <v>84</v>
      </c>
      <c r="B72" s="307" t="s">
        <v>308</v>
      </c>
      <c r="C72" s="308"/>
      <c r="D72" s="113">
        <v>1.2952227196007926</v>
      </c>
      <c r="E72" s="115">
        <v>353</v>
      </c>
      <c r="F72" s="114">
        <v>401</v>
      </c>
      <c r="G72" s="114">
        <v>370</v>
      </c>
      <c r="H72" s="114">
        <v>352</v>
      </c>
      <c r="I72" s="140">
        <v>320</v>
      </c>
      <c r="J72" s="115">
        <v>33</v>
      </c>
      <c r="K72" s="116">
        <v>10.3125</v>
      </c>
    </row>
    <row r="73" spans="1:11" ht="14.1" customHeight="1" x14ac:dyDescent="0.2">
      <c r="A73" s="306" t="s">
        <v>309</v>
      </c>
      <c r="B73" s="307" t="s">
        <v>310</v>
      </c>
      <c r="C73" s="308"/>
      <c r="D73" s="113">
        <v>0.22382035664489616</v>
      </c>
      <c r="E73" s="115">
        <v>61</v>
      </c>
      <c r="F73" s="114">
        <v>60</v>
      </c>
      <c r="G73" s="114">
        <v>59</v>
      </c>
      <c r="H73" s="114">
        <v>66</v>
      </c>
      <c r="I73" s="140">
        <v>59</v>
      </c>
      <c r="J73" s="115">
        <v>2</v>
      </c>
      <c r="K73" s="116">
        <v>3.3898305084745761</v>
      </c>
    </row>
    <row r="74" spans="1:11" ht="14.1" customHeight="1" x14ac:dyDescent="0.2">
      <c r="A74" s="306" t="s">
        <v>311</v>
      </c>
      <c r="B74" s="307" t="s">
        <v>312</v>
      </c>
      <c r="C74" s="308"/>
      <c r="D74" s="113">
        <v>3.3022675570558449E-2</v>
      </c>
      <c r="E74" s="115">
        <v>9</v>
      </c>
      <c r="F74" s="114">
        <v>9</v>
      </c>
      <c r="G74" s="114">
        <v>8</v>
      </c>
      <c r="H74" s="114">
        <v>5</v>
      </c>
      <c r="I74" s="140">
        <v>6</v>
      </c>
      <c r="J74" s="115">
        <v>3</v>
      </c>
      <c r="K74" s="116">
        <v>50</v>
      </c>
    </row>
    <row r="75" spans="1:11" ht="14.1" customHeight="1" x14ac:dyDescent="0.2">
      <c r="A75" s="306" t="s">
        <v>313</v>
      </c>
      <c r="B75" s="307" t="s">
        <v>314</v>
      </c>
      <c r="C75" s="308"/>
      <c r="D75" s="113">
        <v>7.705290966463639E-2</v>
      </c>
      <c r="E75" s="115">
        <v>21</v>
      </c>
      <c r="F75" s="114">
        <v>59</v>
      </c>
      <c r="G75" s="114">
        <v>25</v>
      </c>
      <c r="H75" s="114">
        <v>45</v>
      </c>
      <c r="I75" s="140">
        <v>15</v>
      </c>
      <c r="J75" s="115">
        <v>6</v>
      </c>
      <c r="K75" s="116">
        <v>40</v>
      </c>
    </row>
    <row r="76" spans="1:11" ht="14.1" customHeight="1" x14ac:dyDescent="0.2">
      <c r="A76" s="306">
        <v>91</v>
      </c>
      <c r="B76" s="307" t="s">
        <v>315</v>
      </c>
      <c r="C76" s="308"/>
      <c r="D76" s="113">
        <v>0.18345930872532473</v>
      </c>
      <c r="E76" s="115">
        <v>50</v>
      </c>
      <c r="F76" s="114">
        <v>48</v>
      </c>
      <c r="G76" s="114">
        <v>50</v>
      </c>
      <c r="H76" s="114">
        <v>59</v>
      </c>
      <c r="I76" s="140">
        <v>60</v>
      </c>
      <c r="J76" s="115">
        <v>-10</v>
      </c>
      <c r="K76" s="116">
        <v>-16.666666666666668</v>
      </c>
    </row>
    <row r="77" spans="1:11" ht="14.1" customHeight="1" x14ac:dyDescent="0.2">
      <c r="A77" s="306">
        <v>92</v>
      </c>
      <c r="B77" s="307" t="s">
        <v>316</v>
      </c>
      <c r="C77" s="308"/>
      <c r="D77" s="113">
        <v>0.22015117047038968</v>
      </c>
      <c r="E77" s="115">
        <v>60</v>
      </c>
      <c r="F77" s="114">
        <v>63</v>
      </c>
      <c r="G77" s="114">
        <v>68</v>
      </c>
      <c r="H77" s="114">
        <v>69</v>
      </c>
      <c r="I77" s="140">
        <v>65</v>
      </c>
      <c r="J77" s="115">
        <v>-5</v>
      </c>
      <c r="K77" s="116">
        <v>-7.6923076923076925</v>
      </c>
    </row>
    <row r="78" spans="1:11" ht="14.1" customHeight="1" x14ac:dyDescent="0.2">
      <c r="A78" s="306">
        <v>93</v>
      </c>
      <c r="B78" s="307" t="s">
        <v>317</v>
      </c>
      <c r="C78" s="308"/>
      <c r="D78" s="113">
        <v>3.6691861745064946E-2</v>
      </c>
      <c r="E78" s="115">
        <v>10</v>
      </c>
      <c r="F78" s="114">
        <v>14</v>
      </c>
      <c r="G78" s="114">
        <v>17</v>
      </c>
      <c r="H78" s="114">
        <v>17</v>
      </c>
      <c r="I78" s="140">
        <v>16</v>
      </c>
      <c r="J78" s="115">
        <v>-6</v>
      </c>
      <c r="K78" s="116">
        <v>-37.5</v>
      </c>
    </row>
    <row r="79" spans="1:11" ht="14.1" customHeight="1" x14ac:dyDescent="0.2">
      <c r="A79" s="306">
        <v>94</v>
      </c>
      <c r="B79" s="307" t="s">
        <v>318</v>
      </c>
      <c r="C79" s="308"/>
      <c r="D79" s="113">
        <v>0.96866515006971454</v>
      </c>
      <c r="E79" s="115">
        <v>264</v>
      </c>
      <c r="F79" s="114">
        <v>279</v>
      </c>
      <c r="G79" s="114">
        <v>286</v>
      </c>
      <c r="H79" s="114">
        <v>267</v>
      </c>
      <c r="I79" s="140">
        <v>273</v>
      </c>
      <c r="J79" s="115">
        <v>-9</v>
      </c>
      <c r="K79" s="116">
        <v>-3.2967032967032965</v>
      </c>
    </row>
    <row r="80" spans="1:11" ht="14.1" customHeight="1" x14ac:dyDescent="0.2">
      <c r="A80" s="306" t="s">
        <v>319</v>
      </c>
      <c r="B80" s="307" t="s">
        <v>320</v>
      </c>
      <c r="C80" s="308"/>
      <c r="D80" s="113">
        <v>5.503779261759742E-2</v>
      </c>
      <c r="E80" s="115">
        <v>15</v>
      </c>
      <c r="F80" s="114">
        <v>15</v>
      </c>
      <c r="G80" s="114">
        <v>11</v>
      </c>
      <c r="H80" s="114">
        <v>13</v>
      </c>
      <c r="I80" s="140">
        <v>11</v>
      </c>
      <c r="J80" s="115">
        <v>4</v>
      </c>
      <c r="K80" s="116">
        <v>36.363636363636367</v>
      </c>
    </row>
    <row r="81" spans="1:11" ht="14.1" customHeight="1" x14ac:dyDescent="0.2">
      <c r="A81" s="310" t="s">
        <v>321</v>
      </c>
      <c r="B81" s="311" t="s">
        <v>333</v>
      </c>
      <c r="C81" s="312"/>
      <c r="D81" s="125">
        <v>4.2562559624275336</v>
      </c>
      <c r="E81" s="143">
        <v>1160</v>
      </c>
      <c r="F81" s="144">
        <v>1181</v>
      </c>
      <c r="G81" s="144">
        <v>1168</v>
      </c>
      <c r="H81" s="144">
        <v>1209</v>
      </c>
      <c r="I81" s="145">
        <v>1191</v>
      </c>
      <c r="J81" s="143">
        <v>-31</v>
      </c>
      <c r="K81" s="146">
        <v>-2.6028547439126783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8842</v>
      </c>
      <c r="G12" s="536">
        <v>7400</v>
      </c>
      <c r="H12" s="536">
        <v>12178</v>
      </c>
      <c r="I12" s="536">
        <v>7710</v>
      </c>
      <c r="J12" s="537">
        <v>9686</v>
      </c>
      <c r="K12" s="538">
        <v>-844</v>
      </c>
      <c r="L12" s="349">
        <v>-8.7136072682221766</v>
      </c>
    </row>
    <row r="13" spans="1:17" s="110" customFormat="1" ht="15" customHeight="1" x14ac:dyDescent="0.2">
      <c r="A13" s="350" t="s">
        <v>344</v>
      </c>
      <c r="B13" s="351" t="s">
        <v>345</v>
      </c>
      <c r="C13" s="347"/>
      <c r="D13" s="347"/>
      <c r="E13" s="348"/>
      <c r="F13" s="536">
        <v>5030</v>
      </c>
      <c r="G13" s="536">
        <v>3656</v>
      </c>
      <c r="H13" s="536">
        <v>6769</v>
      </c>
      <c r="I13" s="536">
        <v>4452</v>
      </c>
      <c r="J13" s="537">
        <v>5673</v>
      </c>
      <c r="K13" s="538">
        <v>-643</v>
      </c>
      <c r="L13" s="349">
        <v>-11.334390974792878</v>
      </c>
    </row>
    <row r="14" spans="1:17" s="110" customFormat="1" ht="22.5" customHeight="1" x14ac:dyDescent="0.2">
      <c r="A14" s="350"/>
      <c r="B14" s="351" t="s">
        <v>346</v>
      </c>
      <c r="C14" s="347"/>
      <c r="D14" s="347"/>
      <c r="E14" s="348"/>
      <c r="F14" s="536">
        <v>3812</v>
      </c>
      <c r="G14" s="536">
        <v>3744</v>
      </c>
      <c r="H14" s="536">
        <v>5409</v>
      </c>
      <c r="I14" s="536">
        <v>3258</v>
      </c>
      <c r="J14" s="537">
        <v>4013</v>
      </c>
      <c r="K14" s="538">
        <v>-201</v>
      </c>
      <c r="L14" s="349">
        <v>-5.0087216546224766</v>
      </c>
    </row>
    <row r="15" spans="1:17" s="110" customFormat="1" ht="15" customHeight="1" x14ac:dyDescent="0.2">
      <c r="A15" s="350" t="s">
        <v>347</v>
      </c>
      <c r="B15" s="351" t="s">
        <v>108</v>
      </c>
      <c r="C15" s="347"/>
      <c r="D15" s="347"/>
      <c r="E15" s="348"/>
      <c r="F15" s="536">
        <v>2125</v>
      </c>
      <c r="G15" s="536">
        <v>1771</v>
      </c>
      <c r="H15" s="536">
        <v>5676</v>
      </c>
      <c r="I15" s="536">
        <v>2007</v>
      </c>
      <c r="J15" s="537">
        <v>2257</v>
      </c>
      <c r="K15" s="538">
        <v>-132</v>
      </c>
      <c r="L15" s="349">
        <v>-5.8484714222419143</v>
      </c>
    </row>
    <row r="16" spans="1:17" s="110" customFormat="1" ht="15" customHeight="1" x14ac:dyDescent="0.2">
      <c r="A16" s="350"/>
      <c r="B16" s="351" t="s">
        <v>109</v>
      </c>
      <c r="C16" s="347"/>
      <c r="D16" s="347"/>
      <c r="E16" s="348"/>
      <c r="F16" s="536">
        <v>5674</v>
      </c>
      <c r="G16" s="536">
        <v>4772</v>
      </c>
      <c r="H16" s="536">
        <v>5734</v>
      </c>
      <c r="I16" s="536">
        <v>5007</v>
      </c>
      <c r="J16" s="537">
        <v>6436</v>
      </c>
      <c r="K16" s="538">
        <v>-762</v>
      </c>
      <c r="L16" s="349">
        <v>-11.839651957737725</v>
      </c>
    </row>
    <row r="17" spans="1:12" s="110" customFormat="1" ht="15" customHeight="1" x14ac:dyDescent="0.2">
      <c r="A17" s="350"/>
      <c r="B17" s="351" t="s">
        <v>110</v>
      </c>
      <c r="C17" s="347"/>
      <c r="D17" s="347"/>
      <c r="E17" s="348"/>
      <c r="F17" s="536">
        <v>929</v>
      </c>
      <c r="G17" s="536">
        <v>776</v>
      </c>
      <c r="H17" s="536">
        <v>679</v>
      </c>
      <c r="I17" s="536">
        <v>609</v>
      </c>
      <c r="J17" s="537">
        <v>880</v>
      </c>
      <c r="K17" s="538">
        <v>49</v>
      </c>
      <c r="L17" s="349">
        <v>5.5681818181818183</v>
      </c>
    </row>
    <row r="18" spans="1:12" s="110" customFormat="1" ht="15" customHeight="1" x14ac:dyDescent="0.2">
      <c r="A18" s="350"/>
      <c r="B18" s="351" t="s">
        <v>111</v>
      </c>
      <c r="C18" s="347"/>
      <c r="D18" s="347"/>
      <c r="E18" s="348"/>
      <c r="F18" s="536">
        <v>114</v>
      </c>
      <c r="G18" s="536">
        <v>81</v>
      </c>
      <c r="H18" s="536">
        <v>89</v>
      </c>
      <c r="I18" s="536">
        <v>87</v>
      </c>
      <c r="J18" s="537">
        <v>113</v>
      </c>
      <c r="K18" s="538">
        <v>1</v>
      </c>
      <c r="L18" s="349">
        <v>0.88495575221238942</v>
      </c>
    </row>
    <row r="19" spans="1:12" s="110" customFormat="1" ht="15" customHeight="1" x14ac:dyDescent="0.2">
      <c r="A19" s="118" t="s">
        <v>113</v>
      </c>
      <c r="B19" s="119" t="s">
        <v>181</v>
      </c>
      <c r="C19" s="347"/>
      <c r="D19" s="347"/>
      <c r="E19" s="348"/>
      <c r="F19" s="536">
        <v>6105</v>
      </c>
      <c r="G19" s="536">
        <v>4444</v>
      </c>
      <c r="H19" s="536">
        <v>9106</v>
      </c>
      <c r="I19" s="536">
        <v>5379</v>
      </c>
      <c r="J19" s="537">
        <v>6886</v>
      </c>
      <c r="K19" s="538">
        <v>-781</v>
      </c>
      <c r="L19" s="349">
        <v>-11.341853035143769</v>
      </c>
    </row>
    <row r="20" spans="1:12" s="110" customFormat="1" ht="15" customHeight="1" x14ac:dyDescent="0.2">
      <c r="A20" s="118"/>
      <c r="B20" s="119" t="s">
        <v>182</v>
      </c>
      <c r="C20" s="347"/>
      <c r="D20" s="347"/>
      <c r="E20" s="348"/>
      <c r="F20" s="536">
        <v>2737</v>
      </c>
      <c r="G20" s="536">
        <v>2956</v>
      </c>
      <c r="H20" s="536">
        <v>3072</v>
      </c>
      <c r="I20" s="536">
        <v>2331</v>
      </c>
      <c r="J20" s="537">
        <v>2800</v>
      </c>
      <c r="K20" s="538">
        <v>-63</v>
      </c>
      <c r="L20" s="349">
        <v>-2.25</v>
      </c>
    </row>
    <row r="21" spans="1:12" s="110" customFormat="1" ht="15" customHeight="1" x14ac:dyDescent="0.2">
      <c r="A21" s="118" t="s">
        <v>113</v>
      </c>
      <c r="B21" s="119" t="s">
        <v>116</v>
      </c>
      <c r="C21" s="347"/>
      <c r="D21" s="347"/>
      <c r="E21" s="348"/>
      <c r="F21" s="536">
        <v>7509</v>
      </c>
      <c r="G21" s="536">
        <v>6180</v>
      </c>
      <c r="H21" s="536">
        <v>10565</v>
      </c>
      <c r="I21" s="536">
        <v>6392</v>
      </c>
      <c r="J21" s="537">
        <v>8171</v>
      </c>
      <c r="K21" s="538">
        <v>-662</v>
      </c>
      <c r="L21" s="349">
        <v>-8.1018235222127029</v>
      </c>
    </row>
    <row r="22" spans="1:12" s="110" customFormat="1" ht="15" customHeight="1" x14ac:dyDescent="0.2">
      <c r="A22" s="118"/>
      <c r="B22" s="119" t="s">
        <v>117</v>
      </c>
      <c r="C22" s="347"/>
      <c r="D22" s="347"/>
      <c r="E22" s="348"/>
      <c r="F22" s="536">
        <v>1329</v>
      </c>
      <c r="G22" s="536">
        <v>1216</v>
      </c>
      <c r="H22" s="536">
        <v>1601</v>
      </c>
      <c r="I22" s="536">
        <v>1310</v>
      </c>
      <c r="J22" s="537">
        <v>1500</v>
      </c>
      <c r="K22" s="538">
        <v>-171</v>
      </c>
      <c r="L22" s="349">
        <v>-11.4</v>
      </c>
    </row>
    <row r="23" spans="1:12" s="110" customFormat="1" ht="15" customHeight="1" x14ac:dyDescent="0.2">
      <c r="A23" s="352" t="s">
        <v>347</v>
      </c>
      <c r="B23" s="353" t="s">
        <v>193</v>
      </c>
      <c r="C23" s="354"/>
      <c r="D23" s="354"/>
      <c r="E23" s="355"/>
      <c r="F23" s="539">
        <v>219</v>
      </c>
      <c r="G23" s="539">
        <v>293</v>
      </c>
      <c r="H23" s="539">
        <v>2716</v>
      </c>
      <c r="I23" s="539">
        <v>194</v>
      </c>
      <c r="J23" s="540">
        <v>187</v>
      </c>
      <c r="K23" s="541">
        <v>32</v>
      </c>
      <c r="L23" s="356">
        <v>17.112299465240643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33.9</v>
      </c>
      <c r="G25" s="542">
        <v>37.799999999999997</v>
      </c>
      <c r="H25" s="542">
        <v>41.8</v>
      </c>
      <c r="I25" s="542">
        <v>41.1</v>
      </c>
      <c r="J25" s="542">
        <v>38.9</v>
      </c>
      <c r="K25" s="543" t="s">
        <v>349</v>
      </c>
      <c r="L25" s="364">
        <v>-5</v>
      </c>
    </row>
    <row r="26" spans="1:12" s="110" customFormat="1" ht="15" customHeight="1" x14ac:dyDescent="0.2">
      <c r="A26" s="365" t="s">
        <v>105</v>
      </c>
      <c r="B26" s="366" t="s">
        <v>345</v>
      </c>
      <c r="C26" s="362"/>
      <c r="D26" s="362"/>
      <c r="E26" s="363"/>
      <c r="F26" s="542">
        <v>33.200000000000003</v>
      </c>
      <c r="G26" s="542">
        <v>38.4</v>
      </c>
      <c r="H26" s="542">
        <v>39.799999999999997</v>
      </c>
      <c r="I26" s="542">
        <v>40.1</v>
      </c>
      <c r="J26" s="544">
        <v>37.799999999999997</v>
      </c>
      <c r="K26" s="543" t="s">
        <v>349</v>
      </c>
      <c r="L26" s="364">
        <v>-4.5999999999999943</v>
      </c>
    </row>
    <row r="27" spans="1:12" s="110" customFormat="1" ht="15" customHeight="1" x14ac:dyDescent="0.2">
      <c r="A27" s="365"/>
      <c r="B27" s="366" t="s">
        <v>346</v>
      </c>
      <c r="C27" s="362"/>
      <c r="D27" s="362"/>
      <c r="E27" s="363"/>
      <c r="F27" s="542">
        <v>34.9</v>
      </c>
      <c r="G27" s="542">
        <v>37.200000000000003</v>
      </c>
      <c r="H27" s="542">
        <v>44.2</v>
      </c>
      <c r="I27" s="542">
        <v>42.5</v>
      </c>
      <c r="J27" s="542">
        <v>40.6</v>
      </c>
      <c r="K27" s="543" t="s">
        <v>349</v>
      </c>
      <c r="L27" s="364">
        <v>-5.7000000000000028</v>
      </c>
    </row>
    <row r="28" spans="1:12" s="110" customFormat="1" ht="15" customHeight="1" x14ac:dyDescent="0.2">
      <c r="A28" s="365" t="s">
        <v>113</v>
      </c>
      <c r="B28" s="366" t="s">
        <v>108</v>
      </c>
      <c r="C28" s="362"/>
      <c r="D28" s="362"/>
      <c r="E28" s="363"/>
      <c r="F28" s="542">
        <v>48</v>
      </c>
      <c r="G28" s="542">
        <v>53.3</v>
      </c>
      <c r="H28" s="542">
        <v>52.8</v>
      </c>
      <c r="I28" s="542">
        <v>53.3</v>
      </c>
      <c r="J28" s="542">
        <v>54.1</v>
      </c>
      <c r="K28" s="543" t="s">
        <v>349</v>
      </c>
      <c r="L28" s="364">
        <v>-6.1000000000000014</v>
      </c>
    </row>
    <row r="29" spans="1:12" s="110" customFormat="1" ht="11.25" x14ac:dyDescent="0.2">
      <c r="A29" s="365"/>
      <c r="B29" s="366" t="s">
        <v>109</v>
      </c>
      <c r="C29" s="362"/>
      <c r="D29" s="362"/>
      <c r="E29" s="363"/>
      <c r="F29" s="542">
        <v>30.6</v>
      </c>
      <c r="G29" s="542">
        <v>35.1</v>
      </c>
      <c r="H29" s="542">
        <v>37.6</v>
      </c>
      <c r="I29" s="542">
        <v>37.799999999999997</v>
      </c>
      <c r="J29" s="544">
        <v>35.799999999999997</v>
      </c>
      <c r="K29" s="543" t="s">
        <v>349</v>
      </c>
      <c r="L29" s="364">
        <v>-5.1999999999999957</v>
      </c>
    </row>
    <row r="30" spans="1:12" s="110" customFormat="1" ht="15" customHeight="1" x14ac:dyDescent="0.2">
      <c r="A30" s="365"/>
      <c r="B30" s="366" t="s">
        <v>110</v>
      </c>
      <c r="C30" s="362"/>
      <c r="D30" s="362"/>
      <c r="E30" s="363"/>
      <c r="F30" s="542">
        <v>25.8</v>
      </c>
      <c r="G30" s="542">
        <v>25</v>
      </c>
      <c r="H30" s="542">
        <v>30.8</v>
      </c>
      <c r="I30" s="542">
        <v>31.4</v>
      </c>
      <c r="J30" s="542">
        <v>26.6</v>
      </c>
      <c r="K30" s="543" t="s">
        <v>349</v>
      </c>
      <c r="L30" s="364">
        <v>-0.80000000000000071</v>
      </c>
    </row>
    <row r="31" spans="1:12" s="110" customFormat="1" ht="15" customHeight="1" x14ac:dyDescent="0.2">
      <c r="A31" s="365"/>
      <c r="B31" s="366" t="s">
        <v>111</v>
      </c>
      <c r="C31" s="362"/>
      <c r="D31" s="362"/>
      <c r="E31" s="363"/>
      <c r="F31" s="542">
        <v>25.4</v>
      </c>
      <c r="G31" s="542">
        <v>37</v>
      </c>
      <c r="H31" s="542">
        <v>46.1</v>
      </c>
      <c r="I31" s="542">
        <v>40.200000000000003</v>
      </c>
      <c r="J31" s="542">
        <v>39.799999999999997</v>
      </c>
      <c r="K31" s="543" t="s">
        <v>349</v>
      </c>
      <c r="L31" s="364">
        <v>-14.399999999999999</v>
      </c>
    </row>
    <row r="32" spans="1:12" s="110" customFormat="1" ht="15" customHeight="1" x14ac:dyDescent="0.2">
      <c r="A32" s="367" t="s">
        <v>113</v>
      </c>
      <c r="B32" s="368" t="s">
        <v>181</v>
      </c>
      <c r="C32" s="362"/>
      <c r="D32" s="362"/>
      <c r="E32" s="363"/>
      <c r="F32" s="542">
        <v>33.700000000000003</v>
      </c>
      <c r="G32" s="542">
        <v>36.799999999999997</v>
      </c>
      <c r="H32" s="542">
        <v>39.5</v>
      </c>
      <c r="I32" s="542">
        <v>40.1</v>
      </c>
      <c r="J32" s="544">
        <v>38.5</v>
      </c>
      <c r="K32" s="543" t="s">
        <v>349</v>
      </c>
      <c r="L32" s="364">
        <v>-4.7999999999999972</v>
      </c>
    </row>
    <row r="33" spans="1:12" s="110" customFormat="1" ht="15" customHeight="1" x14ac:dyDescent="0.2">
      <c r="A33" s="367"/>
      <c r="B33" s="368" t="s">
        <v>182</v>
      </c>
      <c r="C33" s="362"/>
      <c r="D33" s="362"/>
      <c r="E33" s="363"/>
      <c r="F33" s="542">
        <v>34.4</v>
      </c>
      <c r="G33" s="542">
        <v>39.200000000000003</v>
      </c>
      <c r="H33" s="542">
        <v>46.4</v>
      </c>
      <c r="I33" s="542">
        <v>43.4</v>
      </c>
      <c r="J33" s="542">
        <v>40</v>
      </c>
      <c r="K33" s="543" t="s">
        <v>349</v>
      </c>
      <c r="L33" s="364">
        <v>-5.6000000000000014</v>
      </c>
    </row>
    <row r="34" spans="1:12" s="369" customFormat="1" ht="15" customHeight="1" x14ac:dyDescent="0.2">
      <c r="A34" s="367" t="s">
        <v>113</v>
      </c>
      <c r="B34" s="368" t="s">
        <v>116</v>
      </c>
      <c r="C34" s="362"/>
      <c r="D34" s="362"/>
      <c r="E34" s="363"/>
      <c r="F34" s="542">
        <v>32.299999999999997</v>
      </c>
      <c r="G34" s="542">
        <v>35.299999999999997</v>
      </c>
      <c r="H34" s="542">
        <v>41.1</v>
      </c>
      <c r="I34" s="542">
        <v>39.9</v>
      </c>
      <c r="J34" s="542">
        <v>37.6</v>
      </c>
      <c r="K34" s="543" t="s">
        <v>349</v>
      </c>
      <c r="L34" s="364">
        <v>-5.3000000000000043</v>
      </c>
    </row>
    <row r="35" spans="1:12" s="369" customFormat="1" ht="11.25" x14ac:dyDescent="0.2">
      <c r="A35" s="370"/>
      <c r="B35" s="371" t="s">
        <v>117</v>
      </c>
      <c r="C35" s="372"/>
      <c r="D35" s="372"/>
      <c r="E35" s="373"/>
      <c r="F35" s="545">
        <v>42.7</v>
      </c>
      <c r="G35" s="545">
        <v>50</v>
      </c>
      <c r="H35" s="545">
        <v>45.2</v>
      </c>
      <c r="I35" s="545">
        <v>46.5</v>
      </c>
      <c r="J35" s="546">
        <v>46.2</v>
      </c>
      <c r="K35" s="547" t="s">
        <v>349</v>
      </c>
      <c r="L35" s="374">
        <v>-3.5</v>
      </c>
    </row>
    <row r="36" spans="1:12" s="369" customFormat="1" ht="15.95" customHeight="1" x14ac:dyDescent="0.2">
      <c r="A36" s="375" t="s">
        <v>350</v>
      </c>
      <c r="B36" s="376"/>
      <c r="C36" s="377"/>
      <c r="D36" s="376"/>
      <c r="E36" s="378"/>
      <c r="F36" s="548">
        <v>8559</v>
      </c>
      <c r="G36" s="548">
        <v>6994</v>
      </c>
      <c r="H36" s="548">
        <v>8886</v>
      </c>
      <c r="I36" s="548">
        <v>7466</v>
      </c>
      <c r="J36" s="548">
        <v>9388</v>
      </c>
      <c r="K36" s="549">
        <v>-829</v>
      </c>
      <c r="L36" s="380">
        <v>-8.8304218150830849</v>
      </c>
    </row>
    <row r="37" spans="1:12" s="369" customFormat="1" ht="15.95" customHeight="1" x14ac:dyDescent="0.2">
      <c r="A37" s="381"/>
      <c r="B37" s="382" t="s">
        <v>113</v>
      </c>
      <c r="C37" s="382" t="s">
        <v>351</v>
      </c>
      <c r="D37" s="382"/>
      <c r="E37" s="383"/>
      <c r="F37" s="548">
        <v>2901</v>
      </c>
      <c r="G37" s="548">
        <v>2643</v>
      </c>
      <c r="H37" s="548">
        <v>3712</v>
      </c>
      <c r="I37" s="548">
        <v>3068</v>
      </c>
      <c r="J37" s="548">
        <v>3656</v>
      </c>
      <c r="K37" s="549">
        <v>-755</v>
      </c>
      <c r="L37" s="380">
        <v>-20.650984682713347</v>
      </c>
    </row>
    <row r="38" spans="1:12" s="369" customFormat="1" ht="15.95" customHeight="1" x14ac:dyDescent="0.2">
      <c r="A38" s="381"/>
      <c r="B38" s="384" t="s">
        <v>105</v>
      </c>
      <c r="C38" s="384" t="s">
        <v>106</v>
      </c>
      <c r="D38" s="385"/>
      <c r="E38" s="383"/>
      <c r="F38" s="548">
        <v>4889</v>
      </c>
      <c r="G38" s="548">
        <v>3490</v>
      </c>
      <c r="H38" s="548">
        <v>4904</v>
      </c>
      <c r="I38" s="548">
        <v>4363</v>
      </c>
      <c r="J38" s="550">
        <v>5494</v>
      </c>
      <c r="K38" s="549">
        <v>-605</v>
      </c>
      <c r="L38" s="380">
        <v>-11.012013105205678</v>
      </c>
    </row>
    <row r="39" spans="1:12" s="369" customFormat="1" ht="15.95" customHeight="1" x14ac:dyDescent="0.2">
      <c r="A39" s="381"/>
      <c r="B39" s="385"/>
      <c r="C39" s="382" t="s">
        <v>352</v>
      </c>
      <c r="D39" s="385"/>
      <c r="E39" s="383"/>
      <c r="F39" s="548">
        <v>1622</v>
      </c>
      <c r="G39" s="548">
        <v>1341</v>
      </c>
      <c r="H39" s="548">
        <v>1951</v>
      </c>
      <c r="I39" s="548">
        <v>1750</v>
      </c>
      <c r="J39" s="548">
        <v>2074</v>
      </c>
      <c r="K39" s="549">
        <v>-452</v>
      </c>
      <c r="L39" s="380">
        <v>-21.793635486981678</v>
      </c>
    </row>
    <row r="40" spans="1:12" s="369" customFormat="1" ht="15.95" customHeight="1" x14ac:dyDescent="0.2">
      <c r="A40" s="381"/>
      <c r="B40" s="384"/>
      <c r="C40" s="384" t="s">
        <v>107</v>
      </c>
      <c r="D40" s="385"/>
      <c r="E40" s="383"/>
      <c r="F40" s="548">
        <v>3670</v>
      </c>
      <c r="G40" s="548">
        <v>3504</v>
      </c>
      <c r="H40" s="548">
        <v>3982</v>
      </c>
      <c r="I40" s="548">
        <v>3103</v>
      </c>
      <c r="J40" s="548">
        <v>3894</v>
      </c>
      <c r="K40" s="549">
        <v>-224</v>
      </c>
      <c r="L40" s="380">
        <v>-5.7524396507447353</v>
      </c>
    </row>
    <row r="41" spans="1:12" s="369" customFormat="1" ht="24" customHeight="1" x14ac:dyDescent="0.2">
      <c r="A41" s="381"/>
      <c r="B41" s="385"/>
      <c r="C41" s="382" t="s">
        <v>352</v>
      </c>
      <c r="D41" s="385"/>
      <c r="E41" s="383"/>
      <c r="F41" s="548">
        <v>1279</v>
      </c>
      <c r="G41" s="548">
        <v>1302</v>
      </c>
      <c r="H41" s="548">
        <v>1761</v>
      </c>
      <c r="I41" s="548">
        <v>1318</v>
      </c>
      <c r="J41" s="550">
        <v>1582</v>
      </c>
      <c r="K41" s="549">
        <v>-303</v>
      </c>
      <c r="L41" s="380">
        <v>-19.152970922882428</v>
      </c>
    </row>
    <row r="42" spans="1:12" s="110" customFormat="1" ht="15" customHeight="1" x14ac:dyDescent="0.2">
      <c r="A42" s="381"/>
      <c r="B42" s="384" t="s">
        <v>113</v>
      </c>
      <c r="C42" s="384" t="s">
        <v>353</v>
      </c>
      <c r="D42" s="385"/>
      <c r="E42" s="383"/>
      <c r="F42" s="548">
        <v>1903</v>
      </c>
      <c r="G42" s="548">
        <v>1455</v>
      </c>
      <c r="H42" s="548">
        <v>2680</v>
      </c>
      <c r="I42" s="548">
        <v>1829</v>
      </c>
      <c r="J42" s="548">
        <v>2021</v>
      </c>
      <c r="K42" s="549">
        <v>-118</v>
      </c>
      <c r="L42" s="380">
        <v>-5.8386937159821874</v>
      </c>
    </row>
    <row r="43" spans="1:12" s="110" customFormat="1" ht="15" customHeight="1" x14ac:dyDescent="0.2">
      <c r="A43" s="381"/>
      <c r="B43" s="385"/>
      <c r="C43" s="382" t="s">
        <v>352</v>
      </c>
      <c r="D43" s="385"/>
      <c r="E43" s="383"/>
      <c r="F43" s="548">
        <v>913</v>
      </c>
      <c r="G43" s="548">
        <v>775</v>
      </c>
      <c r="H43" s="548">
        <v>1415</v>
      </c>
      <c r="I43" s="548">
        <v>974</v>
      </c>
      <c r="J43" s="548">
        <v>1093</v>
      </c>
      <c r="K43" s="549">
        <v>-180</v>
      </c>
      <c r="L43" s="380">
        <v>-16.468435498627631</v>
      </c>
    </row>
    <row r="44" spans="1:12" s="110" customFormat="1" ht="15" customHeight="1" x14ac:dyDescent="0.2">
      <c r="A44" s="381"/>
      <c r="B44" s="384"/>
      <c r="C44" s="366" t="s">
        <v>109</v>
      </c>
      <c r="D44" s="385"/>
      <c r="E44" s="383"/>
      <c r="F44" s="548">
        <v>5613</v>
      </c>
      <c r="G44" s="548">
        <v>4685</v>
      </c>
      <c r="H44" s="548">
        <v>5439</v>
      </c>
      <c r="I44" s="548">
        <v>4942</v>
      </c>
      <c r="J44" s="550">
        <v>6375</v>
      </c>
      <c r="K44" s="549">
        <v>-762</v>
      </c>
      <c r="L44" s="380">
        <v>-11.952941176470588</v>
      </c>
    </row>
    <row r="45" spans="1:12" s="110" customFormat="1" ht="15" customHeight="1" x14ac:dyDescent="0.2">
      <c r="A45" s="381"/>
      <c r="B45" s="385"/>
      <c r="C45" s="382" t="s">
        <v>352</v>
      </c>
      <c r="D45" s="385"/>
      <c r="E45" s="383"/>
      <c r="F45" s="548">
        <v>1719</v>
      </c>
      <c r="G45" s="548">
        <v>1645</v>
      </c>
      <c r="H45" s="548">
        <v>2047</v>
      </c>
      <c r="I45" s="548">
        <v>1868</v>
      </c>
      <c r="J45" s="548">
        <v>2284</v>
      </c>
      <c r="K45" s="549">
        <v>-565</v>
      </c>
      <c r="L45" s="380">
        <v>-24.737302977232925</v>
      </c>
    </row>
    <row r="46" spans="1:12" s="110" customFormat="1" ht="15" customHeight="1" x14ac:dyDescent="0.2">
      <c r="A46" s="381"/>
      <c r="B46" s="384"/>
      <c r="C46" s="366" t="s">
        <v>110</v>
      </c>
      <c r="D46" s="385"/>
      <c r="E46" s="383"/>
      <c r="F46" s="548">
        <v>929</v>
      </c>
      <c r="G46" s="548">
        <v>773</v>
      </c>
      <c r="H46" s="548">
        <v>678</v>
      </c>
      <c r="I46" s="548">
        <v>608</v>
      </c>
      <c r="J46" s="548">
        <v>879</v>
      </c>
      <c r="K46" s="549">
        <v>50</v>
      </c>
      <c r="L46" s="380">
        <v>5.6882821387940838</v>
      </c>
    </row>
    <row r="47" spans="1:12" s="110" customFormat="1" ht="15" customHeight="1" x14ac:dyDescent="0.2">
      <c r="A47" s="381"/>
      <c r="B47" s="385"/>
      <c r="C47" s="382" t="s">
        <v>352</v>
      </c>
      <c r="D47" s="385"/>
      <c r="E47" s="383"/>
      <c r="F47" s="548">
        <v>240</v>
      </c>
      <c r="G47" s="548">
        <v>193</v>
      </c>
      <c r="H47" s="548">
        <v>209</v>
      </c>
      <c r="I47" s="548">
        <v>191</v>
      </c>
      <c r="J47" s="550">
        <v>234</v>
      </c>
      <c r="K47" s="549">
        <v>6</v>
      </c>
      <c r="L47" s="380">
        <v>2.5641025641025643</v>
      </c>
    </row>
    <row r="48" spans="1:12" s="110" customFormat="1" ht="15" customHeight="1" x14ac:dyDescent="0.2">
      <c r="A48" s="381"/>
      <c r="B48" s="385"/>
      <c r="C48" s="366" t="s">
        <v>111</v>
      </c>
      <c r="D48" s="386"/>
      <c r="E48" s="387"/>
      <c r="F48" s="548">
        <v>114</v>
      </c>
      <c r="G48" s="548">
        <v>81</v>
      </c>
      <c r="H48" s="548">
        <v>89</v>
      </c>
      <c r="I48" s="548">
        <v>87</v>
      </c>
      <c r="J48" s="548">
        <v>113</v>
      </c>
      <c r="K48" s="549">
        <v>1</v>
      </c>
      <c r="L48" s="380">
        <v>0.88495575221238942</v>
      </c>
    </row>
    <row r="49" spans="1:12" s="110" customFormat="1" ht="15" customHeight="1" x14ac:dyDescent="0.2">
      <c r="A49" s="381"/>
      <c r="B49" s="385"/>
      <c r="C49" s="382" t="s">
        <v>352</v>
      </c>
      <c r="D49" s="385"/>
      <c r="E49" s="383"/>
      <c r="F49" s="548">
        <v>29</v>
      </c>
      <c r="G49" s="548">
        <v>30</v>
      </c>
      <c r="H49" s="548">
        <v>41</v>
      </c>
      <c r="I49" s="548">
        <v>35</v>
      </c>
      <c r="J49" s="548">
        <v>45</v>
      </c>
      <c r="K49" s="549">
        <v>-16</v>
      </c>
      <c r="L49" s="380">
        <v>-35.555555555555557</v>
      </c>
    </row>
    <row r="50" spans="1:12" s="110" customFormat="1" ht="15" customHeight="1" x14ac:dyDescent="0.2">
      <c r="A50" s="381"/>
      <c r="B50" s="384" t="s">
        <v>113</v>
      </c>
      <c r="C50" s="382" t="s">
        <v>181</v>
      </c>
      <c r="D50" s="385"/>
      <c r="E50" s="383"/>
      <c r="F50" s="548">
        <v>5837</v>
      </c>
      <c r="G50" s="548">
        <v>4079</v>
      </c>
      <c r="H50" s="548">
        <v>5939</v>
      </c>
      <c r="I50" s="548">
        <v>5148</v>
      </c>
      <c r="J50" s="550">
        <v>6613</v>
      </c>
      <c r="K50" s="549">
        <v>-776</v>
      </c>
      <c r="L50" s="380">
        <v>-11.734462422501133</v>
      </c>
    </row>
    <row r="51" spans="1:12" s="110" customFormat="1" ht="15" customHeight="1" x14ac:dyDescent="0.2">
      <c r="A51" s="381"/>
      <c r="B51" s="385"/>
      <c r="C51" s="382" t="s">
        <v>352</v>
      </c>
      <c r="D51" s="385"/>
      <c r="E51" s="383"/>
      <c r="F51" s="548">
        <v>1965</v>
      </c>
      <c r="G51" s="548">
        <v>1500</v>
      </c>
      <c r="H51" s="548">
        <v>2345</v>
      </c>
      <c r="I51" s="548">
        <v>2063</v>
      </c>
      <c r="J51" s="548">
        <v>2546</v>
      </c>
      <c r="K51" s="549">
        <v>-581</v>
      </c>
      <c r="L51" s="380">
        <v>-22.820109976433621</v>
      </c>
    </row>
    <row r="52" spans="1:12" s="110" customFormat="1" ht="15" customHeight="1" x14ac:dyDescent="0.2">
      <c r="A52" s="381"/>
      <c r="B52" s="384"/>
      <c r="C52" s="382" t="s">
        <v>182</v>
      </c>
      <c r="D52" s="385"/>
      <c r="E52" s="383"/>
      <c r="F52" s="548">
        <v>2722</v>
      </c>
      <c r="G52" s="548">
        <v>2915</v>
      </c>
      <c r="H52" s="548">
        <v>2947</v>
      </c>
      <c r="I52" s="548">
        <v>2318</v>
      </c>
      <c r="J52" s="548">
        <v>2775</v>
      </c>
      <c r="K52" s="549">
        <v>-53</v>
      </c>
      <c r="L52" s="380">
        <v>-1.9099099099099099</v>
      </c>
    </row>
    <row r="53" spans="1:12" s="269" customFormat="1" ht="11.25" customHeight="1" x14ac:dyDescent="0.2">
      <c r="A53" s="381"/>
      <c r="B53" s="385"/>
      <c r="C53" s="382" t="s">
        <v>352</v>
      </c>
      <c r="D53" s="385"/>
      <c r="E53" s="383"/>
      <c r="F53" s="548">
        <v>936</v>
      </c>
      <c r="G53" s="548">
        <v>1143</v>
      </c>
      <c r="H53" s="548">
        <v>1367</v>
      </c>
      <c r="I53" s="548">
        <v>1005</v>
      </c>
      <c r="J53" s="550">
        <v>1110</v>
      </c>
      <c r="K53" s="549">
        <v>-174</v>
      </c>
      <c r="L53" s="380">
        <v>-15.675675675675675</v>
      </c>
    </row>
    <row r="54" spans="1:12" s="151" customFormat="1" ht="12.75" customHeight="1" x14ac:dyDescent="0.2">
      <c r="A54" s="381"/>
      <c r="B54" s="384" t="s">
        <v>113</v>
      </c>
      <c r="C54" s="384" t="s">
        <v>116</v>
      </c>
      <c r="D54" s="385"/>
      <c r="E54" s="383"/>
      <c r="F54" s="548">
        <v>7263</v>
      </c>
      <c r="G54" s="548">
        <v>5809</v>
      </c>
      <c r="H54" s="548">
        <v>7506</v>
      </c>
      <c r="I54" s="548">
        <v>6173</v>
      </c>
      <c r="J54" s="548">
        <v>7906</v>
      </c>
      <c r="K54" s="549">
        <v>-643</v>
      </c>
      <c r="L54" s="380">
        <v>-8.1330634960789272</v>
      </c>
    </row>
    <row r="55" spans="1:12" ht="11.25" x14ac:dyDescent="0.2">
      <c r="A55" s="381"/>
      <c r="B55" s="385"/>
      <c r="C55" s="382" t="s">
        <v>352</v>
      </c>
      <c r="D55" s="385"/>
      <c r="E55" s="383"/>
      <c r="F55" s="548">
        <v>2348</v>
      </c>
      <c r="G55" s="548">
        <v>2049</v>
      </c>
      <c r="H55" s="548">
        <v>3087</v>
      </c>
      <c r="I55" s="548">
        <v>2464</v>
      </c>
      <c r="J55" s="548">
        <v>2970</v>
      </c>
      <c r="K55" s="549">
        <v>-622</v>
      </c>
      <c r="L55" s="380">
        <v>-20.942760942760941</v>
      </c>
    </row>
    <row r="56" spans="1:12" ht="14.25" customHeight="1" x14ac:dyDescent="0.2">
      <c r="A56" s="381"/>
      <c r="B56" s="385"/>
      <c r="C56" s="384" t="s">
        <v>117</v>
      </c>
      <c r="D56" s="385"/>
      <c r="E56" s="383"/>
      <c r="F56" s="548">
        <v>1292</v>
      </c>
      <c r="G56" s="548">
        <v>1181</v>
      </c>
      <c r="H56" s="548">
        <v>1372</v>
      </c>
      <c r="I56" s="548">
        <v>1285</v>
      </c>
      <c r="J56" s="548">
        <v>1468</v>
      </c>
      <c r="K56" s="549">
        <v>-176</v>
      </c>
      <c r="L56" s="380">
        <v>-11.989100817438691</v>
      </c>
    </row>
    <row r="57" spans="1:12" ht="18.75" customHeight="1" x14ac:dyDescent="0.2">
      <c r="A57" s="388"/>
      <c r="B57" s="389"/>
      <c r="C57" s="390" t="s">
        <v>352</v>
      </c>
      <c r="D57" s="389"/>
      <c r="E57" s="391"/>
      <c r="F57" s="551">
        <v>552</v>
      </c>
      <c r="G57" s="552">
        <v>590</v>
      </c>
      <c r="H57" s="552">
        <v>620</v>
      </c>
      <c r="I57" s="552">
        <v>598</v>
      </c>
      <c r="J57" s="552">
        <v>678</v>
      </c>
      <c r="K57" s="553">
        <f t="shared" ref="K57" si="0">IF(OR(F57=".",J57=".")=TRUE,".",IF(OR(F57="*",J57="*")=TRUE,"*",IF(AND(F57="-",J57="-")=TRUE,"-",IF(AND(ISNUMBER(J57),ISNUMBER(F57))=TRUE,IF(F57-J57=0,0,F57-J57),IF(ISNUMBER(F57)=TRUE,F57,-J57)))))</f>
        <v>-126</v>
      </c>
      <c r="L57" s="392">
        <f t="shared" ref="L57" si="1">IF(K57 =".",".",IF(K57 ="*","*",IF(K57="-","-",IF(K57=0,0,IF(OR(J57="-",J57=".",F57="-",F57=".")=TRUE,"X",IF(J57=0,"0,0",IF(ABS(K57*100/J57)&gt;250,".X",(K57*100/J57))))))))</f>
        <v>-18.584070796460178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8842</v>
      </c>
      <c r="E11" s="114">
        <v>7400</v>
      </c>
      <c r="F11" s="114">
        <v>12178</v>
      </c>
      <c r="G11" s="114">
        <v>7710</v>
      </c>
      <c r="H11" s="140">
        <v>9686</v>
      </c>
      <c r="I11" s="115">
        <v>-844</v>
      </c>
      <c r="J11" s="116">
        <v>-8.7136072682221766</v>
      </c>
    </row>
    <row r="12" spans="1:15" s="110" customFormat="1" ht="24.95" customHeight="1" x14ac:dyDescent="0.2">
      <c r="A12" s="193" t="s">
        <v>132</v>
      </c>
      <c r="B12" s="194" t="s">
        <v>133</v>
      </c>
      <c r="C12" s="113">
        <v>0.58810223931237282</v>
      </c>
      <c r="D12" s="115">
        <v>52</v>
      </c>
      <c r="E12" s="114">
        <v>32</v>
      </c>
      <c r="F12" s="114">
        <v>99</v>
      </c>
      <c r="G12" s="114">
        <v>65</v>
      </c>
      <c r="H12" s="140">
        <v>78</v>
      </c>
      <c r="I12" s="115">
        <v>-26</v>
      </c>
      <c r="J12" s="116">
        <v>-33.333333333333336</v>
      </c>
    </row>
    <row r="13" spans="1:15" s="110" customFormat="1" ht="24.95" customHeight="1" x14ac:dyDescent="0.2">
      <c r="A13" s="193" t="s">
        <v>134</v>
      </c>
      <c r="B13" s="199" t="s">
        <v>214</v>
      </c>
      <c r="C13" s="113">
        <v>2.0018095453517302</v>
      </c>
      <c r="D13" s="115">
        <v>177</v>
      </c>
      <c r="E13" s="114">
        <v>93</v>
      </c>
      <c r="F13" s="114">
        <v>164</v>
      </c>
      <c r="G13" s="114">
        <v>110</v>
      </c>
      <c r="H13" s="140">
        <v>115</v>
      </c>
      <c r="I13" s="115">
        <v>62</v>
      </c>
      <c r="J13" s="116">
        <v>53.913043478260867</v>
      </c>
    </row>
    <row r="14" spans="1:15" s="287" customFormat="1" ht="24.95" customHeight="1" x14ac:dyDescent="0.2">
      <c r="A14" s="193" t="s">
        <v>215</v>
      </c>
      <c r="B14" s="199" t="s">
        <v>137</v>
      </c>
      <c r="C14" s="113">
        <v>15.618638317122823</v>
      </c>
      <c r="D14" s="115">
        <v>1381</v>
      </c>
      <c r="E14" s="114">
        <v>871</v>
      </c>
      <c r="F14" s="114">
        <v>1881</v>
      </c>
      <c r="G14" s="114">
        <v>1151</v>
      </c>
      <c r="H14" s="140">
        <v>1700</v>
      </c>
      <c r="I14" s="115">
        <v>-319</v>
      </c>
      <c r="J14" s="116">
        <v>-18.764705882352942</v>
      </c>
      <c r="K14" s="110"/>
      <c r="L14" s="110"/>
      <c r="M14" s="110"/>
      <c r="N14" s="110"/>
      <c r="O14" s="110"/>
    </row>
    <row r="15" spans="1:15" s="110" customFormat="1" ht="24.95" customHeight="1" x14ac:dyDescent="0.2">
      <c r="A15" s="193" t="s">
        <v>216</v>
      </c>
      <c r="B15" s="199" t="s">
        <v>217</v>
      </c>
      <c r="C15" s="113">
        <v>2.3750282741461208</v>
      </c>
      <c r="D15" s="115">
        <v>210</v>
      </c>
      <c r="E15" s="114">
        <v>195</v>
      </c>
      <c r="F15" s="114">
        <v>340</v>
      </c>
      <c r="G15" s="114">
        <v>201</v>
      </c>
      <c r="H15" s="140">
        <v>229</v>
      </c>
      <c r="I15" s="115">
        <v>-19</v>
      </c>
      <c r="J15" s="116">
        <v>-8.2969432314410483</v>
      </c>
    </row>
    <row r="16" spans="1:15" s="287" customFormat="1" ht="24.95" customHeight="1" x14ac:dyDescent="0.2">
      <c r="A16" s="193" t="s">
        <v>218</v>
      </c>
      <c r="B16" s="199" t="s">
        <v>141</v>
      </c>
      <c r="C16" s="113">
        <v>9.3530875367563908</v>
      </c>
      <c r="D16" s="115">
        <v>827</v>
      </c>
      <c r="E16" s="114">
        <v>505</v>
      </c>
      <c r="F16" s="114">
        <v>1161</v>
      </c>
      <c r="G16" s="114">
        <v>669</v>
      </c>
      <c r="H16" s="140">
        <v>1002</v>
      </c>
      <c r="I16" s="115">
        <v>-175</v>
      </c>
      <c r="J16" s="116">
        <v>-17.465069860279442</v>
      </c>
      <c r="K16" s="110"/>
      <c r="L16" s="110"/>
      <c r="M16" s="110"/>
      <c r="N16" s="110"/>
      <c r="O16" s="110"/>
    </row>
    <row r="17" spans="1:15" s="110" customFormat="1" ht="24.95" customHeight="1" x14ac:dyDescent="0.2">
      <c r="A17" s="193" t="s">
        <v>142</v>
      </c>
      <c r="B17" s="199" t="s">
        <v>220</v>
      </c>
      <c r="C17" s="113">
        <v>3.8905225062203121</v>
      </c>
      <c r="D17" s="115">
        <v>344</v>
      </c>
      <c r="E17" s="114">
        <v>171</v>
      </c>
      <c r="F17" s="114">
        <v>380</v>
      </c>
      <c r="G17" s="114">
        <v>281</v>
      </c>
      <c r="H17" s="140">
        <v>469</v>
      </c>
      <c r="I17" s="115">
        <v>-125</v>
      </c>
      <c r="J17" s="116">
        <v>-26.652452025586353</v>
      </c>
    </row>
    <row r="18" spans="1:15" s="287" customFormat="1" ht="24.95" customHeight="1" x14ac:dyDescent="0.2">
      <c r="A18" s="201" t="s">
        <v>144</v>
      </c>
      <c r="B18" s="202" t="s">
        <v>145</v>
      </c>
      <c r="C18" s="113">
        <v>6.5709115584709341</v>
      </c>
      <c r="D18" s="115">
        <v>581</v>
      </c>
      <c r="E18" s="114">
        <v>303</v>
      </c>
      <c r="F18" s="114">
        <v>866</v>
      </c>
      <c r="G18" s="114">
        <v>478</v>
      </c>
      <c r="H18" s="140">
        <v>592</v>
      </c>
      <c r="I18" s="115">
        <v>-11</v>
      </c>
      <c r="J18" s="116">
        <v>-1.8581081081081081</v>
      </c>
      <c r="K18" s="110"/>
      <c r="L18" s="110"/>
      <c r="M18" s="110"/>
      <c r="N18" s="110"/>
      <c r="O18" s="110"/>
    </row>
    <row r="19" spans="1:15" s="110" customFormat="1" ht="24.95" customHeight="1" x14ac:dyDescent="0.2">
      <c r="A19" s="193" t="s">
        <v>146</v>
      </c>
      <c r="B19" s="199" t="s">
        <v>147</v>
      </c>
      <c r="C19" s="113">
        <v>14.148382718841891</v>
      </c>
      <c r="D19" s="115">
        <v>1251</v>
      </c>
      <c r="E19" s="114">
        <v>1320</v>
      </c>
      <c r="F19" s="114">
        <v>1839</v>
      </c>
      <c r="G19" s="114">
        <v>1046</v>
      </c>
      <c r="H19" s="140">
        <v>1271</v>
      </c>
      <c r="I19" s="115">
        <v>-20</v>
      </c>
      <c r="J19" s="116">
        <v>-1.5735641227380015</v>
      </c>
    </row>
    <row r="20" spans="1:15" s="287" customFormat="1" ht="24.95" customHeight="1" x14ac:dyDescent="0.2">
      <c r="A20" s="193" t="s">
        <v>148</v>
      </c>
      <c r="B20" s="199" t="s">
        <v>149</v>
      </c>
      <c r="C20" s="113">
        <v>4.5351730377742596</v>
      </c>
      <c r="D20" s="115">
        <v>401</v>
      </c>
      <c r="E20" s="114">
        <v>313</v>
      </c>
      <c r="F20" s="114">
        <v>463</v>
      </c>
      <c r="G20" s="114">
        <v>419</v>
      </c>
      <c r="H20" s="140">
        <v>453</v>
      </c>
      <c r="I20" s="115">
        <v>-52</v>
      </c>
      <c r="J20" s="116">
        <v>-11.479028697571744</v>
      </c>
      <c r="K20" s="110"/>
      <c r="L20" s="110"/>
      <c r="M20" s="110"/>
      <c r="N20" s="110"/>
      <c r="O20" s="110"/>
    </row>
    <row r="21" spans="1:15" s="110" customFormat="1" ht="24.95" customHeight="1" x14ac:dyDescent="0.2">
      <c r="A21" s="201" t="s">
        <v>150</v>
      </c>
      <c r="B21" s="202" t="s">
        <v>151</v>
      </c>
      <c r="C21" s="113">
        <v>4.6030309884641483</v>
      </c>
      <c r="D21" s="115">
        <v>407</v>
      </c>
      <c r="E21" s="114">
        <v>331</v>
      </c>
      <c r="F21" s="114">
        <v>482</v>
      </c>
      <c r="G21" s="114">
        <v>394</v>
      </c>
      <c r="H21" s="140">
        <v>385</v>
      </c>
      <c r="I21" s="115">
        <v>22</v>
      </c>
      <c r="J21" s="116">
        <v>5.7142857142857144</v>
      </c>
    </row>
    <row r="22" spans="1:15" s="110" customFormat="1" ht="24.95" customHeight="1" x14ac:dyDescent="0.2">
      <c r="A22" s="201" t="s">
        <v>152</v>
      </c>
      <c r="B22" s="199" t="s">
        <v>153</v>
      </c>
      <c r="C22" s="113">
        <v>1.0857272110382266</v>
      </c>
      <c r="D22" s="115">
        <v>96</v>
      </c>
      <c r="E22" s="114">
        <v>92</v>
      </c>
      <c r="F22" s="114">
        <v>169</v>
      </c>
      <c r="G22" s="114">
        <v>159</v>
      </c>
      <c r="H22" s="140">
        <v>104</v>
      </c>
      <c r="I22" s="115">
        <v>-8</v>
      </c>
      <c r="J22" s="116">
        <v>-7.6923076923076925</v>
      </c>
    </row>
    <row r="23" spans="1:15" s="110" customFormat="1" ht="24.95" customHeight="1" x14ac:dyDescent="0.2">
      <c r="A23" s="193" t="s">
        <v>154</v>
      </c>
      <c r="B23" s="199" t="s">
        <v>155</v>
      </c>
      <c r="C23" s="113">
        <v>1.0178692603483375</v>
      </c>
      <c r="D23" s="115">
        <v>90</v>
      </c>
      <c r="E23" s="114">
        <v>36</v>
      </c>
      <c r="F23" s="114">
        <v>120</v>
      </c>
      <c r="G23" s="114">
        <v>35</v>
      </c>
      <c r="H23" s="140">
        <v>85</v>
      </c>
      <c r="I23" s="115">
        <v>5</v>
      </c>
      <c r="J23" s="116">
        <v>5.882352941176471</v>
      </c>
    </row>
    <row r="24" spans="1:15" s="110" customFormat="1" ht="24.95" customHeight="1" x14ac:dyDescent="0.2">
      <c r="A24" s="193" t="s">
        <v>156</v>
      </c>
      <c r="B24" s="199" t="s">
        <v>221</v>
      </c>
      <c r="C24" s="113">
        <v>6.525672924677675</v>
      </c>
      <c r="D24" s="115">
        <v>577</v>
      </c>
      <c r="E24" s="114">
        <v>334</v>
      </c>
      <c r="F24" s="114">
        <v>666</v>
      </c>
      <c r="G24" s="114">
        <v>362</v>
      </c>
      <c r="H24" s="140">
        <v>746</v>
      </c>
      <c r="I24" s="115">
        <v>-169</v>
      </c>
      <c r="J24" s="116">
        <v>-22.654155495978554</v>
      </c>
    </row>
    <row r="25" spans="1:15" s="110" customFormat="1" ht="24.95" customHeight="1" x14ac:dyDescent="0.2">
      <c r="A25" s="193" t="s">
        <v>222</v>
      </c>
      <c r="B25" s="204" t="s">
        <v>159</v>
      </c>
      <c r="C25" s="113">
        <v>4.8405338158787607</v>
      </c>
      <c r="D25" s="115">
        <v>428</v>
      </c>
      <c r="E25" s="114">
        <v>354</v>
      </c>
      <c r="F25" s="114">
        <v>538</v>
      </c>
      <c r="G25" s="114">
        <v>398</v>
      </c>
      <c r="H25" s="140">
        <v>478</v>
      </c>
      <c r="I25" s="115">
        <v>-50</v>
      </c>
      <c r="J25" s="116">
        <v>-10.460251046025105</v>
      </c>
    </row>
    <row r="26" spans="1:15" s="110" customFormat="1" ht="24.95" customHeight="1" x14ac:dyDescent="0.2">
      <c r="A26" s="201">
        <v>782.78300000000002</v>
      </c>
      <c r="B26" s="203" t="s">
        <v>160</v>
      </c>
      <c r="C26" s="113">
        <v>13.854331599185704</v>
      </c>
      <c r="D26" s="115">
        <v>1225</v>
      </c>
      <c r="E26" s="114">
        <v>994</v>
      </c>
      <c r="F26" s="114">
        <v>1358</v>
      </c>
      <c r="G26" s="114">
        <v>1260</v>
      </c>
      <c r="H26" s="140">
        <v>1557</v>
      </c>
      <c r="I26" s="115">
        <v>-332</v>
      </c>
      <c r="J26" s="116">
        <v>-21.323057161207451</v>
      </c>
    </row>
    <row r="27" spans="1:15" s="110" customFormat="1" ht="24.95" customHeight="1" x14ac:dyDescent="0.2">
      <c r="A27" s="193" t="s">
        <v>161</v>
      </c>
      <c r="B27" s="199" t="s">
        <v>162</v>
      </c>
      <c r="C27" s="113">
        <v>1.8547839855236372</v>
      </c>
      <c r="D27" s="115">
        <v>164</v>
      </c>
      <c r="E27" s="114">
        <v>141</v>
      </c>
      <c r="F27" s="114">
        <v>257</v>
      </c>
      <c r="G27" s="114">
        <v>118</v>
      </c>
      <c r="H27" s="140">
        <v>132</v>
      </c>
      <c r="I27" s="115">
        <v>32</v>
      </c>
      <c r="J27" s="116">
        <v>24.242424242424242</v>
      </c>
    </row>
    <row r="28" spans="1:15" s="110" customFormat="1" ht="24.95" customHeight="1" x14ac:dyDescent="0.2">
      <c r="A28" s="193" t="s">
        <v>163</v>
      </c>
      <c r="B28" s="199" t="s">
        <v>164</v>
      </c>
      <c r="C28" s="113">
        <v>2.2619316896629722</v>
      </c>
      <c r="D28" s="115">
        <v>200</v>
      </c>
      <c r="E28" s="114">
        <v>196</v>
      </c>
      <c r="F28" s="114">
        <v>598</v>
      </c>
      <c r="G28" s="114">
        <v>193</v>
      </c>
      <c r="H28" s="140">
        <v>254</v>
      </c>
      <c r="I28" s="115">
        <v>-54</v>
      </c>
      <c r="J28" s="116">
        <v>-21.259842519685041</v>
      </c>
    </row>
    <row r="29" spans="1:15" s="110" customFormat="1" ht="24.95" customHeight="1" x14ac:dyDescent="0.2">
      <c r="A29" s="193">
        <v>86</v>
      </c>
      <c r="B29" s="199" t="s">
        <v>165</v>
      </c>
      <c r="C29" s="113">
        <v>9.0251074417552584</v>
      </c>
      <c r="D29" s="115">
        <v>798</v>
      </c>
      <c r="E29" s="114">
        <v>888</v>
      </c>
      <c r="F29" s="114">
        <v>1039</v>
      </c>
      <c r="G29" s="114">
        <v>618</v>
      </c>
      <c r="H29" s="140">
        <v>601</v>
      </c>
      <c r="I29" s="115">
        <v>197</v>
      </c>
      <c r="J29" s="116">
        <v>32.778702163061567</v>
      </c>
    </row>
    <row r="30" spans="1:15" s="110" customFormat="1" ht="24.95" customHeight="1" x14ac:dyDescent="0.2">
      <c r="A30" s="193">
        <v>87.88</v>
      </c>
      <c r="B30" s="204" t="s">
        <v>166</v>
      </c>
      <c r="C30" s="113">
        <v>8.3578375933046818</v>
      </c>
      <c r="D30" s="115">
        <v>739</v>
      </c>
      <c r="E30" s="114">
        <v>847</v>
      </c>
      <c r="F30" s="114">
        <v>1193</v>
      </c>
      <c r="G30" s="114">
        <v>677</v>
      </c>
      <c r="H30" s="140">
        <v>717</v>
      </c>
      <c r="I30" s="115">
        <v>22</v>
      </c>
      <c r="J30" s="116">
        <v>3.0683403068340307</v>
      </c>
    </row>
    <row r="31" spans="1:15" s="110" customFormat="1" ht="24.95" customHeight="1" x14ac:dyDescent="0.2">
      <c r="A31" s="193" t="s">
        <v>167</v>
      </c>
      <c r="B31" s="199" t="s">
        <v>168</v>
      </c>
      <c r="C31" s="113">
        <v>3.1101560732865869</v>
      </c>
      <c r="D31" s="115">
        <v>275</v>
      </c>
      <c r="E31" s="114">
        <v>254</v>
      </c>
      <c r="F31" s="114">
        <v>446</v>
      </c>
      <c r="G31" s="114">
        <v>227</v>
      </c>
      <c r="H31" s="140">
        <v>418</v>
      </c>
      <c r="I31" s="115">
        <v>-143</v>
      </c>
      <c r="J31" s="116">
        <v>-34.210526315789473</v>
      </c>
    </row>
    <row r="32" spans="1:15" s="110" customFormat="1" ht="24.95" customHeight="1" x14ac:dyDescent="0.2">
      <c r="A32" s="193"/>
      <c r="B32" s="204" t="s">
        <v>169</v>
      </c>
      <c r="C32" s="113">
        <v>0</v>
      </c>
      <c r="D32" s="115">
        <v>0</v>
      </c>
      <c r="E32" s="114" t="s">
        <v>513</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0.58810223931237282</v>
      </c>
      <c r="D34" s="115">
        <v>52</v>
      </c>
      <c r="E34" s="114">
        <v>32</v>
      </c>
      <c r="F34" s="114">
        <v>99</v>
      </c>
      <c r="G34" s="114">
        <v>65</v>
      </c>
      <c r="H34" s="140">
        <v>78</v>
      </c>
      <c r="I34" s="115">
        <v>-26</v>
      </c>
      <c r="J34" s="116">
        <v>-33.333333333333336</v>
      </c>
    </row>
    <row r="35" spans="1:10" s="110" customFormat="1" ht="24.95" customHeight="1" x14ac:dyDescent="0.2">
      <c r="A35" s="292" t="s">
        <v>171</v>
      </c>
      <c r="B35" s="293" t="s">
        <v>172</v>
      </c>
      <c r="C35" s="113">
        <v>24.191359420945489</v>
      </c>
      <c r="D35" s="115">
        <v>2139</v>
      </c>
      <c r="E35" s="114">
        <v>1267</v>
      </c>
      <c r="F35" s="114">
        <v>2911</v>
      </c>
      <c r="G35" s="114">
        <v>1739</v>
      </c>
      <c r="H35" s="140">
        <v>2407</v>
      </c>
      <c r="I35" s="115">
        <v>-268</v>
      </c>
      <c r="J35" s="116">
        <v>-11.134191940174491</v>
      </c>
    </row>
    <row r="36" spans="1:10" s="110" customFormat="1" ht="24.95" customHeight="1" x14ac:dyDescent="0.2">
      <c r="A36" s="294" t="s">
        <v>173</v>
      </c>
      <c r="B36" s="295" t="s">
        <v>174</v>
      </c>
      <c r="C36" s="125">
        <v>75.220538339742134</v>
      </c>
      <c r="D36" s="143">
        <v>6651</v>
      </c>
      <c r="E36" s="144">
        <v>6100</v>
      </c>
      <c r="F36" s="144">
        <v>9168</v>
      </c>
      <c r="G36" s="144">
        <v>5906</v>
      </c>
      <c r="H36" s="145">
        <v>7201</v>
      </c>
      <c r="I36" s="143">
        <v>-550</v>
      </c>
      <c r="J36" s="146">
        <v>-7.6378280794334117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8842</v>
      </c>
      <c r="F11" s="264">
        <v>7400</v>
      </c>
      <c r="G11" s="264">
        <v>12178</v>
      </c>
      <c r="H11" s="264">
        <v>7710</v>
      </c>
      <c r="I11" s="265">
        <v>9686</v>
      </c>
      <c r="J11" s="263">
        <v>-844</v>
      </c>
      <c r="K11" s="266">
        <v>-8.7136072682221766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29.439040940963583</v>
      </c>
      <c r="E13" s="115">
        <v>2603</v>
      </c>
      <c r="F13" s="114">
        <v>2593</v>
      </c>
      <c r="G13" s="114">
        <v>3280</v>
      </c>
      <c r="H13" s="114">
        <v>2732</v>
      </c>
      <c r="I13" s="140">
        <v>3044</v>
      </c>
      <c r="J13" s="115">
        <v>-441</v>
      </c>
      <c r="K13" s="116">
        <v>-14.487516425755585</v>
      </c>
    </row>
    <row r="14" spans="1:15" ht="15.95" customHeight="1" x14ac:dyDescent="0.2">
      <c r="A14" s="306" t="s">
        <v>230</v>
      </c>
      <c r="B14" s="307"/>
      <c r="C14" s="308"/>
      <c r="D14" s="113">
        <v>54.003619090703459</v>
      </c>
      <c r="E14" s="115">
        <v>4775</v>
      </c>
      <c r="F14" s="114">
        <v>3676</v>
      </c>
      <c r="G14" s="114">
        <v>7143</v>
      </c>
      <c r="H14" s="114">
        <v>3822</v>
      </c>
      <c r="I14" s="140">
        <v>5038</v>
      </c>
      <c r="J14" s="115">
        <v>-263</v>
      </c>
      <c r="K14" s="116">
        <v>-5.220325526002382</v>
      </c>
    </row>
    <row r="15" spans="1:15" ht="15.95" customHeight="1" x14ac:dyDescent="0.2">
      <c r="A15" s="306" t="s">
        <v>231</v>
      </c>
      <c r="B15" s="307"/>
      <c r="C15" s="308"/>
      <c r="D15" s="113">
        <v>8.2786699841664788</v>
      </c>
      <c r="E15" s="115">
        <v>732</v>
      </c>
      <c r="F15" s="114">
        <v>537</v>
      </c>
      <c r="G15" s="114">
        <v>812</v>
      </c>
      <c r="H15" s="114">
        <v>555</v>
      </c>
      <c r="I15" s="140">
        <v>850</v>
      </c>
      <c r="J15" s="115">
        <v>-118</v>
      </c>
      <c r="K15" s="116">
        <v>-13.882352941176471</v>
      </c>
    </row>
    <row r="16" spans="1:15" ht="15.95" customHeight="1" x14ac:dyDescent="0.2">
      <c r="A16" s="306" t="s">
        <v>232</v>
      </c>
      <c r="B16" s="307"/>
      <c r="C16" s="308"/>
      <c r="D16" s="113">
        <v>7.9733092060619768</v>
      </c>
      <c r="E16" s="115">
        <v>705</v>
      </c>
      <c r="F16" s="114">
        <v>554</v>
      </c>
      <c r="G16" s="114">
        <v>717</v>
      </c>
      <c r="H16" s="114">
        <v>569</v>
      </c>
      <c r="I16" s="140">
        <v>717</v>
      </c>
      <c r="J16" s="115">
        <v>-12</v>
      </c>
      <c r="K16" s="116">
        <v>-1.6736401673640167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0.41845736258764987</v>
      </c>
      <c r="E18" s="115">
        <v>37</v>
      </c>
      <c r="F18" s="114">
        <v>27</v>
      </c>
      <c r="G18" s="114">
        <v>93</v>
      </c>
      <c r="H18" s="114">
        <v>53</v>
      </c>
      <c r="I18" s="140">
        <v>60</v>
      </c>
      <c r="J18" s="115">
        <v>-23</v>
      </c>
      <c r="K18" s="116">
        <v>-38.333333333333336</v>
      </c>
    </row>
    <row r="19" spans="1:11" ht="14.1" customHeight="1" x14ac:dyDescent="0.2">
      <c r="A19" s="306" t="s">
        <v>235</v>
      </c>
      <c r="B19" s="307" t="s">
        <v>236</v>
      </c>
      <c r="C19" s="308"/>
      <c r="D19" s="113">
        <v>0.32798009500113096</v>
      </c>
      <c r="E19" s="115">
        <v>29</v>
      </c>
      <c r="F19" s="114">
        <v>13</v>
      </c>
      <c r="G19" s="114">
        <v>74</v>
      </c>
      <c r="H19" s="114">
        <v>43</v>
      </c>
      <c r="I19" s="140">
        <v>47</v>
      </c>
      <c r="J19" s="115">
        <v>-18</v>
      </c>
      <c r="K19" s="116">
        <v>-38.297872340425535</v>
      </c>
    </row>
    <row r="20" spans="1:11" ht="14.1" customHeight="1" x14ac:dyDescent="0.2">
      <c r="A20" s="306">
        <v>12</v>
      </c>
      <c r="B20" s="307" t="s">
        <v>237</v>
      </c>
      <c r="C20" s="308"/>
      <c r="D20" s="113">
        <v>1.1762044786247456</v>
      </c>
      <c r="E20" s="115">
        <v>104</v>
      </c>
      <c r="F20" s="114">
        <v>40</v>
      </c>
      <c r="G20" s="114">
        <v>114</v>
      </c>
      <c r="H20" s="114">
        <v>107</v>
      </c>
      <c r="I20" s="140">
        <v>110</v>
      </c>
      <c r="J20" s="115">
        <v>-6</v>
      </c>
      <c r="K20" s="116">
        <v>-5.4545454545454541</v>
      </c>
    </row>
    <row r="21" spans="1:11" ht="14.1" customHeight="1" x14ac:dyDescent="0.2">
      <c r="A21" s="306">
        <v>21</v>
      </c>
      <c r="B21" s="307" t="s">
        <v>238</v>
      </c>
      <c r="C21" s="308"/>
      <c r="D21" s="113">
        <v>0.67857950689889168</v>
      </c>
      <c r="E21" s="115">
        <v>60</v>
      </c>
      <c r="F21" s="114">
        <v>50</v>
      </c>
      <c r="G21" s="114">
        <v>60</v>
      </c>
      <c r="H21" s="114">
        <v>49</v>
      </c>
      <c r="I21" s="140">
        <v>40</v>
      </c>
      <c r="J21" s="115">
        <v>20</v>
      </c>
      <c r="K21" s="116">
        <v>50</v>
      </c>
    </row>
    <row r="22" spans="1:11" ht="14.1" customHeight="1" x14ac:dyDescent="0.2">
      <c r="A22" s="306">
        <v>22</v>
      </c>
      <c r="B22" s="307" t="s">
        <v>239</v>
      </c>
      <c r="C22" s="308"/>
      <c r="D22" s="113">
        <v>2.4881248586292695</v>
      </c>
      <c r="E22" s="115">
        <v>220</v>
      </c>
      <c r="F22" s="114">
        <v>160</v>
      </c>
      <c r="G22" s="114">
        <v>360</v>
      </c>
      <c r="H22" s="114">
        <v>229</v>
      </c>
      <c r="I22" s="140">
        <v>254</v>
      </c>
      <c r="J22" s="115">
        <v>-34</v>
      </c>
      <c r="K22" s="116">
        <v>-13.385826771653543</v>
      </c>
    </row>
    <row r="23" spans="1:11" ht="14.1" customHeight="1" x14ac:dyDescent="0.2">
      <c r="A23" s="306">
        <v>23</v>
      </c>
      <c r="B23" s="307" t="s">
        <v>240</v>
      </c>
      <c r="C23" s="308"/>
      <c r="D23" s="113">
        <v>0.62203121465731737</v>
      </c>
      <c r="E23" s="115">
        <v>55</v>
      </c>
      <c r="F23" s="114">
        <v>62</v>
      </c>
      <c r="G23" s="114">
        <v>94</v>
      </c>
      <c r="H23" s="114">
        <v>95</v>
      </c>
      <c r="I23" s="140">
        <v>79</v>
      </c>
      <c r="J23" s="115">
        <v>-24</v>
      </c>
      <c r="K23" s="116">
        <v>-30.379746835443036</v>
      </c>
    </row>
    <row r="24" spans="1:11" ht="14.1" customHeight="1" x14ac:dyDescent="0.2">
      <c r="A24" s="306">
        <v>24</v>
      </c>
      <c r="B24" s="307" t="s">
        <v>241</v>
      </c>
      <c r="C24" s="308"/>
      <c r="D24" s="113">
        <v>6.3107894141596921</v>
      </c>
      <c r="E24" s="115">
        <v>558</v>
      </c>
      <c r="F24" s="114">
        <v>363</v>
      </c>
      <c r="G24" s="114">
        <v>604</v>
      </c>
      <c r="H24" s="114">
        <v>471</v>
      </c>
      <c r="I24" s="140">
        <v>571</v>
      </c>
      <c r="J24" s="115">
        <v>-13</v>
      </c>
      <c r="K24" s="116">
        <v>-2.276707530647986</v>
      </c>
    </row>
    <row r="25" spans="1:11" ht="14.1" customHeight="1" x14ac:dyDescent="0.2">
      <c r="A25" s="306">
        <v>25</v>
      </c>
      <c r="B25" s="307" t="s">
        <v>242</v>
      </c>
      <c r="C25" s="308"/>
      <c r="D25" s="113">
        <v>5.021488351051798</v>
      </c>
      <c r="E25" s="115">
        <v>444</v>
      </c>
      <c r="F25" s="114">
        <v>230</v>
      </c>
      <c r="G25" s="114">
        <v>605</v>
      </c>
      <c r="H25" s="114">
        <v>328</v>
      </c>
      <c r="I25" s="140">
        <v>469</v>
      </c>
      <c r="J25" s="115">
        <v>-25</v>
      </c>
      <c r="K25" s="116">
        <v>-5.3304904051172706</v>
      </c>
    </row>
    <row r="26" spans="1:11" ht="14.1" customHeight="1" x14ac:dyDescent="0.2">
      <c r="A26" s="306">
        <v>26</v>
      </c>
      <c r="B26" s="307" t="s">
        <v>243</v>
      </c>
      <c r="C26" s="308"/>
      <c r="D26" s="113">
        <v>3.5173037774259219</v>
      </c>
      <c r="E26" s="115">
        <v>311</v>
      </c>
      <c r="F26" s="114">
        <v>209</v>
      </c>
      <c r="G26" s="114">
        <v>477</v>
      </c>
      <c r="H26" s="114">
        <v>196</v>
      </c>
      <c r="I26" s="140">
        <v>333</v>
      </c>
      <c r="J26" s="115">
        <v>-22</v>
      </c>
      <c r="K26" s="116">
        <v>-6.6066066066066069</v>
      </c>
    </row>
    <row r="27" spans="1:11" ht="14.1" customHeight="1" x14ac:dyDescent="0.2">
      <c r="A27" s="306">
        <v>27</v>
      </c>
      <c r="B27" s="307" t="s">
        <v>244</v>
      </c>
      <c r="C27" s="308"/>
      <c r="D27" s="113">
        <v>1.7416874010404886</v>
      </c>
      <c r="E27" s="115">
        <v>154</v>
      </c>
      <c r="F27" s="114">
        <v>90</v>
      </c>
      <c r="G27" s="114">
        <v>202</v>
      </c>
      <c r="H27" s="114">
        <v>145</v>
      </c>
      <c r="I27" s="140">
        <v>214</v>
      </c>
      <c r="J27" s="115">
        <v>-60</v>
      </c>
      <c r="K27" s="116">
        <v>-28.037383177570092</v>
      </c>
    </row>
    <row r="28" spans="1:11" ht="14.1" customHeight="1" x14ac:dyDescent="0.2">
      <c r="A28" s="306">
        <v>28</v>
      </c>
      <c r="B28" s="307" t="s">
        <v>245</v>
      </c>
      <c r="C28" s="308"/>
      <c r="D28" s="113">
        <v>0.48631531327753902</v>
      </c>
      <c r="E28" s="115">
        <v>43</v>
      </c>
      <c r="F28" s="114">
        <v>44</v>
      </c>
      <c r="G28" s="114">
        <v>40</v>
      </c>
      <c r="H28" s="114">
        <v>35</v>
      </c>
      <c r="I28" s="140">
        <v>19</v>
      </c>
      <c r="J28" s="115">
        <v>24</v>
      </c>
      <c r="K28" s="116">
        <v>126.31578947368421</v>
      </c>
    </row>
    <row r="29" spans="1:11" ht="14.1" customHeight="1" x14ac:dyDescent="0.2">
      <c r="A29" s="306">
        <v>29</v>
      </c>
      <c r="B29" s="307" t="s">
        <v>246</v>
      </c>
      <c r="C29" s="308"/>
      <c r="D29" s="113">
        <v>3.1440850486315313</v>
      </c>
      <c r="E29" s="115">
        <v>278</v>
      </c>
      <c r="F29" s="114">
        <v>347</v>
      </c>
      <c r="G29" s="114">
        <v>299</v>
      </c>
      <c r="H29" s="114">
        <v>256</v>
      </c>
      <c r="I29" s="140">
        <v>274</v>
      </c>
      <c r="J29" s="115">
        <v>4</v>
      </c>
      <c r="K29" s="116">
        <v>1.4598540145985401</v>
      </c>
    </row>
    <row r="30" spans="1:11" ht="14.1" customHeight="1" x14ac:dyDescent="0.2">
      <c r="A30" s="306" t="s">
        <v>247</v>
      </c>
      <c r="B30" s="307" t="s">
        <v>248</v>
      </c>
      <c r="C30" s="308"/>
      <c r="D30" s="113" t="s">
        <v>513</v>
      </c>
      <c r="E30" s="115" t="s">
        <v>513</v>
      </c>
      <c r="F30" s="114">
        <v>108</v>
      </c>
      <c r="G30" s="114">
        <v>127</v>
      </c>
      <c r="H30" s="114" t="s">
        <v>513</v>
      </c>
      <c r="I30" s="140">
        <v>130</v>
      </c>
      <c r="J30" s="115" t="s">
        <v>513</v>
      </c>
      <c r="K30" s="116" t="s">
        <v>513</v>
      </c>
    </row>
    <row r="31" spans="1:11" ht="14.1" customHeight="1" x14ac:dyDescent="0.2">
      <c r="A31" s="306" t="s">
        <v>249</v>
      </c>
      <c r="B31" s="307" t="s">
        <v>250</v>
      </c>
      <c r="C31" s="308"/>
      <c r="D31" s="113">
        <v>1.7982356932820629</v>
      </c>
      <c r="E31" s="115">
        <v>159</v>
      </c>
      <c r="F31" s="114">
        <v>239</v>
      </c>
      <c r="G31" s="114">
        <v>163</v>
      </c>
      <c r="H31" s="114">
        <v>136</v>
      </c>
      <c r="I31" s="140">
        <v>139</v>
      </c>
      <c r="J31" s="115">
        <v>20</v>
      </c>
      <c r="K31" s="116">
        <v>14.388489208633093</v>
      </c>
    </row>
    <row r="32" spans="1:11" ht="14.1" customHeight="1" x14ac:dyDescent="0.2">
      <c r="A32" s="306">
        <v>31</v>
      </c>
      <c r="B32" s="307" t="s">
        <v>251</v>
      </c>
      <c r="C32" s="308"/>
      <c r="D32" s="113">
        <v>0.56548292241574305</v>
      </c>
      <c r="E32" s="115">
        <v>50</v>
      </c>
      <c r="F32" s="114">
        <v>27</v>
      </c>
      <c r="G32" s="114">
        <v>54</v>
      </c>
      <c r="H32" s="114">
        <v>37</v>
      </c>
      <c r="I32" s="140">
        <v>51</v>
      </c>
      <c r="J32" s="115">
        <v>-1</v>
      </c>
      <c r="K32" s="116">
        <v>-1.9607843137254901</v>
      </c>
    </row>
    <row r="33" spans="1:11" ht="14.1" customHeight="1" x14ac:dyDescent="0.2">
      <c r="A33" s="306">
        <v>32</v>
      </c>
      <c r="B33" s="307" t="s">
        <v>252</v>
      </c>
      <c r="C33" s="308"/>
      <c r="D33" s="113">
        <v>3.2232526577697356</v>
      </c>
      <c r="E33" s="115">
        <v>285</v>
      </c>
      <c r="F33" s="114">
        <v>122</v>
      </c>
      <c r="G33" s="114">
        <v>402</v>
      </c>
      <c r="H33" s="114">
        <v>224</v>
      </c>
      <c r="I33" s="140">
        <v>221</v>
      </c>
      <c r="J33" s="115">
        <v>64</v>
      </c>
      <c r="K33" s="116">
        <v>28.959276018099548</v>
      </c>
    </row>
    <row r="34" spans="1:11" ht="14.1" customHeight="1" x14ac:dyDescent="0.2">
      <c r="A34" s="306">
        <v>33</v>
      </c>
      <c r="B34" s="307" t="s">
        <v>253</v>
      </c>
      <c r="C34" s="308"/>
      <c r="D34" s="113">
        <v>1.696448767247229</v>
      </c>
      <c r="E34" s="115">
        <v>150</v>
      </c>
      <c r="F34" s="114">
        <v>85</v>
      </c>
      <c r="G34" s="114">
        <v>169</v>
      </c>
      <c r="H34" s="114">
        <v>127</v>
      </c>
      <c r="I34" s="140">
        <v>151</v>
      </c>
      <c r="J34" s="115">
        <v>-1</v>
      </c>
      <c r="K34" s="116">
        <v>-0.66225165562913912</v>
      </c>
    </row>
    <row r="35" spans="1:11" ht="14.1" customHeight="1" x14ac:dyDescent="0.2">
      <c r="A35" s="306">
        <v>34</v>
      </c>
      <c r="B35" s="307" t="s">
        <v>254</v>
      </c>
      <c r="C35" s="308"/>
      <c r="D35" s="113">
        <v>2.0357385206966749</v>
      </c>
      <c r="E35" s="115">
        <v>180</v>
      </c>
      <c r="F35" s="114">
        <v>127</v>
      </c>
      <c r="G35" s="114">
        <v>200</v>
      </c>
      <c r="H35" s="114">
        <v>122</v>
      </c>
      <c r="I35" s="140">
        <v>157</v>
      </c>
      <c r="J35" s="115">
        <v>23</v>
      </c>
      <c r="K35" s="116">
        <v>14.64968152866242</v>
      </c>
    </row>
    <row r="36" spans="1:11" ht="14.1" customHeight="1" x14ac:dyDescent="0.2">
      <c r="A36" s="306">
        <v>41</v>
      </c>
      <c r="B36" s="307" t="s">
        <v>255</v>
      </c>
      <c r="C36" s="308"/>
      <c r="D36" s="113">
        <v>0.31667043655281613</v>
      </c>
      <c r="E36" s="115">
        <v>28</v>
      </c>
      <c r="F36" s="114">
        <v>14</v>
      </c>
      <c r="G36" s="114">
        <v>41</v>
      </c>
      <c r="H36" s="114">
        <v>27</v>
      </c>
      <c r="I36" s="140">
        <v>50</v>
      </c>
      <c r="J36" s="115">
        <v>-22</v>
      </c>
      <c r="K36" s="116">
        <v>-44</v>
      </c>
    </row>
    <row r="37" spans="1:11" ht="14.1" customHeight="1" x14ac:dyDescent="0.2">
      <c r="A37" s="306">
        <v>42</v>
      </c>
      <c r="B37" s="307" t="s">
        <v>256</v>
      </c>
      <c r="C37" s="308"/>
      <c r="D37" s="113">
        <v>0.12440624293146348</v>
      </c>
      <c r="E37" s="115">
        <v>11</v>
      </c>
      <c r="F37" s="114" t="s">
        <v>513</v>
      </c>
      <c r="G37" s="114">
        <v>22</v>
      </c>
      <c r="H37" s="114" t="s">
        <v>513</v>
      </c>
      <c r="I37" s="140" t="s">
        <v>513</v>
      </c>
      <c r="J37" s="115" t="s">
        <v>513</v>
      </c>
      <c r="K37" s="116" t="s">
        <v>513</v>
      </c>
    </row>
    <row r="38" spans="1:11" ht="14.1" customHeight="1" x14ac:dyDescent="0.2">
      <c r="A38" s="306">
        <v>43</v>
      </c>
      <c r="B38" s="307" t="s">
        <v>257</v>
      </c>
      <c r="C38" s="308"/>
      <c r="D38" s="113">
        <v>1.0291789187966522</v>
      </c>
      <c r="E38" s="115">
        <v>91</v>
      </c>
      <c r="F38" s="114">
        <v>86</v>
      </c>
      <c r="G38" s="114">
        <v>199</v>
      </c>
      <c r="H38" s="114">
        <v>87</v>
      </c>
      <c r="I38" s="140">
        <v>105</v>
      </c>
      <c r="J38" s="115">
        <v>-14</v>
      </c>
      <c r="K38" s="116">
        <v>-13.333333333333334</v>
      </c>
    </row>
    <row r="39" spans="1:11" ht="14.1" customHeight="1" x14ac:dyDescent="0.2">
      <c r="A39" s="306">
        <v>51</v>
      </c>
      <c r="B39" s="307" t="s">
        <v>258</v>
      </c>
      <c r="C39" s="308"/>
      <c r="D39" s="113">
        <v>9.5340420719294272</v>
      </c>
      <c r="E39" s="115">
        <v>843</v>
      </c>
      <c r="F39" s="114">
        <v>720</v>
      </c>
      <c r="G39" s="114">
        <v>1112</v>
      </c>
      <c r="H39" s="114">
        <v>909</v>
      </c>
      <c r="I39" s="140">
        <v>1249</v>
      </c>
      <c r="J39" s="115">
        <v>-406</v>
      </c>
      <c r="K39" s="116">
        <v>-32.506004803843076</v>
      </c>
    </row>
    <row r="40" spans="1:11" ht="14.1" customHeight="1" x14ac:dyDescent="0.2">
      <c r="A40" s="306" t="s">
        <v>259</v>
      </c>
      <c r="B40" s="307" t="s">
        <v>260</v>
      </c>
      <c r="C40" s="308"/>
      <c r="D40" s="113">
        <v>9.1042750508934631</v>
      </c>
      <c r="E40" s="115">
        <v>805</v>
      </c>
      <c r="F40" s="114">
        <v>685</v>
      </c>
      <c r="G40" s="114">
        <v>1062</v>
      </c>
      <c r="H40" s="114">
        <v>871</v>
      </c>
      <c r="I40" s="140">
        <v>1201</v>
      </c>
      <c r="J40" s="115">
        <v>-396</v>
      </c>
      <c r="K40" s="116">
        <v>-32.972522897585343</v>
      </c>
    </row>
    <row r="41" spans="1:11" ht="14.1" customHeight="1" x14ac:dyDescent="0.2">
      <c r="A41" s="306"/>
      <c r="B41" s="307" t="s">
        <v>261</v>
      </c>
      <c r="C41" s="308"/>
      <c r="D41" s="113">
        <v>8.3012893010631075</v>
      </c>
      <c r="E41" s="115">
        <v>734</v>
      </c>
      <c r="F41" s="114">
        <v>622</v>
      </c>
      <c r="G41" s="114">
        <v>987</v>
      </c>
      <c r="H41" s="114">
        <v>824</v>
      </c>
      <c r="I41" s="140">
        <v>1157</v>
      </c>
      <c r="J41" s="115">
        <v>-423</v>
      </c>
      <c r="K41" s="116">
        <v>-36.560069144338804</v>
      </c>
    </row>
    <row r="42" spans="1:11" ht="14.1" customHeight="1" x14ac:dyDescent="0.2">
      <c r="A42" s="306">
        <v>52</v>
      </c>
      <c r="B42" s="307" t="s">
        <v>262</v>
      </c>
      <c r="C42" s="308"/>
      <c r="D42" s="113">
        <v>5.066726984845058</v>
      </c>
      <c r="E42" s="115">
        <v>448</v>
      </c>
      <c r="F42" s="114">
        <v>278</v>
      </c>
      <c r="G42" s="114">
        <v>396</v>
      </c>
      <c r="H42" s="114">
        <v>381</v>
      </c>
      <c r="I42" s="140">
        <v>499</v>
      </c>
      <c r="J42" s="115">
        <v>-51</v>
      </c>
      <c r="K42" s="116">
        <v>-10.220440881763528</v>
      </c>
    </row>
    <row r="43" spans="1:11" ht="14.1" customHeight="1" x14ac:dyDescent="0.2">
      <c r="A43" s="306" t="s">
        <v>263</v>
      </c>
      <c r="B43" s="307" t="s">
        <v>264</v>
      </c>
      <c r="C43" s="308"/>
      <c r="D43" s="113">
        <v>4.422076453291111</v>
      </c>
      <c r="E43" s="115">
        <v>391</v>
      </c>
      <c r="F43" s="114">
        <v>243</v>
      </c>
      <c r="G43" s="114">
        <v>333</v>
      </c>
      <c r="H43" s="114">
        <v>326</v>
      </c>
      <c r="I43" s="140">
        <v>423</v>
      </c>
      <c r="J43" s="115">
        <v>-32</v>
      </c>
      <c r="K43" s="116">
        <v>-7.5650118203309695</v>
      </c>
    </row>
    <row r="44" spans="1:11" ht="14.1" customHeight="1" x14ac:dyDescent="0.2">
      <c r="A44" s="306">
        <v>53</v>
      </c>
      <c r="B44" s="307" t="s">
        <v>265</v>
      </c>
      <c r="C44" s="308"/>
      <c r="D44" s="113">
        <v>0.63334087310563225</v>
      </c>
      <c r="E44" s="115">
        <v>56</v>
      </c>
      <c r="F44" s="114">
        <v>36</v>
      </c>
      <c r="G44" s="114">
        <v>46</v>
      </c>
      <c r="H44" s="114">
        <v>45</v>
      </c>
      <c r="I44" s="140">
        <v>55</v>
      </c>
      <c r="J44" s="115">
        <v>1</v>
      </c>
      <c r="K44" s="116">
        <v>1.8181818181818181</v>
      </c>
    </row>
    <row r="45" spans="1:11" ht="14.1" customHeight="1" x14ac:dyDescent="0.2">
      <c r="A45" s="306" t="s">
        <v>266</v>
      </c>
      <c r="B45" s="307" t="s">
        <v>267</v>
      </c>
      <c r="C45" s="308"/>
      <c r="D45" s="113">
        <v>0.56548292241574305</v>
      </c>
      <c r="E45" s="115">
        <v>50</v>
      </c>
      <c r="F45" s="114">
        <v>35</v>
      </c>
      <c r="G45" s="114">
        <v>41</v>
      </c>
      <c r="H45" s="114">
        <v>44</v>
      </c>
      <c r="I45" s="140">
        <v>50</v>
      </c>
      <c r="J45" s="115">
        <v>0</v>
      </c>
      <c r="K45" s="116">
        <v>0</v>
      </c>
    </row>
    <row r="46" spans="1:11" ht="14.1" customHeight="1" x14ac:dyDescent="0.2">
      <c r="A46" s="306">
        <v>54</v>
      </c>
      <c r="B46" s="307" t="s">
        <v>268</v>
      </c>
      <c r="C46" s="308"/>
      <c r="D46" s="113">
        <v>4.2411219181180728</v>
      </c>
      <c r="E46" s="115">
        <v>375</v>
      </c>
      <c r="F46" s="114">
        <v>501</v>
      </c>
      <c r="G46" s="114">
        <v>490</v>
      </c>
      <c r="H46" s="114">
        <v>378</v>
      </c>
      <c r="I46" s="140">
        <v>441</v>
      </c>
      <c r="J46" s="115">
        <v>-66</v>
      </c>
      <c r="K46" s="116">
        <v>-14.965986394557824</v>
      </c>
    </row>
    <row r="47" spans="1:11" ht="14.1" customHeight="1" x14ac:dyDescent="0.2">
      <c r="A47" s="306">
        <v>61</v>
      </c>
      <c r="B47" s="307" t="s">
        <v>269</v>
      </c>
      <c r="C47" s="308"/>
      <c r="D47" s="113">
        <v>2.5786021262157881</v>
      </c>
      <c r="E47" s="115">
        <v>228</v>
      </c>
      <c r="F47" s="114">
        <v>119</v>
      </c>
      <c r="G47" s="114">
        <v>291</v>
      </c>
      <c r="H47" s="114">
        <v>169</v>
      </c>
      <c r="I47" s="140">
        <v>288</v>
      </c>
      <c r="J47" s="115">
        <v>-60</v>
      </c>
      <c r="K47" s="116">
        <v>-20.833333333333332</v>
      </c>
    </row>
    <row r="48" spans="1:11" ht="14.1" customHeight="1" x14ac:dyDescent="0.2">
      <c r="A48" s="306">
        <v>62</v>
      </c>
      <c r="B48" s="307" t="s">
        <v>270</v>
      </c>
      <c r="C48" s="308"/>
      <c r="D48" s="113">
        <v>6.3447183895046368</v>
      </c>
      <c r="E48" s="115">
        <v>561</v>
      </c>
      <c r="F48" s="114">
        <v>883</v>
      </c>
      <c r="G48" s="114">
        <v>990</v>
      </c>
      <c r="H48" s="114">
        <v>525</v>
      </c>
      <c r="I48" s="140">
        <v>663</v>
      </c>
      <c r="J48" s="115">
        <v>-102</v>
      </c>
      <c r="K48" s="116">
        <v>-15.384615384615385</v>
      </c>
    </row>
    <row r="49" spans="1:11" ht="14.1" customHeight="1" x14ac:dyDescent="0.2">
      <c r="A49" s="306">
        <v>63</v>
      </c>
      <c r="B49" s="307" t="s">
        <v>271</v>
      </c>
      <c r="C49" s="308"/>
      <c r="D49" s="113">
        <v>3.2911106084596247</v>
      </c>
      <c r="E49" s="115">
        <v>291</v>
      </c>
      <c r="F49" s="114">
        <v>274</v>
      </c>
      <c r="G49" s="114">
        <v>345</v>
      </c>
      <c r="H49" s="114">
        <v>297</v>
      </c>
      <c r="I49" s="140">
        <v>302</v>
      </c>
      <c r="J49" s="115">
        <v>-11</v>
      </c>
      <c r="K49" s="116">
        <v>-3.6423841059602649</v>
      </c>
    </row>
    <row r="50" spans="1:11" ht="14.1" customHeight="1" x14ac:dyDescent="0.2">
      <c r="A50" s="306" t="s">
        <v>272</v>
      </c>
      <c r="B50" s="307" t="s">
        <v>273</v>
      </c>
      <c r="C50" s="308"/>
      <c r="D50" s="113">
        <v>0.48631531327753902</v>
      </c>
      <c r="E50" s="115">
        <v>43</v>
      </c>
      <c r="F50" s="114">
        <v>37</v>
      </c>
      <c r="G50" s="114">
        <v>53</v>
      </c>
      <c r="H50" s="114">
        <v>30</v>
      </c>
      <c r="I50" s="140">
        <v>50</v>
      </c>
      <c r="J50" s="115">
        <v>-7</v>
      </c>
      <c r="K50" s="116">
        <v>-14</v>
      </c>
    </row>
    <row r="51" spans="1:11" ht="14.1" customHeight="1" x14ac:dyDescent="0.2">
      <c r="A51" s="306" t="s">
        <v>274</v>
      </c>
      <c r="B51" s="307" t="s">
        <v>275</v>
      </c>
      <c r="C51" s="308"/>
      <c r="D51" s="113">
        <v>2.4881248586292695</v>
      </c>
      <c r="E51" s="115">
        <v>220</v>
      </c>
      <c r="F51" s="114">
        <v>207</v>
      </c>
      <c r="G51" s="114">
        <v>248</v>
      </c>
      <c r="H51" s="114">
        <v>239</v>
      </c>
      <c r="I51" s="140">
        <v>236</v>
      </c>
      <c r="J51" s="115">
        <v>-16</v>
      </c>
      <c r="K51" s="116">
        <v>-6.7796610169491522</v>
      </c>
    </row>
    <row r="52" spans="1:11" ht="14.1" customHeight="1" x14ac:dyDescent="0.2">
      <c r="A52" s="306">
        <v>71</v>
      </c>
      <c r="B52" s="307" t="s">
        <v>276</v>
      </c>
      <c r="C52" s="308"/>
      <c r="D52" s="113">
        <v>9.7036869486541502</v>
      </c>
      <c r="E52" s="115">
        <v>858</v>
      </c>
      <c r="F52" s="114">
        <v>599</v>
      </c>
      <c r="G52" s="114">
        <v>1081</v>
      </c>
      <c r="H52" s="114">
        <v>668</v>
      </c>
      <c r="I52" s="140">
        <v>1031</v>
      </c>
      <c r="J52" s="115">
        <v>-173</v>
      </c>
      <c r="K52" s="116">
        <v>-16.779825412221143</v>
      </c>
    </row>
    <row r="53" spans="1:11" ht="14.1" customHeight="1" x14ac:dyDescent="0.2">
      <c r="A53" s="306" t="s">
        <v>277</v>
      </c>
      <c r="B53" s="307" t="s">
        <v>278</v>
      </c>
      <c r="C53" s="308"/>
      <c r="D53" s="113">
        <v>4.5125537208776292</v>
      </c>
      <c r="E53" s="115">
        <v>399</v>
      </c>
      <c r="F53" s="114">
        <v>298</v>
      </c>
      <c r="G53" s="114">
        <v>590</v>
      </c>
      <c r="H53" s="114">
        <v>311</v>
      </c>
      <c r="I53" s="140">
        <v>531</v>
      </c>
      <c r="J53" s="115">
        <v>-132</v>
      </c>
      <c r="K53" s="116">
        <v>-24.858757062146893</v>
      </c>
    </row>
    <row r="54" spans="1:11" ht="14.1" customHeight="1" x14ac:dyDescent="0.2">
      <c r="A54" s="306" t="s">
        <v>279</v>
      </c>
      <c r="B54" s="307" t="s">
        <v>280</v>
      </c>
      <c r="C54" s="308"/>
      <c r="D54" s="113">
        <v>4.4899344039809996</v>
      </c>
      <c r="E54" s="115">
        <v>397</v>
      </c>
      <c r="F54" s="114">
        <v>249</v>
      </c>
      <c r="G54" s="114">
        <v>441</v>
      </c>
      <c r="H54" s="114">
        <v>308</v>
      </c>
      <c r="I54" s="140">
        <v>400</v>
      </c>
      <c r="J54" s="115">
        <v>-3</v>
      </c>
      <c r="K54" s="116">
        <v>-0.75</v>
      </c>
    </row>
    <row r="55" spans="1:11" ht="14.1" customHeight="1" x14ac:dyDescent="0.2">
      <c r="A55" s="306">
        <v>72</v>
      </c>
      <c r="B55" s="307" t="s">
        <v>281</v>
      </c>
      <c r="C55" s="308"/>
      <c r="D55" s="113">
        <v>2.4994345170775842</v>
      </c>
      <c r="E55" s="115">
        <v>221</v>
      </c>
      <c r="F55" s="114">
        <v>90</v>
      </c>
      <c r="G55" s="114">
        <v>214</v>
      </c>
      <c r="H55" s="114">
        <v>105</v>
      </c>
      <c r="I55" s="140">
        <v>171</v>
      </c>
      <c r="J55" s="115">
        <v>50</v>
      </c>
      <c r="K55" s="116">
        <v>29.239766081871345</v>
      </c>
    </row>
    <row r="56" spans="1:11" ht="14.1" customHeight="1" x14ac:dyDescent="0.2">
      <c r="A56" s="306" t="s">
        <v>282</v>
      </c>
      <c r="B56" s="307" t="s">
        <v>283</v>
      </c>
      <c r="C56" s="308"/>
      <c r="D56" s="113">
        <v>0.67857950689889168</v>
      </c>
      <c r="E56" s="115">
        <v>60</v>
      </c>
      <c r="F56" s="114">
        <v>26</v>
      </c>
      <c r="G56" s="114">
        <v>93</v>
      </c>
      <c r="H56" s="114">
        <v>20</v>
      </c>
      <c r="I56" s="140">
        <v>66</v>
      </c>
      <c r="J56" s="115">
        <v>-6</v>
      </c>
      <c r="K56" s="116">
        <v>-9.0909090909090917</v>
      </c>
    </row>
    <row r="57" spans="1:11" ht="14.1" customHeight="1" x14ac:dyDescent="0.2">
      <c r="A57" s="306" t="s">
        <v>284</v>
      </c>
      <c r="B57" s="307" t="s">
        <v>285</v>
      </c>
      <c r="C57" s="308"/>
      <c r="D57" s="113">
        <v>0.80298574983035509</v>
      </c>
      <c r="E57" s="115">
        <v>71</v>
      </c>
      <c r="F57" s="114">
        <v>47</v>
      </c>
      <c r="G57" s="114">
        <v>55</v>
      </c>
      <c r="H57" s="114">
        <v>69</v>
      </c>
      <c r="I57" s="140">
        <v>52</v>
      </c>
      <c r="J57" s="115">
        <v>19</v>
      </c>
      <c r="K57" s="116">
        <v>36.53846153846154</v>
      </c>
    </row>
    <row r="58" spans="1:11" ht="14.1" customHeight="1" x14ac:dyDescent="0.2">
      <c r="A58" s="306">
        <v>73</v>
      </c>
      <c r="B58" s="307" t="s">
        <v>286</v>
      </c>
      <c r="C58" s="308"/>
      <c r="D58" s="113">
        <v>1.4363266229359872</v>
      </c>
      <c r="E58" s="115">
        <v>127</v>
      </c>
      <c r="F58" s="114">
        <v>91</v>
      </c>
      <c r="G58" s="114">
        <v>180</v>
      </c>
      <c r="H58" s="114">
        <v>72</v>
      </c>
      <c r="I58" s="140">
        <v>95</v>
      </c>
      <c r="J58" s="115">
        <v>32</v>
      </c>
      <c r="K58" s="116">
        <v>33.684210526315788</v>
      </c>
    </row>
    <row r="59" spans="1:11" ht="14.1" customHeight="1" x14ac:dyDescent="0.2">
      <c r="A59" s="306" t="s">
        <v>287</v>
      </c>
      <c r="B59" s="307" t="s">
        <v>288</v>
      </c>
      <c r="C59" s="308"/>
      <c r="D59" s="113">
        <v>0.92739199276181861</v>
      </c>
      <c r="E59" s="115">
        <v>82</v>
      </c>
      <c r="F59" s="114">
        <v>74</v>
      </c>
      <c r="G59" s="114">
        <v>140</v>
      </c>
      <c r="H59" s="114">
        <v>49</v>
      </c>
      <c r="I59" s="140">
        <v>62</v>
      </c>
      <c r="J59" s="115">
        <v>20</v>
      </c>
      <c r="K59" s="116">
        <v>32.258064516129032</v>
      </c>
    </row>
    <row r="60" spans="1:11" ht="14.1" customHeight="1" x14ac:dyDescent="0.2">
      <c r="A60" s="306">
        <v>81</v>
      </c>
      <c r="B60" s="307" t="s">
        <v>289</v>
      </c>
      <c r="C60" s="308"/>
      <c r="D60" s="113">
        <v>9.1268943677900936</v>
      </c>
      <c r="E60" s="115">
        <v>807</v>
      </c>
      <c r="F60" s="114">
        <v>633</v>
      </c>
      <c r="G60" s="114">
        <v>1083</v>
      </c>
      <c r="H60" s="114">
        <v>630</v>
      </c>
      <c r="I60" s="140">
        <v>672</v>
      </c>
      <c r="J60" s="115">
        <v>135</v>
      </c>
      <c r="K60" s="116">
        <v>20.089285714285715</v>
      </c>
    </row>
    <row r="61" spans="1:11" ht="14.1" customHeight="1" x14ac:dyDescent="0.2">
      <c r="A61" s="306" t="s">
        <v>290</v>
      </c>
      <c r="B61" s="307" t="s">
        <v>291</v>
      </c>
      <c r="C61" s="308"/>
      <c r="D61" s="113">
        <v>2.1488351051798236</v>
      </c>
      <c r="E61" s="115">
        <v>190</v>
      </c>
      <c r="F61" s="114">
        <v>122</v>
      </c>
      <c r="G61" s="114">
        <v>309</v>
      </c>
      <c r="H61" s="114">
        <v>171</v>
      </c>
      <c r="I61" s="140">
        <v>186</v>
      </c>
      <c r="J61" s="115">
        <v>4</v>
      </c>
      <c r="K61" s="116">
        <v>2.150537634408602</v>
      </c>
    </row>
    <row r="62" spans="1:11" ht="14.1" customHeight="1" x14ac:dyDescent="0.2">
      <c r="A62" s="306" t="s">
        <v>292</v>
      </c>
      <c r="B62" s="307" t="s">
        <v>293</v>
      </c>
      <c r="C62" s="308"/>
      <c r="D62" s="113">
        <v>3.0536077810450126</v>
      </c>
      <c r="E62" s="115">
        <v>270</v>
      </c>
      <c r="F62" s="114">
        <v>295</v>
      </c>
      <c r="G62" s="114">
        <v>477</v>
      </c>
      <c r="H62" s="114">
        <v>279</v>
      </c>
      <c r="I62" s="140">
        <v>244</v>
      </c>
      <c r="J62" s="115">
        <v>26</v>
      </c>
      <c r="K62" s="116">
        <v>10.655737704918034</v>
      </c>
    </row>
    <row r="63" spans="1:11" ht="14.1" customHeight="1" x14ac:dyDescent="0.2">
      <c r="A63" s="306"/>
      <c r="B63" s="307" t="s">
        <v>294</v>
      </c>
      <c r="C63" s="308"/>
      <c r="D63" s="113">
        <v>2.8839629043202897</v>
      </c>
      <c r="E63" s="115">
        <v>255</v>
      </c>
      <c r="F63" s="114">
        <v>269</v>
      </c>
      <c r="G63" s="114">
        <v>422</v>
      </c>
      <c r="H63" s="114">
        <v>239</v>
      </c>
      <c r="I63" s="140">
        <v>220</v>
      </c>
      <c r="J63" s="115">
        <v>35</v>
      </c>
      <c r="K63" s="116">
        <v>15.909090909090908</v>
      </c>
    </row>
    <row r="64" spans="1:11" ht="14.1" customHeight="1" x14ac:dyDescent="0.2">
      <c r="A64" s="306" t="s">
        <v>295</v>
      </c>
      <c r="B64" s="307" t="s">
        <v>296</v>
      </c>
      <c r="C64" s="308"/>
      <c r="D64" s="113">
        <v>1.5720425243157656</v>
      </c>
      <c r="E64" s="115">
        <v>139</v>
      </c>
      <c r="F64" s="114">
        <v>71</v>
      </c>
      <c r="G64" s="114">
        <v>111</v>
      </c>
      <c r="H64" s="114">
        <v>78</v>
      </c>
      <c r="I64" s="140">
        <v>102</v>
      </c>
      <c r="J64" s="115">
        <v>37</v>
      </c>
      <c r="K64" s="116">
        <v>36.274509803921568</v>
      </c>
    </row>
    <row r="65" spans="1:11" ht="14.1" customHeight="1" x14ac:dyDescent="0.2">
      <c r="A65" s="306" t="s">
        <v>297</v>
      </c>
      <c r="B65" s="307" t="s">
        <v>298</v>
      </c>
      <c r="C65" s="308"/>
      <c r="D65" s="113">
        <v>0.95001130965844827</v>
      </c>
      <c r="E65" s="115">
        <v>84</v>
      </c>
      <c r="F65" s="114">
        <v>87</v>
      </c>
      <c r="G65" s="114">
        <v>65</v>
      </c>
      <c r="H65" s="114">
        <v>49</v>
      </c>
      <c r="I65" s="140">
        <v>70</v>
      </c>
      <c r="J65" s="115">
        <v>14</v>
      </c>
      <c r="K65" s="116">
        <v>20</v>
      </c>
    </row>
    <row r="66" spans="1:11" ht="14.1" customHeight="1" x14ac:dyDescent="0.2">
      <c r="A66" s="306">
        <v>82</v>
      </c>
      <c r="B66" s="307" t="s">
        <v>299</v>
      </c>
      <c r="C66" s="308"/>
      <c r="D66" s="113">
        <v>3.8113548970821083</v>
      </c>
      <c r="E66" s="115">
        <v>337</v>
      </c>
      <c r="F66" s="114">
        <v>372</v>
      </c>
      <c r="G66" s="114">
        <v>363</v>
      </c>
      <c r="H66" s="114">
        <v>286</v>
      </c>
      <c r="I66" s="140">
        <v>256</v>
      </c>
      <c r="J66" s="115">
        <v>81</v>
      </c>
      <c r="K66" s="116">
        <v>31.640625</v>
      </c>
    </row>
    <row r="67" spans="1:11" ht="14.1" customHeight="1" x14ac:dyDescent="0.2">
      <c r="A67" s="306" t="s">
        <v>300</v>
      </c>
      <c r="B67" s="307" t="s">
        <v>301</v>
      </c>
      <c r="C67" s="308"/>
      <c r="D67" s="113">
        <v>2.7369373444921963</v>
      </c>
      <c r="E67" s="115">
        <v>242</v>
      </c>
      <c r="F67" s="114">
        <v>309</v>
      </c>
      <c r="G67" s="114">
        <v>224</v>
      </c>
      <c r="H67" s="114">
        <v>219</v>
      </c>
      <c r="I67" s="140">
        <v>160</v>
      </c>
      <c r="J67" s="115">
        <v>82</v>
      </c>
      <c r="K67" s="116">
        <v>51.25</v>
      </c>
    </row>
    <row r="68" spans="1:11" ht="14.1" customHeight="1" x14ac:dyDescent="0.2">
      <c r="A68" s="306" t="s">
        <v>302</v>
      </c>
      <c r="B68" s="307" t="s">
        <v>303</v>
      </c>
      <c r="C68" s="308"/>
      <c r="D68" s="113">
        <v>0.56548292241574305</v>
      </c>
      <c r="E68" s="115">
        <v>50</v>
      </c>
      <c r="F68" s="114">
        <v>44</v>
      </c>
      <c r="G68" s="114">
        <v>79</v>
      </c>
      <c r="H68" s="114">
        <v>40</v>
      </c>
      <c r="I68" s="140">
        <v>50</v>
      </c>
      <c r="J68" s="115">
        <v>0</v>
      </c>
      <c r="K68" s="116">
        <v>0</v>
      </c>
    </row>
    <row r="69" spans="1:11" ht="14.1" customHeight="1" x14ac:dyDescent="0.2">
      <c r="A69" s="306">
        <v>83</v>
      </c>
      <c r="B69" s="307" t="s">
        <v>304</v>
      </c>
      <c r="C69" s="308"/>
      <c r="D69" s="113">
        <v>4.5351730377742596</v>
      </c>
      <c r="E69" s="115">
        <v>401</v>
      </c>
      <c r="F69" s="114">
        <v>467</v>
      </c>
      <c r="G69" s="114">
        <v>1012</v>
      </c>
      <c r="H69" s="114">
        <v>378</v>
      </c>
      <c r="I69" s="140">
        <v>521</v>
      </c>
      <c r="J69" s="115">
        <v>-120</v>
      </c>
      <c r="K69" s="116">
        <v>-23.032629558541267</v>
      </c>
    </row>
    <row r="70" spans="1:11" ht="14.1" customHeight="1" x14ac:dyDescent="0.2">
      <c r="A70" s="306" t="s">
        <v>305</v>
      </c>
      <c r="B70" s="307" t="s">
        <v>306</v>
      </c>
      <c r="C70" s="308"/>
      <c r="D70" s="113">
        <v>3.7208776294955892</v>
      </c>
      <c r="E70" s="115">
        <v>329</v>
      </c>
      <c r="F70" s="114">
        <v>380</v>
      </c>
      <c r="G70" s="114">
        <v>900</v>
      </c>
      <c r="H70" s="114">
        <v>312</v>
      </c>
      <c r="I70" s="140">
        <v>424</v>
      </c>
      <c r="J70" s="115">
        <v>-95</v>
      </c>
      <c r="K70" s="116">
        <v>-22.40566037735849</v>
      </c>
    </row>
    <row r="71" spans="1:11" ht="14.1" customHeight="1" x14ac:dyDescent="0.2">
      <c r="A71" s="306"/>
      <c r="B71" s="307" t="s">
        <v>307</v>
      </c>
      <c r="C71" s="308"/>
      <c r="D71" s="113">
        <v>1.4815652567292468</v>
      </c>
      <c r="E71" s="115">
        <v>131</v>
      </c>
      <c r="F71" s="114">
        <v>128</v>
      </c>
      <c r="G71" s="114">
        <v>500</v>
      </c>
      <c r="H71" s="114">
        <v>120</v>
      </c>
      <c r="I71" s="140">
        <v>201</v>
      </c>
      <c r="J71" s="115">
        <v>-70</v>
      </c>
      <c r="K71" s="116">
        <v>-34.82587064676617</v>
      </c>
    </row>
    <row r="72" spans="1:11" ht="14.1" customHeight="1" x14ac:dyDescent="0.2">
      <c r="A72" s="306">
        <v>84</v>
      </c>
      <c r="B72" s="307" t="s">
        <v>308</v>
      </c>
      <c r="C72" s="308"/>
      <c r="D72" s="113">
        <v>1.1648948201764306</v>
      </c>
      <c r="E72" s="115">
        <v>103</v>
      </c>
      <c r="F72" s="114">
        <v>119</v>
      </c>
      <c r="G72" s="114">
        <v>166</v>
      </c>
      <c r="H72" s="114">
        <v>111</v>
      </c>
      <c r="I72" s="140">
        <v>120</v>
      </c>
      <c r="J72" s="115">
        <v>-17</v>
      </c>
      <c r="K72" s="116">
        <v>-14.166666666666666</v>
      </c>
    </row>
    <row r="73" spans="1:11" ht="14.1" customHeight="1" x14ac:dyDescent="0.2">
      <c r="A73" s="306" t="s">
        <v>309</v>
      </c>
      <c r="B73" s="307" t="s">
        <v>310</v>
      </c>
      <c r="C73" s="308"/>
      <c r="D73" s="113">
        <v>0.5315539470707985</v>
      </c>
      <c r="E73" s="115">
        <v>47</v>
      </c>
      <c r="F73" s="114">
        <v>62</v>
      </c>
      <c r="G73" s="114">
        <v>89</v>
      </c>
      <c r="H73" s="114">
        <v>61</v>
      </c>
      <c r="I73" s="140">
        <v>54</v>
      </c>
      <c r="J73" s="115">
        <v>-7</v>
      </c>
      <c r="K73" s="116">
        <v>-12.962962962962964</v>
      </c>
    </row>
    <row r="74" spans="1:11" ht="14.1" customHeight="1" x14ac:dyDescent="0.2">
      <c r="A74" s="306" t="s">
        <v>311</v>
      </c>
      <c r="B74" s="307" t="s">
        <v>312</v>
      </c>
      <c r="C74" s="308"/>
      <c r="D74" s="113">
        <v>0.10178692603483375</v>
      </c>
      <c r="E74" s="115">
        <v>9</v>
      </c>
      <c r="F74" s="114">
        <v>8</v>
      </c>
      <c r="G74" s="114">
        <v>26</v>
      </c>
      <c r="H74" s="114">
        <v>13</v>
      </c>
      <c r="I74" s="140">
        <v>19</v>
      </c>
      <c r="J74" s="115">
        <v>-10</v>
      </c>
      <c r="K74" s="116">
        <v>-52.631578947368418</v>
      </c>
    </row>
    <row r="75" spans="1:11" ht="14.1" customHeight="1" x14ac:dyDescent="0.2">
      <c r="A75" s="306" t="s">
        <v>313</v>
      </c>
      <c r="B75" s="307" t="s">
        <v>314</v>
      </c>
      <c r="C75" s="308"/>
      <c r="D75" s="113" t="s">
        <v>513</v>
      </c>
      <c r="E75" s="115" t="s">
        <v>513</v>
      </c>
      <c r="F75" s="114">
        <v>11</v>
      </c>
      <c r="G75" s="114" t="s">
        <v>513</v>
      </c>
      <c r="H75" s="114">
        <v>9</v>
      </c>
      <c r="I75" s="140">
        <v>5</v>
      </c>
      <c r="J75" s="115" t="s">
        <v>513</v>
      </c>
      <c r="K75" s="116" t="s">
        <v>513</v>
      </c>
    </row>
    <row r="76" spans="1:11" ht="14.1" customHeight="1" x14ac:dyDescent="0.2">
      <c r="A76" s="306">
        <v>91</v>
      </c>
      <c r="B76" s="307" t="s">
        <v>315</v>
      </c>
      <c r="C76" s="308"/>
      <c r="D76" s="113">
        <v>0.26012214431124181</v>
      </c>
      <c r="E76" s="115">
        <v>23</v>
      </c>
      <c r="F76" s="114">
        <v>24</v>
      </c>
      <c r="G76" s="114">
        <v>25</v>
      </c>
      <c r="H76" s="114">
        <v>17</v>
      </c>
      <c r="I76" s="140">
        <v>24</v>
      </c>
      <c r="J76" s="115">
        <v>-1</v>
      </c>
      <c r="K76" s="116">
        <v>-4.166666666666667</v>
      </c>
    </row>
    <row r="77" spans="1:11" ht="14.1" customHeight="1" x14ac:dyDescent="0.2">
      <c r="A77" s="306">
        <v>92</v>
      </c>
      <c r="B77" s="307" t="s">
        <v>316</v>
      </c>
      <c r="C77" s="308"/>
      <c r="D77" s="113">
        <v>0.71250848224383623</v>
      </c>
      <c r="E77" s="115">
        <v>63</v>
      </c>
      <c r="F77" s="114">
        <v>48</v>
      </c>
      <c r="G77" s="114">
        <v>64</v>
      </c>
      <c r="H77" s="114">
        <v>91</v>
      </c>
      <c r="I77" s="140">
        <v>63</v>
      </c>
      <c r="J77" s="115">
        <v>0</v>
      </c>
      <c r="K77" s="116">
        <v>0</v>
      </c>
    </row>
    <row r="78" spans="1:11" ht="14.1" customHeight="1" x14ac:dyDescent="0.2">
      <c r="A78" s="306">
        <v>93</v>
      </c>
      <c r="B78" s="307" t="s">
        <v>317</v>
      </c>
      <c r="C78" s="308"/>
      <c r="D78" s="113">
        <v>3.392897534494458E-2</v>
      </c>
      <c r="E78" s="115">
        <v>3</v>
      </c>
      <c r="F78" s="114">
        <v>7</v>
      </c>
      <c r="G78" s="114">
        <v>20</v>
      </c>
      <c r="H78" s="114">
        <v>9</v>
      </c>
      <c r="I78" s="140">
        <v>13</v>
      </c>
      <c r="J78" s="115">
        <v>-10</v>
      </c>
      <c r="K78" s="116">
        <v>-76.92307692307692</v>
      </c>
    </row>
    <row r="79" spans="1:11" ht="14.1" customHeight="1" x14ac:dyDescent="0.2">
      <c r="A79" s="306">
        <v>94</v>
      </c>
      <c r="B79" s="307" t="s">
        <v>318</v>
      </c>
      <c r="C79" s="308"/>
      <c r="D79" s="113">
        <v>0.12440624293146348</v>
      </c>
      <c r="E79" s="115">
        <v>11</v>
      </c>
      <c r="F79" s="114">
        <v>10</v>
      </c>
      <c r="G79" s="114">
        <v>36</v>
      </c>
      <c r="H79" s="114">
        <v>12</v>
      </c>
      <c r="I79" s="140">
        <v>18</v>
      </c>
      <c r="J79" s="115">
        <v>-7</v>
      </c>
      <c r="K79" s="116">
        <v>-38.888888888888886</v>
      </c>
    </row>
    <row r="80" spans="1:11" ht="14.1" customHeight="1" x14ac:dyDescent="0.2">
      <c r="A80" s="306" t="s">
        <v>319</v>
      </c>
      <c r="B80" s="307" t="s">
        <v>320</v>
      </c>
      <c r="C80" s="308"/>
      <c r="D80" s="113">
        <v>0</v>
      </c>
      <c r="E80" s="115">
        <v>0</v>
      </c>
      <c r="F80" s="114" t="s">
        <v>513</v>
      </c>
      <c r="G80" s="114">
        <v>3</v>
      </c>
      <c r="H80" s="114" t="s">
        <v>513</v>
      </c>
      <c r="I80" s="140" t="s">
        <v>513</v>
      </c>
      <c r="J80" s="115" t="s">
        <v>513</v>
      </c>
      <c r="K80" s="116" t="s">
        <v>513</v>
      </c>
    </row>
    <row r="81" spans="1:11" ht="14.1" customHeight="1" x14ac:dyDescent="0.2">
      <c r="A81" s="310" t="s">
        <v>321</v>
      </c>
      <c r="B81" s="311" t="s">
        <v>333</v>
      </c>
      <c r="C81" s="312"/>
      <c r="D81" s="125">
        <v>0.30536077810450124</v>
      </c>
      <c r="E81" s="143">
        <v>27</v>
      </c>
      <c r="F81" s="144">
        <v>40</v>
      </c>
      <c r="G81" s="144">
        <v>226</v>
      </c>
      <c r="H81" s="144">
        <v>32</v>
      </c>
      <c r="I81" s="145">
        <v>37</v>
      </c>
      <c r="J81" s="143">
        <v>-10</v>
      </c>
      <c r="K81" s="146">
        <v>-27.027027027027028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9601</v>
      </c>
      <c r="E11" s="114">
        <v>8117</v>
      </c>
      <c r="F11" s="114">
        <v>9964</v>
      </c>
      <c r="G11" s="114">
        <v>7648</v>
      </c>
      <c r="H11" s="140">
        <v>9823</v>
      </c>
      <c r="I11" s="115">
        <v>-222</v>
      </c>
      <c r="J11" s="116">
        <v>-2.2600020360378701</v>
      </c>
    </row>
    <row r="12" spans="1:15" s="110" customFormat="1" ht="24.95" customHeight="1" x14ac:dyDescent="0.2">
      <c r="A12" s="193" t="s">
        <v>132</v>
      </c>
      <c r="B12" s="194" t="s">
        <v>133</v>
      </c>
      <c r="C12" s="113">
        <v>0.57285699406311841</v>
      </c>
      <c r="D12" s="115">
        <v>55</v>
      </c>
      <c r="E12" s="114">
        <v>52</v>
      </c>
      <c r="F12" s="114">
        <v>101</v>
      </c>
      <c r="G12" s="114">
        <v>37</v>
      </c>
      <c r="H12" s="140">
        <v>71</v>
      </c>
      <c r="I12" s="115">
        <v>-16</v>
      </c>
      <c r="J12" s="116">
        <v>-22.535211267605632</v>
      </c>
    </row>
    <row r="13" spans="1:15" s="110" customFormat="1" ht="24.95" customHeight="1" x14ac:dyDescent="0.2">
      <c r="A13" s="193" t="s">
        <v>134</v>
      </c>
      <c r="B13" s="199" t="s">
        <v>214</v>
      </c>
      <c r="C13" s="113">
        <v>2.2497656494115197</v>
      </c>
      <c r="D13" s="115">
        <v>216</v>
      </c>
      <c r="E13" s="114">
        <v>101</v>
      </c>
      <c r="F13" s="114">
        <v>122</v>
      </c>
      <c r="G13" s="114">
        <v>89</v>
      </c>
      <c r="H13" s="140">
        <v>81</v>
      </c>
      <c r="I13" s="115">
        <v>135</v>
      </c>
      <c r="J13" s="116">
        <v>166.66666666666666</v>
      </c>
    </row>
    <row r="14" spans="1:15" s="287" customFormat="1" ht="24.95" customHeight="1" x14ac:dyDescent="0.2">
      <c r="A14" s="193" t="s">
        <v>215</v>
      </c>
      <c r="B14" s="199" t="s">
        <v>137</v>
      </c>
      <c r="C14" s="113">
        <v>17.237787730444744</v>
      </c>
      <c r="D14" s="115">
        <v>1655</v>
      </c>
      <c r="E14" s="114">
        <v>1105</v>
      </c>
      <c r="F14" s="114">
        <v>1551</v>
      </c>
      <c r="G14" s="114">
        <v>1191</v>
      </c>
      <c r="H14" s="140">
        <v>1768</v>
      </c>
      <c r="I14" s="115">
        <v>-113</v>
      </c>
      <c r="J14" s="116">
        <v>-6.3914027149321271</v>
      </c>
      <c r="K14" s="110"/>
      <c r="L14" s="110"/>
      <c r="M14" s="110"/>
      <c r="N14" s="110"/>
      <c r="O14" s="110"/>
    </row>
    <row r="15" spans="1:15" s="110" customFormat="1" ht="24.95" customHeight="1" x14ac:dyDescent="0.2">
      <c r="A15" s="193" t="s">
        <v>216</v>
      </c>
      <c r="B15" s="199" t="s">
        <v>217</v>
      </c>
      <c r="C15" s="113">
        <v>2.2497656494115197</v>
      </c>
      <c r="D15" s="115">
        <v>216</v>
      </c>
      <c r="E15" s="114">
        <v>247</v>
      </c>
      <c r="F15" s="114">
        <v>290</v>
      </c>
      <c r="G15" s="114">
        <v>267</v>
      </c>
      <c r="H15" s="140">
        <v>279</v>
      </c>
      <c r="I15" s="115">
        <v>-63</v>
      </c>
      <c r="J15" s="116">
        <v>-22.580645161290324</v>
      </c>
    </row>
    <row r="16" spans="1:15" s="287" customFormat="1" ht="24.95" customHeight="1" x14ac:dyDescent="0.2">
      <c r="A16" s="193" t="s">
        <v>218</v>
      </c>
      <c r="B16" s="199" t="s">
        <v>141</v>
      </c>
      <c r="C16" s="113">
        <v>11.602958025205707</v>
      </c>
      <c r="D16" s="115">
        <v>1114</v>
      </c>
      <c r="E16" s="114">
        <v>626</v>
      </c>
      <c r="F16" s="114">
        <v>899</v>
      </c>
      <c r="G16" s="114">
        <v>659</v>
      </c>
      <c r="H16" s="140">
        <v>1152</v>
      </c>
      <c r="I16" s="115">
        <v>-38</v>
      </c>
      <c r="J16" s="116">
        <v>-3.2986111111111112</v>
      </c>
      <c r="K16" s="110"/>
      <c r="L16" s="110"/>
      <c r="M16" s="110"/>
      <c r="N16" s="110"/>
      <c r="O16" s="110"/>
    </row>
    <row r="17" spans="1:15" s="110" customFormat="1" ht="24.95" customHeight="1" x14ac:dyDescent="0.2">
      <c r="A17" s="193" t="s">
        <v>142</v>
      </c>
      <c r="B17" s="199" t="s">
        <v>220</v>
      </c>
      <c r="C17" s="113">
        <v>3.385064055827518</v>
      </c>
      <c r="D17" s="115">
        <v>325</v>
      </c>
      <c r="E17" s="114">
        <v>232</v>
      </c>
      <c r="F17" s="114">
        <v>362</v>
      </c>
      <c r="G17" s="114">
        <v>265</v>
      </c>
      <c r="H17" s="140">
        <v>337</v>
      </c>
      <c r="I17" s="115">
        <v>-12</v>
      </c>
      <c r="J17" s="116">
        <v>-3.5608308605341246</v>
      </c>
    </row>
    <row r="18" spans="1:15" s="287" customFormat="1" ht="24.95" customHeight="1" x14ac:dyDescent="0.2">
      <c r="A18" s="201" t="s">
        <v>144</v>
      </c>
      <c r="B18" s="202" t="s">
        <v>145</v>
      </c>
      <c r="C18" s="113">
        <v>5.8952192479950005</v>
      </c>
      <c r="D18" s="115">
        <v>566</v>
      </c>
      <c r="E18" s="114">
        <v>488</v>
      </c>
      <c r="F18" s="114">
        <v>584</v>
      </c>
      <c r="G18" s="114">
        <v>357</v>
      </c>
      <c r="H18" s="140">
        <v>525</v>
      </c>
      <c r="I18" s="115">
        <v>41</v>
      </c>
      <c r="J18" s="116">
        <v>7.8095238095238093</v>
      </c>
      <c r="K18" s="110"/>
      <c r="L18" s="110"/>
      <c r="M18" s="110"/>
      <c r="N18" s="110"/>
      <c r="O18" s="110"/>
    </row>
    <row r="19" spans="1:15" s="110" customFormat="1" ht="24.95" customHeight="1" x14ac:dyDescent="0.2">
      <c r="A19" s="193" t="s">
        <v>146</v>
      </c>
      <c r="B19" s="199" t="s">
        <v>147</v>
      </c>
      <c r="C19" s="113">
        <v>15.435892094573482</v>
      </c>
      <c r="D19" s="115">
        <v>1482</v>
      </c>
      <c r="E19" s="114">
        <v>1209</v>
      </c>
      <c r="F19" s="114">
        <v>1360</v>
      </c>
      <c r="G19" s="114">
        <v>1089</v>
      </c>
      <c r="H19" s="140">
        <v>1470</v>
      </c>
      <c r="I19" s="115">
        <v>12</v>
      </c>
      <c r="J19" s="116">
        <v>0.81632653061224492</v>
      </c>
    </row>
    <row r="20" spans="1:15" s="287" customFormat="1" ht="24.95" customHeight="1" x14ac:dyDescent="0.2">
      <c r="A20" s="193" t="s">
        <v>148</v>
      </c>
      <c r="B20" s="199" t="s">
        <v>149</v>
      </c>
      <c r="C20" s="113">
        <v>4.7703364232892405</v>
      </c>
      <c r="D20" s="115">
        <v>458</v>
      </c>
      <c r="E20" s="114">
        <v>339</v>
      </c>
      <c r="F20" s="114">
        <v>410</v>
      </c>
      <c r="G20" s="114">
        <v>397</v>
      </c>
      <c r="H20" s="140">
        <v>416</v>
      </c>
      <c r="I20" s="115">
        <v>42</v>
      </c>
      <c r="J20" s="116">
        <v>10.096153846153847</v>
      </c>
      <c r="K20" s="110"/>
      <c r="L20" s="110"/>
      <c r="M20" s="110"/>
      <c r="N20" s="110"/>
      <c r="O20" s="110"/>
    </row>
    <row r="21" spans="1:15" s="110" customFormat="1" ht="24.95" customHeight="1" x14ac:dyDescent="0.2">
      <c r="A21" s="201" t="s">
        <v>150</v>
      </c>
      <c r="B21" s="202" t="s">
        <v>151</v>
      </c>
      <c r="C21" s="113">
        <v>4.301635246328507</v>
      </c>
      <c r="D21" s="115">
        <v>413</v>
      </c>
      <c r="E21" s="114">
        <v>610</v>
      </c>
      <c r="F21" s="114">
        <v>465</v>
      </c>
      <c r="G21" s="114">
        <v>369</v>
      </c>
      <c r="H21" s="140">
        <v>373</v>
      </c>
      <c r="I21" s="115">
        <v>40</v>
      </c>
      <c r="J21" s="116">
        <v>10.723860589812332</v>
      </c>
    </row>
    <row r="22" spans="1:15" s="110" customFormat="1" ht="24.95" customHeight="1" x14ac:dyDescent="0.2">
      <c r="A22" s="201" t="s">
        <v>152</v>
      </c>
      <c r="B22" s="199" t="s">
        <v>153</v>
      </c>
      <c r="C22" s="113">
        <v>0.92698677221122805</v>
      </c>
      <c r="D22" s="115">
        <v>89</v>
      </c>
      <c r="E22" s="114">
        <v>94</v>
      </c>
      <c r="F22" s="114">
        <v>96</v>
      </c>
      <c r="G22" s="114">
        <v>109</v>
      </c>
      <c r="H22" s="140">
        <v>118</v>
      </c>
      <c r="I22" s="115">
        <v>-29</v>
      </c>
      <c r="J22" s="116">
        <v>-24.576271186440678</v>
      </c>
    </row>
    <row r="23" spans="1:15" s="110" customFormat="1" ht="24.95" customHeight="1" x14ac:dyDescent="0.2">
      <c r="A23" s="193" t="s">
        <v>154</v>
      </c>
      <c r="B23" s="199" t="s">
        <v>155</v>
      </c>
      <c r="C23" s="113">
        <v>1.1561295698364753</v>
      </c>
      <c r="D23" s="115">
        <v>111</v>
      </c>
      <c r="E23" s="114">
        <v>78</v>
      </c>
      <c r="F23" s="114">
        <v>107</v>
      </c>
      <c r="G23" s="114">
        <v>72</v>
      </c>
      <c r="H23" s="140">
        <v>135</v>
      </c>
      <c r="I23" s="115">
        <v>-24</v>
      </c>
      <c r="J23" s="116">
        <v>-17.777777777777779</v>
      </c>
    </row>
    <row r="24" spans="1:15" s="110" customFormat="1" ht="24.95" customHeight="1" x14ac:dyDescent="0.2">
      <c r="A24" s="193" t="s">
        <v>156</v>
      </c>
      <c r="B24" s="199" t="s">
        <v>221</v>
      </c>
      <c r="C24" s="113">
        <v>5.5619206332673681</v>
      </c>
      <c r="D24" s="115">
        <v>534</v>
      </c>
      <c r="E24" s="114">
        <v>359</v>
      </c>
      <c r="F24" s="114">
        <v>397</v>
      </c>
      <c r="G24" s="114">
        <v>435</v>
      </c>
      <c r="H24" s="140">
        <v>517</v>
      </c>
      <c r="I24" s="115">
        <v>17</v>
      </c>
      <c r="J24" s="116">
        <v>3.2882011605415862</v>
      </c>
    </row>
    <row r="25" spans="1:15" s="110" customFormat="1" ht="24.95" customHeight="1" x14ac:dyDescent="0.2">
      <c r="A25" s="193" t="s">
        <v>222</v>
      </c>
      <c r="B25" s="204" t="s">
        <v>159</v>
      </c>
      <c r="C25" s="113">
        <v>4.082908030413499</v>
      </c>
      <c r="D25" s="115">
        <v>392</v>
      </c>
      <c r="E25" s="114">
        <v>360</v>
      </c>
      <c r="F25" s="114">
        <v>399</v>
      </c>
      <c r="G25" s="114">
        <v>371</v>
      </c>
      <c r="H25" s="140">
        <v>394</v>
      </c>
      <c r="I25" s="115">
        <v>-2</v>
      </c>
      <c r="J25" s="116">
        <v>-0.50761421319796951</v>
      </c>
    </row>
    <row r="26" spans="1:15" s="110" customFormat="1" ht="24.95" customHeight="1" x14ac:dyDescent="0.2">
      <c r="A26" s="201">
        <v>782.78300000000002</v>
      </c>
      <c r="B26" s="203" t="s">
        <v>160</v>
      </c>
      <c r="C26" s="113">
        <v>13.415269242787209</v>
      </c>
      <c r="D26" s="115">
        <v>1288</v>
      </c>
      <c r="E26" s="114">
        <v>1367</v>
      </c>
      <c r="F26" s="114">
        <v>1497</v>
      </c>
      <c r="G26" s="114">
        <v>1335</v>
      </c>
      <c r="H26" s="140">
        <v>1781</v>
      </c>
      <c r="I26" s="115">
        <v>-493</v>
      </c>
      <c r="J26" s="116">
        <v>-27.681078046041549</v>
      </c>
    </row>
    <row r="27" spans="1:15" s="110" customFormat="1" ht="24.95" customHeight="1" x14ac:dyDescent="0.2">
      <c r="A27" s="193" t="s">
        <v>161</v>
      </c>
      <c r="B27" s="199" t="s">
        <v>162</v>
      </c>
      <c r="C27" s="113">
        <v>1.7185709821893553</v>
      </c>
      <c r="D27" s="115">
        <v>165</v>
      </c>
      <c r="E27" s="114">
        <v>138</v>
      </c>
      <c r="F27" s="114">
        <v>178</v>
      </c>
      <c r="G27" s="114">
        <v>128</v>
      </c>
      <c r="H27" s="140">
        <v>120</v>
      </c>
      <c r="I27" s="115">
        <v>45</v>
      </c>
      <c r="J27" s="116">
        <v>37.5</v>
      </c>
    </row>
    <row r="28" spans="1:15" s="110" customFormat="1" ht="24.95" customHeight="1" x14ac:dyDescent="0.2">
      <c r="A28" s="193" t="s">
        <v>163</v>
      </c>
      <c r="B28" s="199" t="s">
        <v>164</v>
      </c>
      <c r="C28" s="113">
        <v>2.0935319237579417</v>
      </c>
      <c r="D28" s="115">
        <v>201</v>
      </c>
      <c r="E28" s="114">
        <v>143</v>
      </c>
      <c r="F28" s="114">
        <v>515</v>
      </c>
      <c r="G28" s="114">
        <v>179</v>
      </c>
      <c r="H28" s="140">
        <v>247</v>
      </c>
      <c r="I28" s="115">
        <v>-46</v>
      </c>
      <c r="J28" s="116">
        <v>-18.623481781376519</v>
      </c>
    </row>
    <row r="29" spans="1:15" s="110" customFormat="1" ht="24.95" customHeight="1" x14ac:dyDescent="0.2">
      <c r="A29" s="193">
        <v>86</v>
      </c>
      <c r="B29" s="199" t="s">
        <v>165</v>
      </c>
      <c r="C29" s="113">
        <v>9.1136339964587023</v>
      </c>
      <c r="D29" s="115">
        <v>875</v>
      </c>
      <c r="E29" s="114">
        <v>541</v>
      </c>
      <c r="F29" s="114">
        <v>828</v>
      </c>
      <c r="G29" s="114">
        <v>580</v>
      </c>
      <c r="H29" s="140">
        <v>646</v>
      </c>
      <c r="I29" s="115">
        <v>229</v>
      </c>
      <c r="J29" s="116">
        <v>35.44891640866873</v>
      </c>
    </row>
    <row r="30" spans="1:15" s="110" customFormat="1" ht="24.95" customHeight="1" x14ac:dyDescent="0.2">
      <c r="A30" s="193">
        <v>87.88</v>
      </c>
      <c r="B30" s="204" t="s">
        <v>166</v>
      </c>
      <c r="C30" s="113">
        <v>8.1241537339860432</v>
      </c>
      <c r="D30" s="115">
        <v>780</v>
      </c>
      <c r="E30" s="114">
        <v>839</v>
      </c>
      <c r="F30" s="114">
        <v>964</v>
      </c>
      <c r="G30" s="114">
        <v>679</v>
      </c>
      <c r="H30" s="140">
        <v>758</v>
      </c>
      <c r="I30" s="115">
        <v>22</v>
      </c>
      <c r="J30" s="116">
        <v>2.9023746701846966</v>
      </c>
    </row>
    <row r="31" spans="1:15" s="110" customFormat="1" ht="24.95" customHeight="1" x14ac:dyDescent="0.2">
      <c r="A31" s="193" t="s">
        <v>167</v>
      </c>
      <c r="B31" s="199" t="s">
        <v>168</v>
      </c>
      <c r="C31" s="113">
        <v>3.3329861472763254</v>
      </c>
      <c r="D31" s="115">
        <v>320</v>
      </c>
      <c r="E31" s="114">
        <v>294</v>
      </c>
      <c r="F31" s="114">
        <v>390</v>
      </c>
      <c r="G31" s="114">
        <v>231</v>
      </c>
      <c r="H31" s="140">
        <v>403</v>
      </c>
      <c r="I31" s="115">
        <v>-83</v>
      </c>
      <c r="J31" s="116">
        <v>-20.595533498759306</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0.57285699406311841</v>
      </c>
      <c r="D34" s="115">
        <v>55</v>
      </c>
      <c r="E34" s="114">
        <v>52</v>
      </c>
      <c r="F34" s="114">
        <v>101</v>
      </c>
      <c r="G34" s="114">
        <v>37</v>
      </c>
      <c r="H34" s="140">
        <v>71</v>
      </c>
      <c r="I34" s="115">
        <v>-16</v>
      </c>
      <c r="J34" s="116">
        <v>-22.535211267605632</v>
      </c>
    </row>
    <row r="35" spans="1:10" s="110" customFormat="1" ht="24.95" customHeight="1" x14ac:dyDescent="0.2">
      <c r="A35" s="292" t="s">
        <v>171</v>
      </c>
      <c r="B35" s="293" t="s">
        <v>172</v>
      </c>
      <c r="C35" s="113">
        <v>25.382772627851267</v>
      </c>
      <c r="D35" s="115">
        <v>2437</v>
      </c>
      <c r="E35" s="114">
        <v>1694</v>
      </c>
      <c r="F35" s="114">
        <v>2257</v>
      </c>
      <c r="G35" s="114">
        <v>1637</v>
      </c>
      <c r="H35" s="140">
        <v>2374</v>
      </c>
      <c r="I35" s="115">
        <v>63</v>
      </c>
      <c r="J35" s="116">
        <v>2.6537489469250213</v>
      </c>
    </row>
    <row r="36" spans="1:10" s="110" customFormat="1" ht="24.95" customHeight="1" x14ac:dyDescent="0.2">
      <c r="A36" s="294" t="s">
        <v>173</v>
      </c>
      <c r="B36" s="295" t="s">
        <v>174</v>
      </c>
      <c r="C36" s="125">
        <v>74.033954796375383</v>
      </c>
      <c r="D36" s="143">
        <v>7108</v>
      </c>
      <c r="E36" s="144">
        <v>6371</v>
      </c>
      <c r="F36" s="144">
        <v>7606</v>
      </c>
      <c r="G36" s="144">
        <v>5974</v>
      </c>
      <c r="H36" s="145">
        <v>7378</v>
      </c>
      <c r="I36" s="143">
        <v>-270</v>
      </c>
      <c r="J36" s="146">
        <v>-3.6595283274600163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9601</v>
      </c>
      <c r="F11" s="264">
        <v>8117</v>
      </c>
      <c r="G11" s="264">
        <v>9964</v>
      </c>
      <c r="H11" s="264">
        <v>7648</v>
      </c>
      <c r="I11" s="265">
        <v>9823</v>
      </c>
      <c r="J11" s="263">
        <v>-222</v>
      </c>
      <c r="K11" s="266">
        <v>-2.2600020360378701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28.122070617643995</v>
      </c>
      <c r="E13" s="115">
        <v>2700</v>
      </c>
      <c r="F13" s="114">
        <v>2865</v>
      </c>
      <c r="G13" s="114">
        <v>3315</v>
      </c>
      <c r="H13" s="114">
        <v>2554</v>
      </c>
      <c r="I13" s="140">
        <v>3102</v>
      </c>
      <c r="J13" s="115">
        <v>-402</v>
      </c>
      <c r="K13" s="116">
        <v>-12.959381044487428</v>
      </c>
    </row>
    <row r="14" spans="1:17" ht="15.95" customHeight="1" x14ac:dyDescent="0.2">
      <c r="A14" s="306" t="s">
        <v>230</v>
      </c>
      <c r="B14" s="307"/>
      <c r="C14" s="308"/>
      <c r="D14" s="113">
        <v>56.421206124362044</v>
      </c>
      <c r="E14" s="115">
        <v>5417</v>
      </c>
      <c r="F14" s="114">
        <v>4156</v>
      </c>
      <c r="G14" s="114">
        <v>5204</v>
      </c>
      <c r="H14" s="114">
        <v>4034</v>
      </c>
      <c r="I14" s="140">
        <v>5189</v>
      </c>
      <c r="J14" s="115">
        <v>228</v>
      </c>
      <c r="K14" s="116">
        <v>4.3939101946425128</v>
      </c>
    </row>
    <row r="15" spans="1:17" ht="15.95" customHeight="1" x14ac:dyDescent="0.2">
      <c r="A15" s="306" t="s">
        <v>231</v>
      </c>
      <c r="B15" s="307"/>
      <c r="C15" s="308"/>
      <c r="D15" s="113">
        <v>7.2909071971669617</v>
      </c>
      <c r="E15" s="115">
        <v>700</v>
      </c>
      <c r="F15" s="114">
        <v>514</v>
      </c>
      <c r="G15" s="114">
        <v>651</v>
      </c>
      <c r="H15" s="114">
        <v>506</v>
      </c>
      <c r="I15" s="140">
        <v>793</v>
      </c>
      <c r="J15" s="115">
        <v>-93</v>
      </c>
      <c r="K15" s="116">
        <v>-11.727616645649432</v>
      </c>
    </row>
    <row r="16" spans="1:17" ht="15.95" customHeight="1" x14ac:dyDescent="0.2">
      <c r="A16" s="306" t="s">
        <v>232</v>
      </c>
      <c r="B16" s="307"/>
      <c r="C16" s="308"/>
      <c r="D16" s="113">
        <v>7.6450369753150715</v>
      </c>
      <c r="E16" s="115">
        <v>734</v>
      </c>
      <c r="F16" s="114">
        <v>531</v>
      </c>
      <c r="G16" s="114">
        <v>642</v>
      </c>
      <c r="H16" s="114">
        <v>492</v>
      </c>
      <c r="I16" s="140">
        <v>676</v>
      </c>
      <c r="J16" s="115">
        <v>58</v>
      </c>
      <c r="K16" s="116">
        <v>8.5798816568047336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0.45828559525049473</v>
      </c>
      <c r="E18" s="115">
        <v>44</v>
      </c>
      <c r="F18" s="114">
        <v>37</v>
      </c>
      <c r="G18" s="114">
        <v>96</v>
      </c>
      <c r="H18" s="114">
        <v>29</v>
      </c>
      <c r="I18" s="140">
        <v>56</v>
      </c>
      <c r="J18" s="115">
        <v>-12</v>
      </c>
      <c r="K18" s="116">
        <v>-21.428571428571427</v>
      </c>
    </row>
    <row r="19" spans="1:11" ht="14.1" customHeight="1" x14ac:dyDescent="0.2">
      <c r="A19" s="306" t="s">
        <v>235</v>
      </c>
      <c r="B19" s="307" t="s">
        <v>236</v>
      </c>
      <c r="C19" s="308"/>
      <c r="D19" s="113">
        <v>0.30205186959691699</v>
      </c>
      <c r="E19" s="115">
        <v>29</v>
      </c>
      <c r="F19" s="114">
        <v>30</v>
      </c>
      <c r="G19" s="114">
        <v>77</v>
      </c>
      <c r="H19" s="114">
        <v>22</v>
      </c>
      <c r="I19" s="140">
        <v>41</v>
      </c>
      <c r="J19" s="115">
        <v>-12</v>
      </c>
      <c r="K19" s="116">
        <v>-29.26829268292683</v>
      </c>
    </row>
    <row r="20" spans="1:11" ht="14.1" customHeight="1" x14ac:dyDescent="0.2">
      <c r="A20" s="306">
        <v>12</v>
      </c>
      <c r="B20" s="307" t="s">
        <v>237</v>
      </c>
      <c r="C20" s="308"/>
      <c r="D20" s="113">
        <v>0.96864909905218211</v>
      </c>
      <c r="E20" s="115">
        <v>93</v>
      </c>
      <c r="F20" s="114">
        <v>96</v>
      </c>
      <c r="G20" s="114">
        <v>82</v>
      </c>
      <c r="H20" s="114">
        <v>69</v>
      </c>
      <c r="I20" s="140">
        <v>97</v>
      </c>
      <c r="J20" s="115">
        <v>-4</v>
      </c>
      <c r="K20" s="116">
        <v>-4.1237113402061851</v>
      </c>
    </row>
    <row r="21" spans="1:11" ht="14.1" customHeight="1" x14ac:dyDescent="0.2">
      <c r="A21" s="306">
        <v>21</v>
      </c>
      <c r="B21" s="307" t="s">
        <v>238</v>
      </c>
      <c r="C21" s="308"/>
      <c r="D21" s="113">
        <v>0.52077908551192587</v>
      </c>
      <c r="E21" s="115">
        <v>50</v>
      </c>
      <c r="F21" s="114">
        <v>49</v>
      </c>
      <c r="G21" s="114">
        <v>56</v>
      </c>
      <c r="H21" s="114">
        <v>28</v>
      </c>
      <c r="I21" s="140">
        <v>44</v>
      </c>
      <c r="J21" s="115">
        <v>6</v>
      </c>
      <c r="K21" s="116">
        <v>13.636363636363637</v>
      </c>
    </row>
    <row r="22" spans="1:11" ht="14.1" customHeight="1" x14ac:dyDescent="0.2">
      <c r="A22" s="306">
        <v>22</v>
      </c>
      <c r="B22" s="307" t="s">
        <v>239</v>
      </c>
      <c r="C22" s="308"/>
      <c r="D22" s="113">
        <v>2.4997396104572442</v>
      </c>
      <c r="E22" s="115">
        <v>240</v>
      </c>
      <c r="F22" s="114">
        <v>216</v>
      </c>
      <c r="G22" s="114">
        <v>303</v>
      </c>
      <c r="H22" s="114">
        <v>234</v>
      </c>
      <c r="I22" s="140">
        <v>256</v>
      </c>
      <c r="J22" s="115">
        <v>-16</v>
      </c>
      <c r="K22" s="116">
        <v>-6.25</v>
      </c>
    </row>
    <row r="23" spans="1:11" ht="14.1" customHeight="1" x14ac:dyDescent="0.2">
      <c r="A23" s="306">
        <v>23</v>
      </c>
      <c r="B23" s="307" t="s">
        <v>240</v>
      </c>
      <c r="C23" s="308"/>
      <c r="D23" s="113">
        <v>0.7811686282678888</v>
      </c>
      <c r="E23" s="115">
        <v>75</v>
      </c>
      <c r="F23" s="114">
        <v>96</v>
      </c>
      <c r="G23" s="114">
        <v>107</v>
      </c>
      <c r="H23" s="114">
        <v>99</v>
      </c>
      <c r="I23" s="140">
        <v>82</v>
      </c>
      <c r="J23" s="115">
        <v>-7</v>
      </c>
      <c r="K23" s="116">
        <v>-8.536585365853659</v>
      </c>
    </row>
    <row r="24" spans="1:11" ht="14.1" customHeight="1" x14ac:dyDescent="0.2">
      <c r="A24" s="306">
        <v>24</v>
      </c>
      <c r="B24" s="307" t="s">
        <v>241</v>
      </c>
      <c r="C24" s="308"/>
      <c r="D24" s="113">
        <v>7.7700239558379334</v>
      </c>
      <c r="E24" s="115">
        <v>746</v>
      </c>
      <c r="F24" s="114">
        <v>544</v>
      </c>
      <c r="G24" s="114">
        <v>582</v>
      </c>
      <c r="H24" s="114">
        <v>463</v>
      </c>
      <c r="I24" s="140">
        <v>670</v>
      </c>
      <c r="J24" s="115">
        <v>76</v>
      </c>
      <c r="K24" s="116">
        <v>11.343283582089553</v>
      </c>
    </row>
    <row r="25" spans="1:11" ht="14.1" customHeight="1" x14ac:dyDescent="0.2">
      <c r="A25" s="306">
        <v>25</v>
      </c>
      <c r="B25" s="307" t="s">
        <v>242</v>
      </c>
      <c r="C25" s="308"/>
      <c r="D25" s="113">
        <v>5.3848557441933131</v>
      </c>
      <c r="E25" s="115">
        <v>517</v>
      </c>
      <c r="F25" s="114">
        <v>316</v>
      </c>
      <c r="G25" s="114">
        <v>484</v>
      </c>
      <c r="H25" s="114">
        <v>312</v>
      </c>
      <c r="I25" s="140">
        <v>525</v>
      </c>
      <c r="J25" s="115">
        <v>-8</v>
      </c>
      <c r="K25" s="116">
        <v>-1.5238095238095237</v>
      </c>
    </row>
    <row r="26" spans="1:11" ht="14.1" customHeight="1" x14ac:dyDescent="0.2">
      <c r="A26" s="306">
        <v>26</v>
      </c>
      <c r="B26" s="307" t="s">
        <v>243</v>
      </c>
      <c r="C26" s="308"/>
      <c r="D26" s="113">
        <v>3.6767003437141965</v>
      </c>
      <c r="E26" s="115">
        <v>353</v>
      </c>
      <c r="F26" s="114">
        <v>226</v>
      </c>
      <c r="G26" s="114">
        <v>351</v>
      </c>
      <c r="H26" s="114">
        <v>262</v>
      </c>
      <c r="I26" s="140">
        <v>356</v>
      </c>
      <c r="J26" s="115">
        <v>-3</v>
      </c>
      <c r="K26" s="116">
        <v>-0.84269662921348309</v>
      </c>
    </row>
    <row r="27" spans="1:11" ht="14.1" customHeight="1" x14ac:dyDescent="0.2">
      <c r="A27" s="306">
        <v>27</v>
      </c>
      <c r="B27" s="307" t="s">
        <v>244</v>
      </c>
      <c r="C27" s="308"/>
      <c r="D27" s="113">
        <v>1.9372981981043642</v>
      </c>
      <c r="E27" s="115">
        <v>186</v>
      </c>
      <c r="F27" s="114">
        <v>123</v>
      </c>
      <c r="G27" s="114">
        <v>147</v>
      </c>
      <c r="H27" s="114">
        <v>124</v>
      </c>
      <c r="I27" s="140">
        <v>194</v>
      </c>
      <c r="J27" s="115">
        <v>-8</v>
      </c>
      <c r="K27" s="116">
        <v>-4.1237113402061851</v>
      </c>
    </row>
    <row r="28" spans="1:11" ht="14.1" customHeight="1" x14ac:dyDescent="0.2">
      <c r="A28" s="306">
        <v>28</v>
      </c>
      <c r="B28" s="307" t="s">
        <v>245</v>
      </c>
      <c r="C28" s="308"/>
      <c r="D28" s="113">
        <v>0.28122070617643996</v>
      </c>
      <c r="E28" s="115">
        <v>27</v>
      </c>
      <c r="F28" s="114">
        <v>33</v>
      </c>
      <c r="G28" s="114">
        <v>32</v>
      </c>
      <c r="H28" s="114">
        <v>20</v>
      </c>
      <c r="I28" s="140">
        <v>21</v>
      </c>
      <c r="J28" s="115">
        <v>6</v>
      </c>
      <c r="K28" s="116">
        <v>28.571428571428573</v>
      </c>
    </row>
    <row r="29" spans="1:11" ht="14.1" customHeight="1" x14ac:dyDescent="0.2">
      <c r="A29" s="306">
        <v>29</v>
      </c>
      <c r="B29" s="307" t="s">
        <v>246</v>
      </c>
      <c r="C29" s="308"/>
      <c r="D29" s="113">
        <v>2.958025205707739</v>
      </c>
      <c r="E29" s="115">
        <v>284</v>
      </c>
      <c r="F29" s="114">
        <v>355</v>
      </c>
      <c r="G29" s="114">
        <v>270</v>
      </c>
      <c r="H29" s="114">
        <v>261</v>
      </c>
      <c r="I29" s="140">
        <v>280</v>
      </c>
      <c r="J29" s="115">
        <v>4</v>
      </c>
      <c r="K29" s="116">
        <v>1.4285714285714286</v>
      </c>
    </row>
    <row r="30" spans="1:11" ht="14.1" customHeight="1" x14ac:dyDescent="0.2">
      <c r="A30" s="306" t="s">
        <v>247</v>
      </c>
      <c r="B30" s="307" t="s">
        <v>248</v>
      </c>
      <c r="C30" s="308"/>
      <c r="D30" s="113" t="s">
        <v>513</v>
      </c>
      <c r="E30" s="115" t="s">
        <v>513</v>
      </c>
      <c r="F30" s="114" t="s">
        <v>513</v>
      </c>
      <c r="G30" s="114">
        <v>119</v>
      </c>
      <c r="H30" s="114" t="s">
        <v>513</v>
      </c>
      <c r="I30" s="140">
        <v>129</v>
      </c>
      <c r="J30" s="115" t="s">
        <v>513</v>
      </c>
      <c r="K30" s="116" t="s">
        <v>513</v>
      </c>
    </row>
    <row r="31" spans="1:11" ht="14.1" customHeight="1" x14ac:dyDescent="0.2">
      <c r="A31" s="306" t="s">
        <v>249</v>
      </c>
      <c r="B31" s="307" t="s">
        <v>250</v>
      </c>
      <c r="C31" s="308"/>
      <c r="D31" s="113">
        <v>1.791480054161025</v>
      </c>
      <c r="E31" s="115">
        <v>172</v>
      </c>
      <c r="F31" s="114">
        <v>225</v>
      </c>
      <c r="G31" s="114">
        <v>147</v>
      </c>
      <c r="H31" s="114">
        <v>144</v>
      </c>
      <c r="I31" s="140">
        <v>151</v>
      </c>
      <c r="J31" s="115">
        <v>21</v>
      </c>
      <c r="K31" s="116">
        <v>13.907284768211921</v>
      </c>
    </row>
    <row r="32" spans="1:11" ht="14.1" customHeight="1" x14ac:dyDescent="0.2">
      <c r="A32" s="306">
        <v>31</v>
      </c>
      <c r="B32" s="307" t="s">
        <v>251</v>
      </c>
      <c r="C32" s="308"/>
      <c r="D32" s="113">
        <v>0.42703885011977921</v>
      </c>
      <c r="E32" s="115">
        <v>41</v>
      </c>
      <c r="F32" s="114">
        <v>31</v>
      </c>
      <c r="G32" s="114">
        <v>42</v>
      </c>
      <c r="H32" s="114">
        <v>24</v>
      </c>
      <c r="I32" s="140">
        <v>38</v>
      </c>
      <c r="J32" s="115">
        <v>3</v>
      </c>
      <c r="K32" s="116">
        <v>7.8947368421052628</v>
      </c>
    </row>
    <row r="33" spans="1:11" ht="14.1" customHeight="1" x14ac:dyDescent="0.2">
      <c r="A33" s="306">
        <v>32</v>
      </c>
      <c r="B33" s="307" t="s">
        <v>252</v>
      </c>
      <c r="C33" s="308"/>
      <c r="D33" s="113">
        <v>2.4164149567753359</v>
      </c>
      <c r="E33" s="115">
        <v>232</v>
      </c>
      <c r="F33" s="114">
        <v>222</v>
      </c>
      <c r="G33" s="114">
        <v>269</v>
      </c>
      <c r="H33" s="114">
        <v>162</v>
      </c>
      <c r="I33" s="140">
        <v>170</v>
      </c>
      <c r="J33" s="115">
        <v>62</v>
      </c>
      <c r="K33" s="116">
        <v>36.470588235294116</v>
      </c>
    </row>
    <row r="34" spans="1:11" ht="14.1" customHeight="1" x14ac:dyDescent="0.2">
      <c r="A34" s="306">
        <v>33</v>
      </c>
      <c r="B34" s="307" t="s">
        <v>253</v>
      </c>
      <c r="C34" s="308"/>
      <c r="D34" s="113">
        <v>1.3852723674617227</v>
      </c>
      <c r="E34" s="115">
        <v>133</v>
      </c>
      <c r="F34" s="114">
        <v>151</v>
      </c>
      <c r="G34" s="114">
        <v>131</v>
      </c>
      <c r="H34" s="114">
        <v>81</v>
      </c>
      <c r="I34" s="140">
        <v>172</v>
      </c>
      <c r="J34" s="115">
        <v>-39</v>
      </c>
      <c r="K34" s="116">
        <v>-22.674418604651162</v>
      </c>
    </row>
    <row r="35" spans="1:11" ht="14.1" customHeight="1" x14ac:dyDescent="0.2">
      <c r="A35" s="306">
        <v>34</v>
      </c>
      <c r="B35" s="307" t="s">
        <v>254</v>
      </c>
      <c r="C35" s="308"/>
      <c r="D35" s="113">
        <v>1.7602333090303093</v>
      </c>
      <c r="E35" s="115">
        <v>169</v>
      </c>
      <c r="F35" s="114">
        <v>117</v>
      </c>
      <c r="G35" s="114">
        <v>169</v>
      </c>
      <c r="H35" s="114">
        <v>120</v>
      </c>
      <c r="I35" s="140">
        <v>146</v>
      </c>
      <c r="J35" s="115">
        <v>23</v>
      </c>
      <c r="K35" s="116">
        <v>15.753424657534246</v>
      </c>
    </row>
    <row r="36" spans="1:11" ht="14.1" customHeight="1" x14ac:dyDescent="0.2">
      <c r="A36" s="306">
        <v>41</v>
      </c>
      <c r="B36" s="307" t="s">
        <v>255</v>
      </c>
      <c r="C36" s="308"/>
      <c r="D36" s="113">
        <v>0.27080512446620142</v>
      </c>
      <c r="E36" s="115">
        <v>26</v>
      </c>
      <c r="F36" s="114">
        <v>31</v>
      </c>
      <c r="G36" s="114">
        <v>42</v>
      </c>
      <c r="H36" s="114">
        <v>32</v>
      </c>
      <c r="I36" s="140">
        <v>39</v>
      </c>
      <c r="J36" s="115">
        <v>-13</v>
      </c>
      <c r="K36" s="116">
        <v>-33.333333333333336</v>
      </c>
    </row>
    <row r="37" spans="1:11" ht="14.1" customHeight="1" x14ac:dyDescent="0.2">
      <c r="A37" s="306">
        <v>42</v>
      </c>
      <c r="B37" s="307" t="s">
        <v>256</v>
      </c>
      <c r="C37" s="308"/>
      <c r="D37" s="113">
        <v>0.10415581710238517</v>
      </c>
      <c r="E37" s="115">
        <v>10</v>
      </c>
      <c r="F37" s="114" t="s">
        <v>513</v>
      </c>
      <c r="G37" s="114">
        <v>16</v>
      </c>
      <c r="H37" s="114" t="s">
        <v>513</v>
      </c>
      <c r="I37" s="140">
        <v>13</v>
      </c>
      <c r="J37" s="115">
        <v>-3</v>
      </c>
      <c r="K37" s="116">
        <v>-23.076923076923077</v>
      </c>
    </row>
    <row r="38" spans="1:11" ht="14.1" customHeight="1" x14ac:dyDescent="0.2">
      <c r="A38" s="306">
        <v>43</v>
      </c>
      <c r="B38" s="307" t="s">
        <v>257</v>
      </c>
      <c r="C38" s="308"/>
      <c r="D38" s="113">
        <v>0.73950630142693474</v>
      </c>
      <c r="E38" s="115">
        <v>71</v>
      </c>
      <c r="F38" s="114">
        <v>73</v>
      </c>
      <c r="G38" s="114">
        <v>112</v>
      </c>
      <c r="H38" s="114">
        <v>74</v>
      </c>
      <c r="I38" s="140">
        <v>109</v>
      </c>
      <c r="J38" s="115">
        <v>-38</v>
      </c>
      <c r="K38" s="116">
        <v>-34.862385321100916</v>
      </c>
    </row>
    <row r="39" spans="1:11" ht="14.1" customHeight="1" x14ac:dyDescent="0.2">
      <c r="A39" s="306">
        <v>51</v>
      </c>
      <c r="B39" s="307" t="s">
        <v>258</v>
      </c>
      <c r="C39" s="308"/>
      <c r="D39" s="113">
        <v>9.1240495781689415</v>
      </c>
      <c r="E39" s="115">
        <v>876</v>
      </c>
      <c r="F39" s="114">
        <v>854</v>
      </c>
      <c r="G39" s="114">
        <v>1080</v>
      </c>
      <c r="H39" s="114">
        <v>938</v>
      </c>
      <c r="I39" s="140">
        <v>1343</v>
      </c>
      <c r="J39" s="115">
        <v>-467</v>
      </c>
      <c r="K39" s="116">
        <v>-34.772896500372298</v>
      </c>
    </row>
    <row r="40" spans="1:11" ht="14.1" customHeight="1" x14ac:dyDescent="0.2">
      <c r="A40" s="306" t="s">
        <v>259</v>
      </c>
      <c r="B40" s="307" t="s">
        <v>260</v>
      </c>
      <c r="C40" s="308"/>
      <c r="D40" s="113">
        <v>8.6136860743672532</v>
      </c>
      <c r="E40" s="115">
        <v>827</v>
      </c>
      <c r="F40" s="114">
        <v>806</v>
      </c>
      <c r="G40" s="114">
        <v>1055</v>
      </c>
      <c r="H40" s="114">
        <v>899</v>
      </c>
      <c r="I40" s="140">
        <v>1293</v>
      </c>
      <c r="J40" s="115">
        <v>-466</v>
      </c>
      <c r="K40" s="116">
        <v>-36.040216550657384</v>
      </c>
    </row>
    <row r="41" spans="1:11" ht="14.1" customHeight="1" x14ac:dyDescent="0.2">
      <c r="A41" s="306"/>
      <c r="B41" s="307" t="s">
        <v>261</v>
      </c>
      <c r="C41" s="308"/>
      <c r="D41" s="113">
        <v>7.8741797729403187</v>
      </c>
      <c r="E41" s="115">
        <v>756</v>
      </c>
      <c r="F41" s="114">
        <v>754</v>
      </c>
      <c r="G41" s="114">
        <v>978</v>
      </c>
      <c r="H41" s="114">
        <v>855</v>
      </c>
      <c r="I41" s="140">
        <v>1237</v>
      </c>
      <c r="J41" s="115">
        <v>-481</v>
      </c>
      <c r="K41" s="116">
        <v>-38.884397736459178</v>
      </c>
    </row>
    <row r="42" spans="1:11" ht="14.1" customHeight="1" x14ac:dyDescent="0.2">
      <c r="A42" s="306">
        <v>52</v>
      </c>
      <c r="B42" s="307" t="s">
        <v>262</v>
      </c>
      <c r="C42" s="308"/>
      <c r="D42" s="113">
        <v>4.7495052598687639</v>
      </c>
      <c r="E42" s="115">
        <v>456</v>
      </c>
      <c r="F42" s="114">
        <v>326</v>
      </c>
      <c r="G42" s="114">
        <v>370</v>
      </c>
      <c r="H42" s="114">
        <v>387</v>
      </c>
      <c r="I42" s="140">
        <v>442</v>
      </c>
      <c r="J42" s="115">
        <v>14</v>
      </c>
      <c r="K42" s="116">
        <v>3.1674208144796379</v>
      </c>
    </row>
    <row r="43" spans="1:11" ht="14.1" customHeight="1" x14ac:dyDescent="0.2">
      <c r="A43" s="306" t="s">
        <v>263</v>
      </c>
      <c r="B43" s="307" t="s">
        <v>264</v>
      </c>
      <c r="C43" s="308"/>
      <c r="D43" s="113">
        <v>4.0933236121237373</v>
      </c>
      <c r="E43" s="115">
        <v>393</v>
      </c>
      <c r="F43" s="114">
        <v>277</v>
      </c>
      <c r="G43" s="114">
        <v>309</v>
      </c>
      <c r="H43" s="114">
        <v>337</v>
      </c>
      <c r="I43" s="140">
        <v>368</v>
      </c>
      <c r="J43" s="115">
        <v>25</v>
      </c>
      <c r="K43" s="116">
        <v>6.7934782608695654</v>
      </c>
    </row>
    <row r="44" spans="1:11" ht="14.1" customHeight="1" x14ac:dyDescent="0.2">
      <c r="A44" s="306">
        <v>53</v>
      </c>
      <c r="B44" s="307" t="s">
        <v>265</v>
      </c>
      <c r="C44" s="308"/>
      <c r="D44" s="113">
        <v>0.45828559525049473</v>
      </c>
      <c r="E44" s="115">
        <v>44</v>
      </c>
      <c r="F44" s="114">
        <v>33</v>
      </c>
      <c r="G44" s="114">
        <v>50</v>
      </c>
      <c r="H44" s="114">
        <v>41</v>
      </c>
      <c r="I44" s="140">
        <v>57</v>
      </c>
      <c r="J44" s="115">
        <v>-13</v>
      </c>
      <c r="K44" s="116">
        <v>-22.807017543859651</v>
      </c>
    </row>
    <row r="45" spans="1:11" ht="14.1" customHeight="1" x14ac:dyDescent="0.2">
      <c r="A45" s="306" t="s">
        <v>266</v>
      </c>
      <c r="B45" s="307" t="s">
        <v>267</v>
      </c>
      <c r="C45" s="308"/>
      <c r="D45" s="113">
        <v>0.39579210498906364</v>
      </c>
      <c r="E45" s="115">
        <v>38</v>
      </c>
      <c r="F45" s="114">
        <v>33</v>
      </c>
      <c r="G45" s="114">
        <v>44</v>
      </c>
      <c r="H45" s="114">
        <v>39</v>
      </c>
      <c r="I45" s="140">
        <v>51</v>
      </c>
      <c r="J45" s="115">
        <v>-13</v>
      </c>
      <c r="K45" s="116">
        <v>-25.490196078431371</v>
      </c>
    </row>
    <row r="46" spans="1:11" ht="14.1" customHeight="1" x14ac:dyDescent="0.2">
      <c r="A46" s="306">
        <v>54</v>
      </c>
      <c r="B46" s="307" t="s">
        <v>268</v>
      </c>
      <c r="C46" s="308"/>
      <c r="D46" s="113">
        <v>4.4891157171128011</v>
      </c>
      <c r="E46" s="115">
        <v>431</v>
      </c>
      <c r="F46" s="114">
        <v>480</v>
      </c>
      <c r="G46" s="114">
        <v>423</v>
      </c>
      <c r="H46" s="114">
        <v>409</v>
      </c>
      <c r="I46" s="140">
        <v>378</v>
      </c>
      <c r="J46" s="115">
        <v>53</v>
      </c>
      <c r="K46" s="116">
        <v>14.02116402116402</v>
      </c>
    </row>
    <row r="47" spans="1:11" ht="14.1" customHeight="1" x14ac:dyDescent="0.2">
      <c r="A47" s="306">
        <v>61</v>
      </c>
      <c r="B47" s="307" t="s">
        <v>269</v>
      </c>
      <c r="C47" s="308"/>
      <c r="D47" s="113">
        <v>2.4476617019060516</v>
      </c>
      <c r="E47" s="115">
        <v>235</v>
      </c>
      <c r="F47" s="114">
        <v>132</v>
      </c>
      <c r="G47" s="114">
        <v>194</v>
      </c>
      <c r="H47" s="114">
        <v>213</v>
      </c>
      <c r="I47" s="140">
        <v>272</v>
      </c>
      <c r="J47" s="115">
        <v>-37</v>
      </c>
      <c r="K47" s="116">
        <v>-13.602941176470589</v>
      </c>
    </row>
    <row r="48" spans="1:11" ht="14.1" customHeight="1" x14ac:dyDescent="0.2">
      <c r="A48" s="306">
        <v>62</v>
      </c>
      <c r="B48" s="307" t="s">
        <v>270</v>
      </c>
      <c r="C48" s="308"/>
      <c r="D48" s="113">
        <v>7.7908551192584108</v>
      </c>
      <c r="E48" s="115">
        <v>748</v>
      </c>
      <c r="F48" s="114">
        <v>809</v>
      </c>
      <c r="G48" s="114">
        <v>771</v>
      </c>
      <c r="H48" s="114">
        <v>626</v>
      </c>
      <c r="I48" s="140">
        <v>715</v>
      </c>
      <c r="J48" s="115">
        <v>33</v>
      </c>
      <c r="K48" s="116">
        <v>4.615384615384615</v>
      </c>
    </row>
    <row r="49" spans="1:11" ht="14.1" customHeight="1" x14ac:dyDescent="0.2">
      <c r="A49" s="306">
        <v>63</v>
      </c>
      <c r="B49" s="307" t="s">
        <v>271</v>
      </c>
      <c r="C49" s="308"/>
      <c r="D49" s="113">
        <v>3.1246745130715552</v>
      </c>
      <c r="E49" s="115">
        <v>300</v>
      </c>
      <c r="F49" s="114">
        <v>312</v>
      </c>
      <c r="G49" s="114">
        <v>353</v>
      </c>
      <c r="H49" s="114">
        <v>249</v>
      </c>
      <c r="I49" s="140">
        <v>300</v>
      </c>
      <c r="J49" s="115">
        <v>0</v>
      </c>
      <c r="K49" s="116">
        <v>0</v>
      </c>
    </row>
    <row r="50" spans="1:11" ht="14.1" customHeight="1" x14ac:dyDescent="0.2">
      <c r="A50" s="306" t="s">
        <v>272</v>
      </c>
      <c r="B50" s="307" t="s">
        <v>273</v>
      </c>
      <c r="C50" s="308"/>
      <c r="D50" s="113">
        <v>0.39579210498906364</v>
      </c>
      <c r="E50" s="115">
        <v>38</v>
      </c>
      <c r="F50" s="114">
        <v>35</v>
      </c>
      <c r="G50" s="114">
        <v>45</v>
      </c>
      <c r="H50" s="114">
        <v>31</v>
      </c>
      <c r="I50" s="140">
        <v>45</v>
      </c>
      <c r="J50" s="115">
        <v>-7</v>
      </c>
      <c r="K50" s="116">
        <v>-15.555555555555555</v>
      </c>
    </row>
    <row r="51" spans="1:11" ht="14.1" customHeight="1" x14ac:dyDescent="0.2">
      <c r="A51" s="306" t="s">
        <v>274</v>
      </c>
      <c r="B51" s="307" t="s">
        <v>275</v>
      </c>
      <c r="C51" s="308"/>
      <c r="D51" s="113">
        <v>2.3643370482241433</v>
      </c>
      <c r="E51" s="115">
        <v>227</v>
      </c>
      <c r="F51" s="114">
        <v>243</v>
      </c>
      <c r="G51" s="114">
        <v>271</v>
      </c>
      <c r="H51" s="114">
        <v>194</v>
      </c>
      <c r="I51" s="140">
        <v>223</v>
      </c>
      <c r="J51" s="115">
        <v>4</v>
      </c>
      <c r="K51" s="116">
        <v>1.7937219730941705</v>
      </c>
    </row>
    <row r="52" spans="1:11" ht="14.1" customHeight="1" x14ac:dyDescent="0.2">
      <c r="A52" s="306">
        <v>71</v>
      </c>
      <c r="B52" s="307" t="s">
        <v>276</v>
      </c>
      <c r="C52" s="308"/>
      <c r="D52" s="113">
        <v>9.7177377356525358</v>
      </c>
      <c r="E52" s="115">
        <v>933</v>
      </c>
      <c r="F52" s="114">
        <v>604</v>
      </c>
      <c r="G52" s="114">
        <v>734</v>
      </c>
      <c r="H52" s="114">
        <v>673</v>
      </c>
      <c r="I52" s="140">
        <v>976</v>
      </c>
      <c r="J52" s="115">
        <v>-43</v>
      </c>
      <c r="K52" s="116">
        <v>-4.4057377049180326</v>
      </c>
    </row>
    <row r="53" spans="1:11" ht="14.1" customHeight="1" x14ac:dyDescent="0.2">
      <c r="A53" s="306" t="s">
        <v>277</v>
      </c>
      <c r="B53" s="307" t="s">
        <v>278</v>
      </c>
      <c r="C53" s="308"/>
      <c r="D53" s="113">
        <v>4.4995312988230394</v>
      </c>
      <c r="E53" s="115">
        <v>432</v>
      </c>
      <c r="F53" s="114">
        <v>286</v>
      </c>
      <c r="G53" s="114">
        <v>350</v>
      </c>
      <c r="H53" s="114">
        <v>314</v>
      </c>
      <c r="I53" s="140">
        <v>493</v>
      </c>
      <c r="J53" s="115">
        <v>-61</v>
      </c>
      <c r="K53" s="116">
        <v>-12.373225152129818</v>
      </c>
    </row>
    <row r="54" spans="1:11" ht="14.1" customHeight="1" x14ac:dyDescent="0.2">
      <c r="A54" s="306" t="s">
        <v>279</v>
      </c>
      <c r="B54" s="307" t="s">
        <v>280</v>
      </c>
      <c r="C54" s="308"/>
      <c r="D54" s="113">
        <v>4.4682845536923237</v>
      </c>
      <c r="E54" s="115">
        <v>429</v>
      </c>
      <c r="F54" s="114">
        <v>265</v>
      </c>
      <c r="G54" s="114">
        <v>325</v>
      </c>
      <c r="H54" s="114">
        <v>302</v>
      </c>
      <c r="I54" s="140">
        <v>387</v>
      </c>
      <c r="J54" s="115">
        <v>42</v>
      </c>
      <c r="K54" s="116">
        <v>10.852713178294573</v>
      </c>
    </row>
    <row r="55" spans="1:11" ht="14.1" customHeight="1" x14ac:dyDescent="0.2">
      <c r="A55" s="306">
        <v>72</v>
      </c>
      <c r="B55" s="307" t="s">
        <v>281</v>
      </c>
      <c r="C55" s="308"/>
      <c r="D55" s="113">
        <v>2.5934798458493908</v>
      </c>
      <c r="E55" s="115">
        <v>249</v>
      </c>
      <c r="F55" s="114">
        <v>138</v>
      </c>
      <c r="G55" s="114">
        <v>173</v>
      </c>
      <c r="H55" s="114">
        <v>127</v>
      </c>
      <c r="I55" s="140">
        <v>196</v>
      </c>
      <c r="J55" s="115">
        <v>53</v>
      </c>
      <c r="K55" s="116">
        <v>27.040816326530614</v>
      </c>
    </row>
    <row r="56" spans="1:11" ht="14.1" customHeight="1" x14ac:dyDescent="0.2">
      <c r="A56" s="306" t="s">
        <v>282</v>
      </c>
      <c r="B56" s="307" t="s">
        <v>283</v>
      </c>
      <c r="C56" s="308"/>
      <c r="D56" s="113">
        <v>0.8749088636600354</v>
      </c>
      <c r="E56" s="115">
        <v>84</v>
      </c>
      <c r="F56" s="114">
        <v>64</v>
      </c>
      <c r="G56" s="114">
        <v>82</v>
      </c>
      <c r="H56" s="114">
        <v>54</v>
      </c>
      <c r="I56" s="140">
        <v>98</v>
      </c>
      <c r="J56" s="115">
        <v>-14</v>
      </c>
      <c r="K56" s="116">
        <v>-14.285714285714286</v>
      </c>
    </row>
    <row r="57" spans="1:11" ht="14.1" customHeight="1" x14ac:dyDescent="0.2">
      <c r="A57" s="306" t="s">
        <v>284</v>
      </c>
      <c r="B57" s="307" t="s">
        <v>285</v>
      </c>
      <c r="C57" s="308"/>
      <c r="D57" s="113">
        <v>0.7707530465576502</v>
      </c>
      <c r="E57" s="115">
        <v>74</v>
      </c>
      <c r="F57" s="114">
        <v>53</v>
      </c>
      <c r="G57" s="114">
        <v>44</v>
      </c>
      <c r="H57" s="114">
        <v>38</v>
      </c>
      <c r="I57" s="140">
        <v>54</v>
      </c>
      <c r="J57" s="115">
        <v>20</v>
      </c>
      <c r="K57" s="116">
        <v>37.037037037037038</v>
      </c>
    </row>
    <row r="58" spans="1:11" ht="14.1" customHeight="1" x14ac:dyDescent="0.2">
      <c r="A58" s="306">
        <v>73</v>
      </c>
      <c r="B58" s="307" t="s">
        <v>286</v>
      </c>
      <c r="C58" s="308"/>
      <c r="D58" s="113">
        <v>1.3019477137798146</v>
      </c>
      <c r="E58" s="115">
        <v>125</v>
      </c>
      <c r="F58" s="114">
        <v>89</v>
      </c>
      <c r="G58" s="114">
        <v>132</v>
      </c>
      <c r="H58" s="114">
        <v>100</v>
      </c>
      <c r="I58" s="140">
        <v>100</v>
      </c>
      <c r="J58" s="115">
        <v>25</v>
      </c>
      <c r="K58" s="116">
        <v>25</v>
      </c>
    </row>
    <row r="59" spans="1:11" ht="14.1" customHeight="1" x14ac:dyDescent="0.2">
      <c r="A59" s="306" t="s">
        <v>287</v>
      </c>
      <c r="B59" s="307" t="s">
        <v>288</v>
      </c>
      <c r="C59" s="308"/>
      <c r="D59" s="113">
        <v>0.90615560879075097</v>
      </c>
      <c r="E59" s="115">
        <v>87</v>
      </c>
      <c r="F59" s="114">
        <v>62</v>
      </c>
      <c r="G59" s="114">
        <v>105</v>
      </c>
      <c r="H59" s="114">
        <v>72</v>
      </c>
      <c r="I59" s="140">
        <v>74</v>
      </c>
      <c r="J59" s="115">
        <v>13</v>
      </c>
      <c r="K59" s="116">
        <v>17.567567567567568</v>
      </c>
    </row>
    <row r="60" spans="1:11" ht="14.1" customHeight="1" x14ac:dyDescent="0.2">
      <c r="A60" s="306">
        <v>81</v>
      </c>
      <c r="B60" s="307" t="s">
        <v>289</v>
      </c>
      <c r="C60" s="308"/>
      <c r="D60" s="113">
        <v>9.1344651598791788</v>
      </c>
      <c r="E60" s="115">
        <v>877</v>
      </c>
      <c r="F60" s="114">
        <v>593</v>
      </c>
      <c r="G60" s="114">
        <v>812</v>
      </c>
      <c r="H60" s="114">
        <v>582</v>
      </c>
      <c r="I60" s="140">
        <v>684</v>
      </c>
      <c r="J60" s="115">
        <v>193</v>
      </c>
      <c r="K60" s="116">
        <v>28.216374269005847</v>
      </c>
    </row>
    <row r="61" spans="1:11" ht="14.1" customHeight="1" x14ac:dyDescent="0.2">
      <c r="A61" s="306" t="s">
        <v>290</v>
      </c>
      <c r="B61" s="307" t="s">
        <v>291</v>
      </c>
      <c r="C61" s="308"/>
      <c r="D61" s="113">
        <v>2.2914279762524736</v>
      </c>
      <c r="E61" s="115">
        <v>220</v>
      </c>
      <c r="F61" s="114">
        <v>137</v>
      </c>
      <c r="G61" s="114">
        <v>200</v>
      </c>
      <c r="H61" s="114">
        <v>211</v>
      </c>
      <c r="I61" s="140">
        <v>198</v>
      </c>
      <c r="J61" s="115">
        <v>22</v>
      </c>
      <c r="K61" s="116">
        <v>11.111111111111111</v>
      </c>
    </row>
    <row r="62" spans="1:11" ht="14.1" customHeight="1" x14ac:dyDescent="0.2">
      <c r="A62" s="306" t="s">
        <v>292</v>
      </c>
      <c r="B62" s="307" t="s">
        <v>293</v>
      </c>
      <c r="C62" s="308"/>
      <c r="D62" s="113">
        <v>3.3746484741172793</v>
      </c>
      <c r="E62" s="115">
        <v>324</v>
      </c>
      <c r="F62" s="114">
        <v>251</v>
      </c>
      <c r="G62" s="114">
        <v>393</v>
      </c>
      <c r="H62" s="114">
        <v>212</v>
      </c>
      <c r="I62" s="140">
        <v>249</v>
      </c>
      <c r="J62" s="115">
        <v>75</v>
      </c>
      <c r="K62" s="116">
        <v>30.120481927710845</v>
      </c>
    </row>
    <row r="63" spans="1:11" ht="14.1" customHeight="1" x14ac:dyDescent="0.2">
      <c r="A63" s="306"/>
      <c r="B63" s="307" t="s">
        <v>294</v>
      </c>
      <c r="C63" s="308"/>
      <c r="D63" s="113">
        <v>3.2079991667534631</v>
      </c>
      <c r="E63" s="115">
        <v>308</v>
      </c>
      <c r="F63" s="114">
        <v>236</v>
      </c>
      <c r="G63" s="114">
        <v>349</v>
      </c>
      <c r="H63" s="114">
        <v>193</v>
      </c>
      <c r="I63" s="140">
        <v>235</v>
      </c>
      <c r="J63" s="115">
        <v>73</v>
      </c>
      <c r="K63" s="116">
        <v>31.063829787234042</v>
      </c>
    </row>
    <row r="64" spans="1:11" ht="14.1" customHeight="1" x14ac:dyDescent="0.2">
      <c r="A64" s="306" t="s">
        <v>295</v>
      </c>
      <c r="B64" s="307" t="s">
        <v>296</v>
      </c>
      <c r="C64" s="308"/>
      <c r="D64" s="113">
        <v>1.3748567857514842</v>
      </c>
      <c r="E64" s="115">
        <v>132</v>
      </c>
      <c r="F64" s="114">
        <v>77</v>
      </c>
      <c r="G64" s="114">
        <v>77</v>
      </c>
      <c r="H64" s="114">
        <v>70</v>
      </c>
      <c r="I64" s="140">
        <v>97</v>
      </c>
      <c r="J64" s="115">
        <v>35</v>
      </c>
      <c r="K64" s="116">
        <v>36.082474226804123</v>
      </c>
    </row>
    <row r="65" spans="1:11" ht="14.1" customHeight="1" x14ac:dyDescent="0.2">
      <c r="A65" s="306" t="s">
        <v>297</v>
      </c>
      <c r="B65" s="307" t="s">
        <v>298</v>
      </c>
      <c r="C65" s="308"/>
      <c r="D65" s="113">
        <v>0.91657119050098945</v>
      </c>
      <c r="E65" s="115">
        <v>88</v>
      </c>
      <c r="F65" s="114">
        <v>67</v>
      </c>
      <c r="G65" s="114">
        <v>56</v>
      </c>
      <c r="H65" s="114">
        <v>47</v>
      </c>
      <c r="I65" s="140">
        <v>69</v>
      </c>
      <c r="J65" s="115">
        <v>19</v>
      </c>
      <c r="K65" s="116">
        <v>27.536231884057973</v>
      </c>
    </row>
    <row r="66" spans="1:11" ht="14.1" customHeight="1" x14ac:dyDescent="0.2">
      <c r="A66" s="306">
        <v>82</v>
      </c>
      <c r="B66" s="307" t="s">
        <v>299</v>
      </c>
      <c r="C66" s="308"/>
      <c r="D66" s="113">
        <v>3.7079470888449122</v>
      </c>
      <c r="E66" s="115">
        <v>356</v>
      </c>
      <c r="F66" s="114">
        <v>388</v>
      </c>
      <c r="G66" s="114">
        <v>311</v>
      </c>
      <c r="H66" s="114">
        <v>271</v>
      </c>
      <c r="I66" s="140">
        <v>292</v>
      </c>
      <c r="J66" s="115">
        <v>64</v>
      </c>
      <c r="K66" s="116">
        <v>21.917808219178081</v>
      </c>
    </row>
    <row r="67" spans="1:11" ht="14.1" customHeight="1" x14ac:dyDescent="0.2">
      <c r="A67" s="306" t="s">
        <v>300</v>
      </c>
      <c r="B67" s="307" t="s">
        <v>301</v>
      </c>
      <c r="C67" s="308"/>
      <c r="D67" s="113">
        <v>2.4059993750650972</v>
      </c>
      <c r="E67" s="115">
        <v>231</v>
      </c>
      <c r="F67" s="114">
        <v>309</v>
      </c>
      <c r="G67" s="114">
        <v>209</v>
      </c>
      <c r="H67" s="114">
        <v>205</v>
      </c>
      <c r="I67" s="140">
        <v>189</v>
      </c>
      <c r="J67" s="115">
        <v>42</v>
      </c>
      <c r="K67" s="116">
        <v>22.222222222222221</v>
      </c>
    </row>
    <row r="68" spans="1:11" ht="14.1" customHeight="1" x14ac:dyDescent="0.2">
      <c r="A68" s="306" t="s">
        <v>302</v>
      </c>
      <c r="B68" s="307" t="s">
        <v>303</v>
      </c>
      <c r="C68" s="308"/>
      <c r="D68" s="113">
        <v>0.79158420997812728</v>
      </c>
      <c r="E68" s="115">
        <v>76</v>
      </c>
      <c r="F68" s="114">
        <v>55</v>
      </c>
      <c r="G68" s="114">
        <v>57</v>
      </c>
      <c r="H68" s="114">
        <v>39</v>
      </c>
      <c r="I68" s="140">
        <v>52</v>
      </c>
      <c r="J68" s="115">
        <v>24</v>
      </c>
      <c r="K68" s="116">
        <v>46.153846153846153</v>
      </c>
    </row>
    <row r="69" spans="1:11" ht="14.1" customHeight="1" x14ac:dyDescent="0.2">
      <c r="A69" s="306">
        <v>83</v>
      </c>
      <c r="B69" s="307" t="s">
        <v>304</v>
      </c>
      <c r="C69" s="308"/>
      <c r="D69" s="113">
        <v>4.2078950109363609</v>
      </c>
      <c r="E69" s="115">
        <v>404</v>
      </c>
      <c r="F69" s="114">
        <v>417</v>
      </c>
      <c r="G69" s="114">
        <v>846</v>
      </c>
      <c r="H69" s="114">
        <v>360</v>
      </c>
      <c r="I69" s="140">
        <v>531</v>
      </c>
      <c r="J69" s="115">
        <v>-127</v>
      </c>
      <c r="K69" s="116">
        <v>-23.917137476459509</v>
      </c>
    </row>
    <row r="70" spans="1:11" ht="14.1" customHeight="1" x14ac:dyDescent="0.2">
      <c r="A70" s="306" t="s">
        <v>305</v>
      </c>
      <c r="B70" s="307" t="s">
        <v>306</v>
      </c>
      <c r="C70" s="308"/>
      <c r="D70" s="113">
        <v>3.426726382668472</v>
      </c>
      <c r="E70" s="115">
        <v>329</v>
      </c>
      <c r="F70" s="114">
        <v>335</v>
      </c>
      <c r="G70" s="114">
        <v>753</v>
      </c>
      <c r="H70" s="114">
        <v>294</v>
      </c>
      <c r="I70" s="140">
        <v>425</v>
      </c>
      <c r="J70" s="115">
        <v>-96</v>
      </c>
      <c r="K70" s="116">
        <v>-22.588235294117649</v>
      </c>
    </row>
    <row r="71" spans="1:11" ht="14.1" customHeight="1" x14ac:dyDescent="0.2">
      <c r="A71" s="306"/>
      <c r="B71" s="307" t="s">
        <v>307</v>
      </c>
      <c r="C71" s="308"/>
      <c r="D71" s="113">
        <v>1.2811165503593376</v>
      </c>
      <c r="E71" s="115">
        <v>123</v>
      </c>
      <c r="F71" s="114">
        <v>131</v>
      </c>
      <c r="G71" s="114">
        <v>436</v>
      </c>
      <c r="H71" s="114">
        <v>109</v>
      </c>
      <c r="I71" s="140">
        <v>190</v>
      </c>
      <c r="J71" s="115">
        <v>-67</v>
      </c>
      <c r="K71" s="116">
        <v>-35.263157894736842</v>
      </c>
    </row>
    <row r="72" spans="1:11" ht="14.1" customHeight="1" x14ac:dyDescent="0.2">
      <c r="A72" s="306">
        <v>84</v>
      </c>
      <c r="B72" s="307" t="s">
        <v>308</v>
      </c>
      <c r="C72" s="308"/>
      <c r="D72" s="113">
        <v>1.2707009686490991</v>
      </c>
      <c r="E72" s="115">
        <v>122</v>
      </c>
      <c r="F72" s="114">
        <v>78</v>
      </c>
      <c r="G72" s="114">
        <v>183</v>
      </c>
      <c r="H72" s="114">
        <v>91</v>
      </c>
      <c r="I72" s="140">
        <v>119</v>
      </c>
      <c r="J72" s="115">
        <v>3</v>
      </c>
      <c r="K72" s="116">
        <v>2.5210084033613445</v>
      </c>
    </row>
    <row r="73" spans="1:11" ht="14.1" customHeight="1" x14ac:dyDescent="0.2">
      <c r="A73" s="306" t="s">
        <v>309</v>
      </c>
      <c r="B73" s="307" t="s">
        <v>310</v>
      </c>
      <c r="C73" s="308"/>
      <c r="D73" s="113">
        <v>0.60410373919383398</v>
      </c>
      <c r="E73" s="115">
        <v>58</v>
      </c>
      <c r="F73" s="114">
        <v>34</v>
      </c>
      <c r="G73" s="114">
        <v>116</v>
      </c>
      <c r="H73" s="114">
        <v>50</v>
      </c>
      <c r="I73" s="140">
        <v>53</v>
      </c>
      <c r="J73" s="115">
        <v>5</v>
      </c>
      <c r="K73" s="116">
        <v>9.433962264150944</v>
      </c>
    </row>
    <row r="74" spans="1:11" ht="14.1" customHeight="1" x14ac:dyDescent="0.2">
      <c r="A74" s="306" t="s">
        <v>311</v>
      </c>
      <c r="B74" s="307" t="s">
        <v>312</v>
      </c>
      <c r="C74" s="308"/>
      <c r="D74" s="113">
        <v>0.10415581710238517</v>
      </c>
      <c r="E74" s="115">
        <v>10</v>
      </c>
      <c r="F74" s="114">
        <v>9</v>
      </c>
      <c r="G74" s="114">
        <v>21</v>
      </c>
      <c r="H74" s="114">
        <v>11</v>
      </c>
      <c r="I74" s="140">
        <v>17</v>
      </c>
      <c r="J74" s="115">
        <v>-7</v>
      </c>
      <c r="K74" s="116">
        <v>-41.176470588235297</v>
      </c>
    </row>
    <row r="75" spans="1:11" ht="14.1" customHeight="1" x14ac:dyDescent="0.2">
      <c r="A75" s="306" t="s">
        <v>313</v>
      </c>
      <c r="B75" s="307" t="s">
        <v>314</v>
      </c>
      <c r="C75" s="308"/>
      <c r="D75" s="113">
        <v>9.3740235392146654E-2</v>
      </c>
      <c r="E75" s="115">
        <v>9</v>
      </c>
      <c r="F75" s="114">
        <v>4</v>
      </c>
      <c r="G75" s="114">
        <v>6</v>
      </c>
      <c r="H75" s="114">
        <v>4</v>
      </c>
      <c r="I75" s="140">
        <v>8</v>
      </c>
      <c r="J75" s="115">
        <v>1</v>
      </c>
      <c r="K75" s="116">
        <v>12.5</v>
      </c>
    </row>
    <row r="76" spans="1:11" ht="14.1" customHeight="1" x14ac:dyDescent="0.2">
      <c r="A76" s="306">
        <v>91</v>
      </c>
      <c r="B76" s="307" t="s">
        <v>315</v>
      </c>
      <c r="C76" s="308"/>
      <c r="D76" s="113">
        <v>0.11457139881262368</v>
      </c>
      <c r="E76" s="115">
        <v>11</v>
      </c>
      <c r="F76" s="114">
        <v>17</v>
      </c>
      <c r="G76" s="114">
        <v>14</v>
      </c>
      <c r="H76" s="114">
        <v>15</v>
      </c>
      <c r="I76" s="140">
        <v>16</v>
      </c>
      <c r="J76" s="115">
        <v>-5</v>
      </c>
      <c r="K76" s="116">
        <v>-31.25</v>
      </c>
    </row>
    <row r="77" spans="1:11" ht="14.1" customHeight="1" x14ac:dyDescent="0.2">
      <c r="A77" s="306">
        <v>92</v>
      </c>
      <c r="B77" s="307" t="s">
        <v>316</v>
      </c>
      <c r="C77" s="308"/>
      <c r="D77" s="113">
        <v>0.63535048432454955</v>
      </c>
      <c r="E77" s="115">
        <v>61</v>
      </c>
      <c r="F77" s="114">
        <v>42</v>
      </c>
      <c r="G77" s="114">
        <v>37</v>
      </c>
      <c r="H77" s="114">
        <v>86</v>
      </c>
      <c r="I77" s="140">
        <v>49</v>
      </c>
      <c r="J77" s="115">
        <v>12</v>
      </c>
      <c r="K77" s="116">
        <v>24.489795918367346</v>
      </c>
    </row>
    <row r="78" spans="1:11" ht="14.1" customHeight="1" x14ac:dyDescent="0.2">
      <c r="A78" s="306">
        <v>93</v>
      </c>
      <c r="B78" s="307" t="s">
        <v>317</v>
      </c>
      <c r="C78" s="308"/>
      <c r="D78" s="113" t="s">
        <v>513</v>
      </c>
      <c r="E78" s="115" t="s">
        <v>513</v>
      </c>
      <c r="F78" s="114">
        <v>10</v>
      </c>
      <c r="G78" s="114" t="s">
        <v>513</v>
      </c>
      <c r="H78" s="114">
        <v>7</v>
      </c>
      <c r="I78" s="140">
        <v>11</v>
      </c>
      <c r="J78" s="115" t="s">
        <v>513</v>
      </c>
      <c r="K78" s="116" t="s">
        <v>513</v>
      </c>
    </row>
    <row r="79" spans="1:11" ht="14.1" customHeight="1" x14ac:dyDescent="0.2">
      <c r="A79" s="306">
        <v>94</v>
      </c>
      <c r="B79" s="307" t="s">
        <v>318</v>
      </c>
      <c r="C79" s="308"/>
      <c r="D79" s="113">
        <v>0.18748047078429331</v>
      </c>
      <c r="E79" s="115">
        <v>18</v>
      </c>
      <c r="F79" s="114">
        <v>18</v>
      </c>
      <c r="G79" s="114">
        <v>26</v>
      </c>
      <c r="H79" s="114">
        <v>11</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0.52077908551192587</v>
      </c>
      <c r="E81" s="143">
        <v>50</v>
      </c>
      <c r="F81" s="144">
        <v>51</v>
      </c>
      <c r="G81" s="144">
        <v>152</v>
      </c>
      <c r="H81" s="144">
        <v>62</v>
      </c>
      <c r="I81" s="145">
        <v>63</v>
      </c>
      <c r="J81" s="143">
        <v>-13</v>
      </c>
      <c r="K81" s="146">
        <v>-20.634920634920636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112535</v>
      </c>
      <c r="C10" s="114">
        <v>61084</v>
      </c>
      <c r="D10" s="114">
        <v>51451</v>
      </c>
      <c r="E10" s="114">
        <v>85509</v>
      </c>
      <c r="F10" s="114">
        <v>23223</v>
      </c>
      <c r="G10" s="114">
        <v>12771</v>
      </c>
      <c r="H10" s="114">
        <v>30454</v>
      </c>
      <c r="I10" s="115">
        <v>27508</v>
      </c>
      <c r="J10" s="114">
        <v>20205</v>
      </c>
      <c r="K10" s="114">
        <v>7303</v>
      </c>
      <c r="L10" s="423">
        <v>7428</v>
      </c>
      <c r="M10" s="424">
        <v>8236</v>
      </c>
    </row>
    <row r="11" spans="1:13" ht="11.1" customHeight="1" x14ac:dyDescent="0.2">
      <c r="A11" s="422" t="s">
        <v>387</v>
      </c>
      <c r="B11" s="115">
        <v>113665</v>
      </c>
      <c r="C11" s="114">
        <v>61961</v>
      </c>
      <c r="D11" s="114">
        <v>51704</v>
      </c>
      <c r="E11" s="114">
        <v>86507</v>
      </c>
      <c r="F11" s="114">
        <v>23380</v>
      </c>
      <c r="G11" s="114">
        <v>12575</v>
      </c>
      <c r="H11" s="114">
        <v>31147</v>
      </c>
      <c r="I11" s="115">
        <v>27985</v>
      </c>
      <c r="J11" s="114">
        <v>20330</v>
      </c>
      <c r="K11" s="114">
        <v>7655</v>
      </c>
      <c r="L11" s="423">
        <v>7781</v>
      </c>
      <c r="M11" s="424">
        <v>6995</v>
      </c>
    </row>
    <row r="12" spans="1:13" ht="11.1" customHeight="1" x14ac:dyDescent="0.2">
      <c r="A12" s="422" t="s">
        <v>388</v>
      </c>
      <c r="B12" s="115">
        <v>115847</v>
      </c>
      <c r="C12" s="114">
        <v>63305</v>
      </c>
      <c r="D12" s="114">
        <v>52542</v>
      </c>
      <c r="E12" s="114">
        <v>88341</v>
      </c>
      <c r="F12" s="114">
        <v>23627</v>
      </c>
      <c r="G12" s="114">
        <v>13997</v>
      </c>
      <c r="H12" s="114">
        <v>31693</v>
      </c>
      <c r="I12" s="115">
        <v>28084</v>
      </c>
      <c r="J12" s="114">
        <v>20103</v>
      </c>
      <c r="K12" s="114">
        <v>7981</v>
      </c>
      <c r="L12" s="423">
        <v>11616</v>
      </c>
      <c r="M12" s="424">
        <v>9756</v>
      </c>
    </row>
    <row r="13" spans="1:13" s="110" customFormat="1" ht="11.1" customHeight="1" x14ac:dyDescent="0.2">
      <c r="A13" s="422" t="s">
        <v>389</v>
      </c>
      <c r="B13" s="115">
        <v>115312</v>
      </c>
      <c r="C13" s="114">
        <v>62657</v>
      </c>
      <c r="D13" s="114">
        <v>52655</v>
      </c>
      <c r="E13" s="114">
        <v>87385</v>
      </c>
      <c r="F13" s="114">
        <v>24019</v>
      </c>
      <c r="G13" s="114">
        <v>13644</v>
      </c>
      <c r="H13" s="114">
        <v>32042</v>
      </c>
      <c r="I13" s="115">
        <v>28096</v>
      </c>
      <c r="J13" s="114">
        <v>20085</v>
      </c>
      <c r="K13" s="114">
        <v>8011</v>
      </c>
      <c r="L13" s="423">
        <v>6433</v>
      </c>
      <c r="M13" s="424">
        <v>7386</v>
      </c>
    </row>
    <row r="14" spans="1:13" ht="15" customHeight="1" x14ac:dyDescent="0.2">
      <c r="A14" s="422" t="s">
        <v>390</v>
      </c>
      <c r="B14" s="115">
        <v>115548</v>
      </c>
      <c r="C14" s="114">
        <v>62715</v>
      </c>
      <c r="D14" s="114">
        <v>52833</v>
      </c>
      <c r="E14" s="114">
        <v>84466</v>
      </c>
      <c r="F14" s="114">
        <v>27595</v>
      </c>
      <c r="G14" s="114">
        <v>13234</v>
      </c>
      <c r="H14" s="114">
        <v>32639</v>
      </c>
      <c r="I14" s="115">
        <v>28519</v>
      </c>
      <c r="J14" s="114">
        <v>20551</v>
      </c>
      <c r="K14" s="114">
        <v>7968</v>
      </c>
      <c r="L14" s="423">
        <v>8964</v>
      </c>
      <c r="M14" s="424">
        <v>8969</v>
      </c>
    </row>
    <row r="15" spans="1:13" ht="11.1" customHeight="1" x14ac:dyDescent="0.2">
      <c r="A15" s="422" t="s">
        <v>387</v>
      </c>
      <c r="B15" s="115">
        <v>116089</v>
      </c>
      <c r="C15" s="114">
        <v>63303</v>
      </c>
      <c r="D15" s="114">
        <v>52786</v>
      </c>
      <c r="E15" s="114">
        <v>84574</v>
      </c>
      <c r="F15" s="114">
        <v>28118</v>
      </c>
      <c r="G15" s="114">
        <v>12948</v>
      </c>
      <c r="H15" s="114">
        <v>33251</v>
      </c>
      <c r="I15" s="115">
        <v>28608</v>
      </c>
      <c r="J15" s="114">
        <v>20462</v>
      </c>
      <c r="K15" s="114">
        <v>8146</v>
      </c>
      <c r="L15" s="423">
        <v>7735</v>
      </c>
      <c r="M15" s="424">
        <v>7297</v>
      </c>
    </row>
    <row r="16" spans="1:13" ht="11.1" customHeight="1" x14ac:dyDescent="0.2">
      <c r="A16" s="422" t="s">
        <v>388</v>
      </c>
      <c r="B16" s="115">
        <v>118048</v>
      </c>
      <c r="C16" s="114">
        <v>64522</v>
      </c>
      <c r="D16" s="114">
        <v>53526</v>
      </c>
      <c r="E16" s="114">
        <v>86286</v>
      </c>
      <c r="F16" s="114">
        <v>28309</v>
      </c>
      <c r="G16" s="114">
        <v>14277</v>
      </c>
      <c r="H16" s="114">
        <v>33824</v>
      </c>
      <c r="I16" s="115">
        <v>28524</v>
      </c>
      <c r="J16" s="114">
        <v>20019</v>
      </c>
      <c r="K16" s="114">
        <v>8505</v>
      </c>
      <c r="L16" s="423">
        <v>12988</v>
      </c>
      <c r="M16" s="424">
        <v>11446</v>
      </c>
    </row>
    <row r="17" spans="1:13" s="110" customFormat="1" ht="11.1" customHeight="1" x14ac:dyDescent="0.2">
      <c r="A17" s="422" t="s">
        <v>389</v>
      </c>
      <c r="B17" s="115">
        <v>116464</v>
      </c>
      <c r="C17" s="114">
        <v>63167</v>
      </c>
      <c r="D17" s="114">
        <v>53297</v>
      </c>
      <c r="E17" s="114">
        <v>87831</v>
      </c>
      <c r="F17" s="114">
        <v>28559</v>
      </c>
      <c r="G17" s="114">
        <v>13631</v>
      </c>
      <c r="H17" s="114">
        <v>33866</v>
      </c>
      <c r="I17" s="115">
        <v>28266</v>
      </c>
      <c r="J17" s="114">
        <v>19936</v>
      </c>
      <c r="K17" s="114">
        <v>8330</v>
      </c>
      <c r="L17" s="423">
        <v>6195</v>
      </c>
      <c r="M17" s="424">
        <v>7396</v>
      </c>
    </row>
    <row r="18" spans="1:13" ht="15" customHeight="1" x14ac:dyDescent="0.2">
      <c r="A18" s="422" t="s">
        <v>391</v>
      </c>
      <c r="B18" s="115">
        <v>116294</v>
      </c>
      <c r="C18" s="114">
        <v>63025</v>
      </c>
      <c r="D18" s="114">
        <v>53269</v>
      </c>
      <c r="E18" s="114">
        <v>86990</v>
      </c>
      <c r="F18" s="114">
        <v>29089</v>
      </c>
      <c r="G18" s="114">
        <v>13170</v>
      </c>
      <c r="H18" s="114">
        <v>34311</v>
      </c>
      <c r="I18" s="115">
        <v>27801</v>
      </c>
      <c r="J18" s="114">
        <v>19692</v>
      </c>
      <c r="K18" s="114">
        <v>8109</v>
      </c>
      <c r="L18" s="423">
        <v>7916</v>
      </c>
      <c r="M18" s="424">
        <v>8402</v>
      </c>
    </row>
    <row r="19" spans="1:13" ht="11.1" customHeight="1" x14ac:dyDescent="0.2">
      <c r="A19" s="422" t="s">
        <v>387</v>
      </c>
      <c r="B19" s="115">
        <v>116975</v>
      </c>
      <c r="C19" s="114">
        <v>63460</v>
      </c>
      <c r="D19" s="114">
        <v>53515</v>
      </c>
      <c r="E19" s="114">
        <v>87158</v>
      </c>
      <c r="F19" s="114">
        <v>29536</v>
      </c>
      <c r="G19" s="114">
        <v>12731</v>
      </c>
      <c r="H19" s="114">
        <v>35034</v>
      </c>
      <c r="I19" s="115">
        <v>28372</v>
      </c>
      <c r="J19" s="114">
        <v>20014</v>
      </c>
      <c r="K19" s="114">
        <v>8358</v>
      </c>
      <c r="L19" s="423">
        <v>7124</v>
      </c>
      <c r="M19" s="424">
        <v>6605</v>
      </c>
    </row>
    <row r="20" spans="1:13" ht="11.1" customHeight="1" x14ac:dyDescent="0.2">
      <c r="A20" s="422" t="s">
        <v>388</v>
      </c>
      <c r="B20" s="115">
        <v>119060</v>
      </c>
      <c r="C20" s="114">
        <v>64584</v>
      </c>
      <c r="D20" s="114">
        <v>54476</v>
      </c>
      <c r="E20" s="114">
        <v>88850</v>
      </c>
      <c r="F20" s="114">
        <v>29755</v>
      </c>
      <c r="G20" s="114">
        <v>14124</v>
      </c>
      <c r="H20" s="114">
        <v>35647</v>
      </c>
      <c r="I20" s="115">
        <v>28679</v>
      </c>
      <c r="J20" s="114">
        <v>19915</v>
      </c>
      <c r="K20" s="114">
        <v>8764</v>
      </c>
      <c r="L20" s="423">
        <v>10115</v>
      </c>
      <c r="M20" s="424">
        <v>8384</v>
      </c>
    </row>
    <row r="21" spans="1:13" s="110" customFormat="1" ht="11.1" customHeight="1" x14ac:dyDescent="0.2">
      <c r="A21" s="422" t="s">
        <v>389</v>
      </c>
      <c r="B21" s="115">
        <v>118341</v>
      </c>
      <c r="C21" s="114">
        <v>63876</v>
      </c>
      <c r="D21" s="114">
        <v>54465</v>
      </c>
      <c r="E21" s="114">
        <v>88522</v>
      </c>
      <c r="F21" s="114">
        <v>29693</v>
      </c>
      <c r="G21" s="114">
        <v>13661</v>
      </c>
      <c r="H21" s="114">
        <v>35999</v>
      </c>
      <c r="I21" s="115">
        <v>28763</v>
      </c>
      <c r="J21" s="114">
        <v>19921</v>
      </c>
      <c r="K21" s="114">
        <v>8842</v>
      </c>
      <c r="L21" s="423">
        <v>5363</v>
      </c>
      <c r="M21" s="424">
        <v>6437</v>
      </c>
    </row>
    <row r="22" spans="1:13" ht="15" customHeight="1" x14ac:dyDescent="0.2">
      <c r="A22" s="422" t="s">
        <v>392</v>
      </c>
      <c r="B22" s="115">
        <v>117558</v>
      </c>
      <c r="C22" s="114">
        <v>63265</v>
      </c>
      <c r="D22" s="114">
        <v>54293</v>
      </c>
      <c r="E22" s="114">
        <v>87502</v>
      </c>
      <c r="F22" s="114">
        <v>29575</v>
      </c>
      <c r="G22" s="114">
        <v>12966</v>
      </c>
      <c r="H22" s="114">
        <v>36377</v>
      </c>
      <c r="I22" s="115">
        <v>28558</v>
      </c>
      <c r="J22" s="114">
        <v>19890</v>
      </c>
      <c r="K22" s="114">
        <v>8668</v>
      </c>
      <c r="L22" s="423">
        <v>7686</v>
      </c>
      <c r="M22" s="424">
        <v>8416</v>
      </c>
    </row>
    <row r="23" spans="1:13" ht="11.1" customHeight="1" x14ac:dyDescent="0.2">
      <c r="A23" s="422" t="s">
        <v>387</v>
      </c>
      <c r="B23" s="115">
        <v>117890</v>
      </c>
      <c r="C23" s="114">
        <v>63599</v>
      </c>
      <c r="D23" s="114">
        <v>54291</v>
      </c>
      <c r="E23" s="114">
        <v>87565</v>
      </c>
      <c r="F23" s="114">
        <v>29802</v>
      </c>
      <c r="G23" s="114">
        <v>12432</v>
      </c>
      <c r="H23" s="114">
        <v>37043</v>
      </c>
      <c r="I23" s="115">
        <v>29068</v>
      </c>
      <c r="J23" s="114">
        <v>20277</v>
      </c>
      <c r="K23" s="114">
        <v>8791</v>
      </c>
      <c r="L23" s="423">
        <v>6880</v>
      </c>
      <c r="M23" s="424">
        <v>6585</v>
      </c>
    </row>
    <row r="24" spans="1:13" ht="11.1" customHeight="1" x14ac:dyDescent="0.2">
      <c r="A24" s="422" t="s">
        <v>388</v>
      </c>
      <c r="B24" s="115">
        <v>119728</v>
      </c>
      <c r="C24" s="114">
        <v>64658</v>
      </c>
      <c r="D24" s="114">
        <v>55070</v>
      </c>
      <c r="E24" s="114">
        <v>86533</v>
      </c>
      <c r="F24" s="114">
        <v>29881</v>
      </c>
      <c r="G24" s="114">
        <v>13892</v>
      </c>
      <c r="H24" s="114">
        <v>37613</v>
      </c>
      <c r="I24" s="115">
        <v>29151</v>
      </c>
      <c r="J24" s="114">
        <v>19971</v>
      </c>
      <c r="K24" s="114">
        <v>9180</v>
      </c>
      <c r="L24" s="423">
        <v>9968</v>
      </c>
      <c r="M24" s="424">
        <v>8302</v>
      </c>
    </row>
    <row r="25" spans="1:13" s="110" customFormat="1" ht="11.1" customHeight="1" x14ac:dyDescent="0.2">
      <c r="A25" s="422" t="s">
        <v>389</v>
      </c>
      <c r="B25" s="115">
        <v>118695</v>
      </c>
      <c r="C25" s="114">
        <v>63821</v>
      </c>
      <c r="D25" s="114">
        <v>54874</v>
      </c>
      <c r="E25" s="114">
        <v>85453</v>
      </c>
      <c r="F25" s="114">
        <v>29953</v>
      </c>
      <c r="G25" s="114">
        <v>13332</v>
      </c>
      <c r="H25" s="114">
        <v>37885</v>
      </c>
      <c r="I25" s="115">
        <v>28811</v>
      </c>
      <c r="J25" s="114">
        <v>19798</v>
      </c>
      <c r="K25" s="114">
        <v>9013</v>
      </c>
      <c r="L25" s="423">
        <v>5465</v>
      </c>
      <c r="M25" s="424">
        <v>6535</v>
      </c>
    </row>
    <row r="26" spans="1:13" ht="15" customHeight="1" x14ac:dyDescent="0.2">
      <c r="A26" s="422" t="s">
        <v>393</v>
      </c>
      <c r="B26" s="115">
        <v>119133</v>
      </c>
      <c r="C26" s="114">
        <v>64276</v>
      </c>
      <c r="D26" s="114">
        <v>54857</v>
      </c>
      <c r="E26" s="114">
        <v>85692</v>
      </c>
      <c r="F26" s="114">
        <v>30166</v>
      </c>
      <c r="G26" s="114">
        <v>12763</v>
      </c>
      <c r="H26" s="114">
        <v>38492</v>
      </c>
      <c r="I26" s="115">
        <v>28685</v>
      </c>
      <c r="J26" s="114">
        <v>19829</v>
      </c>
      <c r="K26" s="114">
        <v>8856</v>
      </c>
      <c r="L26" s="423">
        <v>9228</v>
      </c>
      <c r="M26" s="424">
        <v>8852</v>
      </c>
    </row>
    <row r="27" spans="1:13" ht="11.1" customHeight="1" x14ac:dyDescent="0.2">
      <c r="A27" s="422" t="s">
        <v>387</v>
      </c>
      <c r="B27" s="115">
        <v>119494</v>
      </c>
      <c r="C27" s="114">
        <v>64684</v>
      </c>
      <c r="D27" s="114">
        <v>54810</v>
      </c>
      <c r="E27" s="114">
        <v>85877</v>
      </c>
      <c r="F27" s="114">
        <v>30403</v>
      </c>
      <c r="G27" s="114">
        <v>12294</v>
      </c>
      <c r="H27" s="114">
        <v>39226</v>
      </c>
      <c r="I27" s="115">
        <v>29029</v>
      </c>
      <c r="J27" s="114">
        <v>19950</v>
      </c>
      <c r="K27" s="114">
        <v>9079</v>
      </c>
      <c r="L27" s="423">
        <v>7404</v>
      </c>
      <c r="M27" s="424">
        <v>6931</v>
      </c>
    </row>
    <row r="28" spans="1:13" ht="11.1" customHeight="1" x14ac:dyDescent="0.2">
      <c r="A28" s="422" t="s">
        <v>388</v>
      </c>
      <c r="B28" s="115">
        <v>121586</v>
      </c>
      <c r="C28" s="114">
        <v>65493</v>
      </c>
      <c r="D28" s="114">
        <v>56093</v>
      </c>
      <c r="E28" s="114">
        <v>88984</v>
      </c>
      <c r="F28" s="114">
        <v>31042</v>
      </c>
      <c r="G28" s="114">
        <v>13948</v>
      </c>
      <c r="H28" s="114">
        <v>39684</v>
      </c>
      <c r="I28" s="115">
        <v>29031</v>
      </c>
      <c r="J28" s="114">
        <v>19646</v>
      </c>
      <c r="K28" s="114">
        <v>9385</v>
      </c>
      <c r="L28" s="423">
        <v>10691</v>
      </c>
      <c r="M28" s="424">
        <v>8895</v>
      </c>
    </row>
    <row r="29" spans="1:13" s="110" customFormat="1" ht="11.1" customHeight="1" x14ac:dyDescent="0.2">
      <c r="A29" s="422" t="s">
        <v>389</v>
      </c>
      <c r="B29" s="115">
        <v>120395</v>
      </c>
      <c r="C29" s="114">
        <v>64651</v>
      </c>
      <c r="D29" s="114">
        <v>55744</v>
      </c>
      <c r="E29" s="114">
        <v>89429</v>
      </c>
      <c r="F29" s="114">
        <v>30928</v>
      </c>
      <c r="G29" s="114">
        <v>13409</v>
      </c>
      <c r="H29" s="114">
        <v>39771</v>
      </c>
      <c r="I29" s="115">
        <v>28415</v>
      </c>
      <c r="J29" s="114">
        <v>19349</v>
      </c>
      <c r="K29" s="114">
        <v>9066</v>
      </c>
      <c r="L29" s="423">
        <v>5958</v>
      </c>
      <c r="M29" s="424">
        <v>6989</v>
      </c>
    </row>
    <row r="30" spans="1:13" ht="15" customHeight="1" x14ac:dyDescent="0.2">
      <c r="A30" s="422" t="s">
        <v>394</v>
      </c>
      <c r="B30" s="115">
        <v>120902</v>
      </c>
      <c r="C30" s="114">
        <v>64921</v>
      </c>
      <c r="D30" s="114">
        <v>55981</v>
      </c>
      <c r="E30" s="114">
        <v>89452</v>
      </c>
      <c r="F30" s="114">
        <v>31430</v>
      </c>
      <c r="G30" s="114">
        <v>12973</v>
      </c>
      <c r="H30" s="114">
        <v>40320</v>
      </c>
      <c r="I30" s="115">
        <v>27628</v>
      </c>
      <c r="J30" s="114">
        <v>18716</v>
      </c>
      <c r="K30" s="114">
        <v>8912</v>
      </c>
      <c r="L30" s="423">
        <v>9448</v>
      </c>
      <c r="M30" s="424">
        <v>9048</v>
      </c>
    </row>
    <row r="31" spans="1:13" ht="11.1" customHeight="1" x14ac:dyDescent="0.2">
      <c r="A31" s="422" t="s">
        <v>387</v>
      </c>
      <c r="B31" s="115">
        <v>121368</v>
      </c>
      <c r="C31" s="114">
        <v>65317</v>
      </c>
      <c r="D31" s="114">
        <v>56051</v>
      </c>
      <c r="E31" s="114">
        <v>89493</v>
      </c>
      <c r="F31" s="114">
        <v>31857</v>
      </c>
      <c r="G31" s="114">
        <v>12523</v>
      </c>
      <c r="H31" s="114">
        <v>40880</v>
      </c>
      <c r="I31" s="115">
        <v>28101</v>
      </c>
      <c r="J31" s="114">
        <v>18967</v>
      </c>
      <c r="K31" s="114">
        <v>9134</v>
      </c>
      <c r="L31" s="423">
        <v>7634</v>
      </c>
      <c r="M31" s="424">
        <v>7253</v>
      </c>
    </row>
    <row r="32" spans="1:13" ht="11.1" customHeight="1" x14ac:dyDescent="0.2">
      <c r="A32" s="422" t="s">
        <v>388</v>
      </c>
      <c r="B32" s="115">
        <v>123804</v>
      </c>
      <c r="C32" s="114">
        <v>66762</v>
      </c>
      <c r="D32" s="114">
        <v>57042</v>
      </c>
      <c r="E32" s="114">
        <v>91562</v>
      </c>
      <c r="F32" s="114">
        <v>32232</v>
      </c>
      <c r="G32" s="114">
        <v>14072</v>
      </c>
      <c r="H32" s="114">
        <v>41367</v>
      </c>
      <c r="I32" s="115">
        <v>28159</v>
      </c>
      <c r="J32" s="114">
        <v>18681</v>
      </c>
      <c r="K32" s="114">
        <v>9478</v>
      </c>
      <c r="L32" s="423">
        <v>10442</v>
      </c>
      <c r="M32" s="424">
        <v>8403</v>
      </c>
    </row>
    <row r="33" spans="1:13" s="110" customFormat="1" ht="11.1" customHeight="1" x14ac:dyDescent="0.2">
      <c r="A33" s="422" t="s">
        <v>389</v>
      </c>
      <c r="B33" s="115">
        <v>122861</v>
      </c>
      <c r="C33" s="114">
        <v>65847</v>
      </c>
      <c r="D33" s="114">
        <v>57014</v>
      </c>
      <c r="E33" s="114">
        <v>90469</v>
      </c>
      <c r="F33" s="114">
        <v>32384</v>
      </c>
      <c r="G33" s="114">
        <v>13556</v>
      </c>
      <c r="H33" s="114">
        <v>41416</v>
      </c>
      <c r="I33" s="115">
        <v>28063</v>
      </c>
      <c r="J33" s="114">
        <v>18666</v>
      </c>
      <c r="K33" s="114">
        <v>9397</v>
      </c>
      <c r="L33" s="423">
        <v>6486</v>
      </c>
      <c r="M33" s="424">
        <v>7688</v>
      </c>
    </row>
    <row r="34" spans="1:13" ht="15" customHeight="1" x14ac:dyDescent="0.2">
      <c r="A34" s="422" t="s">
        <v>395</v>
      </c>
      <c r="B34" s="115">
        <v>123240</v>
      </c>
      <c r="C34" s="114">
        <v>66108</v>
      </c>
      <c r="D34" s="114">
        <v>57132</v>
      </c>
      <c r="E34" s="114">
        <v>90514</v>
      </c>
      <c r="F34" s="114">
        <v>32721</v>
      </c>
      <c r="G34" s="114">
        <v>13027</v>
      </c>
      <c r="H34" s="114">
        <v>42055</v>
      </c>
      <c r="I34" s="115">
        <v>27923</v>
      </c>
      <c r="J34" s="114">
        <v>18697</v>
      </c>
      <c r="K34" s="114">
        <v>9226</v>
      </c>
      <c r="L34" s="423">
        <v>8251</v>
      </c>
      <c r="M34" s="424">
        <v>8600</v>
      </c>
    </row>
    <row r="35" spans="1:13" ht="11.1" customHeight="1" x14ac:dyDescent="0.2">
      <c r="A35" s="422" t="s">
        <v>387</v>
      </c>
      <c r="B35" s="115">
        <v>123517</v>
      </c>
      <c r="C35" s="114">
        <v>66461</v>
      </c>
      <c r="D35" s="114">
        <v>57056</v>
      </c>
      <c r="E35" s="114">
        <v>90579</v>
      </c>
      <c r="F35" s="114">
        <v>32935</v>
      </c>
      <c r="G35" s="114">
        <v>12583</v>
      </c>
      <c r="H35" s="114">
        <v>42701</v>
      </c>
      <c r="I35" s="115">
        <v>28632</v>
      </c>
      <c r="J35" s="114">
        <v>19075</v>
      </c>
      <c r="K35" s="114">
        <v>9557</v>
      </c>
      <c r="L35" s="423">
        <v>7416</v>
      </c>
      <c r="M35" s="424">
        <v>7221</v>
      </c>
    </row>
    <row r="36" spans="1:13" ht="11.1" customHeight="1" x14ac:dyDescent="0.2">
      <c r="A36" s="422" t="s">
        <v>388</v>
      </c>
      <c r="B36" s="115">
        <v>126151</v>
      </c>
      <c r="C36" s="114">
        <v>68035</v>
      </c>
      <c r="D36" s="114">
        <v>58116</v>
      </c>
      <c r="E36" s="114">
        <v>92958</v>
      </c>
      <c r="F36" s="114">
        <v>33191</v>
      </c>
      <c r="G36" s="114">
        <v>14225</v>
      </c>
      <c r="H36" s="114">
        <v>43321</v>
      </c>
      <c r="I36" s="115">
        <v>28517</v>
      </c>
      <c r="J36" s="114">
        <v>18700</v>
      </c>
      <c r="K36" s="114">
        <v>9817</v>
      </c>
      <c r="L36" s="423">
        <v>11585</v>
      </c>
      <c r="M36" s="424">
        <v>9309</v>
      </c>
    </row>
    <row r="37" spans="1:13" s="110" customFormat="1" ht="11.1" customHeight="1" x14ac:dyDescent="0.2">
      <c r="A37" s="422" t="s">
        <v>389</v>
      </c>
      <c r="B37" s="115">
        <v>125116</v>
      </c>
      <c r="C37" s="114">
        <v>67236</v>
      </c>
      <c r="D37" s="114">
        <v>57880</v>
      </c>
      <c r="E37" s="114">
        <v>91852</v>
      </c>
      <c r="F37" s="114">
        <v>33263</v>
      </c>
      <c r="G37" s="114">
        <v>13712</v>
      </c>
      <c r="H37" s="114">
        <v>43569</v>
      </c>
      <c r="I37" s="115">
        <v>28288</v>
      </c>
      <c r="J37" s="114">
        <v>18621</v>
      </c>
      <c r="K37" s="114">
        <v>9667</v>
      </c>
      <c r="L37" s="423">
        <v>6088</v>
      </c>
      <c r="M37" s="424">
        <v>7119</v>
      </c>
    </row>
    <row r="38" spans="1:13" ht="15" customHeight="1" x14ac:dyDescent="0.2">
      <c r="A38" s="425" t="s">
        <v>396</v>
      </c>
      <c r="B38" s="115">
        <v>125339</v>
      </c>
      <c r="C38" s="114">
        <v>67329</v>
      </c>
      <c r="D38" s="114">
        <v>58010</v>
      </c>
      <c r="E38" s="114">
        <v>91812</v>
      </c>
      <c r="F38" s="114">
        <v>33527</v>
      </c>
      <c r="G38" s="114">
        <v>13255</v>
      </c>
      <c r="H38" s="114">
        <v>44054</v>
      </c>
      <c r="I38" s="115">
        <v>28160</v>
      </c>
      <c r="J38" s="114">
        <v>18511</v>
      </c>
      <c r="K38" s="114">
        <v>9649</v>
      </c>
      <c r="L38" s="423">
        <v>8645</v>
      </c>
      <c r="M38" s="424">
        <v>8598</v>
      </c>
    </row>
    <row r="39" spans="1:13" ht="11.1" customHeight="1" x14ac:dyDescent="0.2">
      <c r="A39" s="422" t="s">
        <v>387</v>
      </c>
      <c r="B39" s="115">
        <v>126187</v>
      </c>
      <c r="C39" s="114">
        <v>68052</v>
      </c>
      <c r="D39" s="114">
        <v>58135</v>
      </c>
      <c r="E39" s="114">
        <v>92263</v>
      </c>
      <c r="F39" s="114">
        <v>33924</v>
      </c>
      <c r="G39" s="114">
        <v>12948</v>
      </c>
      <c r="H39" s="114">
        <v>44820</v>
      </c>
      <c r="I39" s="115">
        <v>28660</v>
      </c>
      <c r="J39" s="114">
        <v>18784</v>
      </c>
      <c r="K39" s="114">
        <v>9876</v>
      </c>
      <c r="L39" s="423">
        <v>7547</v>
      </c>
      <c r="M39" s="424">
        <v>6844</v>
      </c>
    </row>
    <row r="40" spans="1:13" ht="11.1" customHeight="1" x14ac:dyDescent="0.2">
      <c r="A40" s="425" t="s">
        <v>388</v>
      </c>
      <c r="B40" s="115">
        <v>128157</v>
      </c>
      <c r="C40" s="114">
        <v>69103</v>
      </c>
      <c r="D40" s="114">
        <v>59054</v>
      </c>
      <c r="E40" s="114">
        <v>93966</v>
      </c>
      <c r="F40" s="114">
        <v>34191</v>
      </c>
      <c r="G40" s="114">
        <v>14624</v>
      </c>
      <c r="H40" s="114">
        <v>45049</v>
      </c>
      <c r="I40" s="115">
        <v>28927</v>
      </c>
      <c r="J40" s="114">
        <v>18541</v>
      </c>
      <c r="K40" s="114">
        <v>10386</v>
      </c>
      <c r="L40" s="423">
        <v>11993</v>
      </c>
      <c r="M40" s="424">
        <v>9773</v>
      </c>
    </row>
    <row r="41" spans="1:13" s="110" customFormat="1" ht="11.1" customHeight="1" x14ac:dyDescent="0.2">
      <c r="A41" s="422" t="s">
        <v>389</v>
      </c>
      <c r="B41" s="115">
        <v>127003</v>
      </c>
      <c r="C41" s="114">
        <v>68172</v>
      </c>
      <c r="D41" s="114">
        <v>58831</v>
      </c>
      <c r="E41" s="114">
        <v>92723</v>
      </c>
      <c r="F41" s="114">
        <v>34280</v>
      </c>
      <c r="G41" s="114">
        <v>14149</v>
      </c>
      <c r="H41" s="114">
        <v>45074</v>
      </c>
      <c r="I41" s="115">
        <v>28956</v>
      </c>
      <c r="J41" s="114">
        <v>18603</v>
      </c>
      <c r="K41" s="114">
        <v>10353</v>
      </c>
      <c r="L41" s="423">
        <v>6743</v>
      </c>
      <c r="M41" s="424">
        <v>7309</v>
      </c>
    </row>
    <row r="42" spans="1:13" ht="15" customHeight="1" x14ac:dyDescent="0.2">
      <c r="A42" s="422" t="s">
        <v>397</v>
      </c>
      <c r="B42" s="115">
        <v>126801</v>
      </c>
      <c r="C42" s="114">
        <v>68047</v>
      </c>
      <c r="D42" s="114">
        <v>58754</v>
      </c>
      <c r="E42" s="114">
        <v>92391</v>
      </c>
      <c r="F42" s="114">
        <v>34410</v>
      </c>
      <c r="G42" s="114">
        <v>13680</v>
      </c>
      <c r="H42" s="114">
        <v>45405</v>
      </c>
      <c r="I42" s="115">
        <v>28495</v>
      </c>
      <c r="J42" s="114">
        <v>18251</v>
      </c>
      <c r="K42" s="114">
        <v>10244</v>
      </c>
      <c r="L42" s="423">
        <v>9250</v>
      </c>
      <c r="M42" s="424">
        <v>9473</v>
      </c>
    </row>
    <row r="43" spans="1:13" ht="11.1" customHeight="1" x14ac:dyDescent="0.2">
      <c r="A43" s="422" t="s">
        <v>387</v>
      </c>
      <c r="B43" s="115">
        <v>127311</v>
      </c>
      <c r="C43" s="114">
        <v>68540</v>
      </c>
      <c r="D43" s="114">
        <v>58771</v>
      </c>
      <c r="E43" s="114">
        <v>92654</v>
      </c>
      <c r="F43" s="114">
        <v>34657</v>
      </c>
      <c r="G43" s="114">
        <v>13353</v>
      </c>
      <c r="H43" s="114">
        <v>45994</v>
      </c>
      <c r="I43" s="115">
        <v>28831</v>
      </c>
      <c r="J43" s="114">
        <v>18419</v>
      </c>
      <c r="K43" s="114">
        <v>10412</v>
      </c>
      <c r="L43" s="423">
        <v>8173</v>
      </c>
      <c r="M43" s="424">
        <v>7793</v>
      </c>
    </row>
    <row r="44" spans="1:13" ht="11.1" customHeight="1" x14ac:dyDescent="0.2">
      <c r="A44" s="422" t="s">
        <v>388</v>
      </c>
      <c r="B44" s="115">
        <v>129775</v>
      </c>
      <c r="C44" s="114">
        <v>70036</v>
      </c>
      <c r="D44" s="114">
        <v>59739</v>
      </c>
      <c r="E44" s="114">
        <v>94739</v>
      </c>
      <c r="F44" s="114">
        <v>35036</v>
      </c>
      <c r="G44" s="114">
        <v>14921</v>
      </c>
      <c r="H44" s="114">
        <v>46479</v>
      </c>
      <c r="I44" s="115">
        <v>28865</v>
      </c>
      <c r="J44" s="114">
        <v>18069</v>
      </c>
      <c r="K44" s="114">
        <v>10796</v>
      </c>
      <c r="L44" s="423">
        <v>12528</v>
      </c>
      <c r="M44" s="424">
        <v>10014</v>
      </c>
    </row>
    <row r="45" spans="1:13" s="110" customFormat="1" ht="11.1" customHeight="1" x14ac:dyDescent="0.2">
      <c r="A45" s="422" t="s">
        <v>389</v>
      </c>
      <c r="B45" s="115">
        <v>129108</v>
      </c>
      <c r="C45" s="114">
        <v>69402</v>
      </c>
      <c r="D45" s="114">
        <v>59706</v>
      </c>
      <c r="E45" s="114">
        <v>93948</v>
      </c>
      <c r="F45" s="114">
        <v>35160</v>
      </c>
      <c r="G45" s="114">
        <v>14473</v>
      </c>
      <c r="H45" s="114">
        <v>46672</v>
      </c>
      <c r="I45" s="115">
        <v>28546</v>
      </c>
      <c r="J45" s="114">
        <v>17967</v>
      </c>
      <c r="K45" s="114">
        <v>10579</v>
      </c>
      <c r="L45" s="423">
        <v>6888</v>
      </c>
      <c r="M45" s="424">
        <v>7653</v>
      </c>
    </row>
    <row r="46" spans="1:13" ht="15" customHeight="1" x14ac:dyDescent="0.2">
      <c r="A46" s="422" t="s">
        <v>398</v>
      </c>
      <c r="B46" s="115">
        <v>129150</v>
      </c>
      <c r="C46" s="114">
        <v>69467</v>
      </c>
      <c r="D46" s="114">
        <v>59683</v>
      </c>
      <c r="E46" s="114">
        <v>93671</v>
      </c>
      <c r="F46" s="114">
        <v>35479</v>
      </c>
      <c r="G46" s="114">
        <v>13909</v>
      </c>
      <c r="H46" s="114">
        <v>47058</v>
      </c>
      <c r="I46" s="115">
        <v>28246</v>
      </c>
      <c r="J46" s="114">
        <v>17788</v>
      </c>
      <c r="K46" s="114">
        <v>10458</v>
      </c>
      <c r="L46" s="423">
        <v>9686</v>
      </c>
      <c r="M46" s="424">
        <v>9823</v>
      </c>
    </row>
    <row r="47" spans="1:13" ht="11.1" customHeight="1" x14ac:dyDescent="0.2">
      <c r="A47" s="422" t="s">
        <v>387</v>
      </c>
      <c r="B47" s="115">
        <v>129295</v>
      </c>
      <c r="C47" s="114">
        <v>69646</v>
      </c>
      <c r="D47" s="114">
        <v>59649</v>
      </c>
      <c r="E47" s="114">
        <v>93590</v>
      </c>
      <c r="F47" s="114">
        <v>35705</v>
      </c>
      <c r="G47" s="114">
        <v>13475</v>
      </c>
      <c r="H47" s="114">
        <v>47449</v>
      </c>
      <c r="I47" s="115">
        <v>28618</v>
      </c>
      <c r="J47" s="114">
        <v>17993</v>
      </c>
      <c r="K47" s="114">
        <v>10625</v>
      </c>
      <c r="L47" s="423">
        <v>7710</v>
      </c>
      <c r="M47" s="424">
        <v>7648</v>
      </c>
    </row>
    <row r="48" spans="1:13" ht="11.1" customHeight="1" x14ac:dyDescent="0.2">
      <c r="A48" s="422" t="s">
        <v>388</v>
      </c>
      <c r="B48" s="115">
        <v>132123</v>
      </c>
      <c r="C48" s="114">
        <v>71205</v>
      </c>
      <c r="D48" s="114">
        <v>60918</v>
      </c>
      <c r="E48" s="114">
        <v>95766</v>
      </c>
      <c r="F48" s="114">
        <v>36357</v>
      </c>
      <c r="G48" s="114">
        <v>15169</v>
      </c>
      <c r="H48" s="114">
        <v>48048</v>
      </c>
      <c r="I48" s="115">
        <v>28648</v>
      </c>
      <c r="J48" s="114">
        <v>17581</v>
      </c>
      <c r="K48" s="114">
        <v>11067</v>
      </c>
      <c r="L48" s="423">
        <v>12178</v>
      </c>
      <c r="M48" s="424">
        <v>9964</v>
      </c>
    </row>
    <row r="49" spans="1:17" s="110" customFormat="1" ht="11.1" customHeight="1" x14ac:dyDescent="0.2">
      <c r="A49" s="422" t="s">
        <v>389</v>
      </c>
      <c r="B49" s="115">
        <v>131317</v>
      </c>
      <c r="C49" s="114">
        <v>70512</v>
      </c>
      <c r="D49" s="114">
        <v>60805</v>
      </c>
      <c r="E49" s="114">
        <v>94751</v>
      </c>
      <c r="F49" s="114">
        <v>36566</v>
      </c>
      <c r="G49" s="114">
        <v>14747</v>
      </c>
      <c r="H49" s="114">
        <v>48023</v>
      </c>
      <c r="I49" s="115">
        <v>28389</v>
      </c>
      <c r="J49" s="114">
        <v>17536</v>
      </c>
      <c r="K49" s="114">
        <v>10853</v>
      </c>
      <c r="L49" s="423">
        <v>7400</v>
      </c>
      <c r="M49" s="424">
        <v>8117</v>
      </c>
    </row>
    <row r="50" spans="1:17" ht="15" customHeight="1" x14ac:dyDescent="0.2">
      <c r="A50" s="422" t="s">
        <v>399</v>
      </c>
      <c r="B50" s="143">
        <v>130650</v>
      </c>
      <c r="C50" s="144">
        <v>70096</v>
      </c>
      <c r="D50" s="144">
        <v>60554</v>
      </c>
      <c r="E50" s="144">
        <v>94132</v>
      </c>
      <c r="F50" s="144">
        <v>36518</v>
      </c>
      <c r="G50" s="144">
        <v>14131</v>
      </c>
      <c r="H50" s="144">
        <v>48136</v>
      </c>
      <c r="I50" s="143">
        <v>27254</v>
      </c>
      <c r="J50" s="144">
        <v>16793</v>
      </c>
      <c r="K50" s="144">
        <v>10461</v>
      </c>
      <c r="L50" s="426">
        <v>8842</v>
      </c>
      <c r="M50" s="427">
        <v>9601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1.1614401858304297</v>
      </c>
      <c r="C6" s="480">
        <f>'Tabelle 3.3'!J11</f>
        <v>-3.5120016993556611</v>
      </c>
      <c r="D6" s="481">
        <f t="shared" ref="D6:E9" si="0">IF(OR(AND(B6&gt;=-50,B6&lt;=50),ISNUMBER(B6)=FALSE),B6,"")</f>
        <v>1.1614401858304297</v>
      </c>
      <c r="E6" s="481">
        <f t="shared" si="0"/>
        <v>-3.5120016993556611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1.1614401858304297</v>
      </c>
      <c r="C14" s="480">
        <f>'Tabelle 3.3'!J11</f>
        <v>-3.5120016993556611</v>
      </c>
      <c r="D14" s="481">
        <f>IF(OR(AND(B14&gt;=-50,B14&lt;=50),ISNUMBER(B14)=FALSE),B14,"")</f>
        <v>1.1614401858304297</v>
      </c>
      <c r="E14" s="481">
        <f>IF(OR(AND(C14&gt;=-50,C14&lt;=50),ISNUMBER(C14)=FALSE),C14,"")</f>
        <v>-3.5120016993556611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0.65359477124183007</v>
      </c>
      <c r="C15" s="480">
        <f>'Tabelle 3.3'!J12</f>
        <v>5.5009823182711202</v>
      </c>
      <c r="D15" s="481">
        <f t="shared" ref="D15:E45" si="3">IF(OR(AND(B15&gt;=-50,B15&lt;=50),ISNUMBER(B15)=FALSE),B15,"")</f>
        <v>0.65359477124183007</v>
      </c>
      <c r="E15" s="481">
        <f t="shared" si="3"/>
        <v>5.5009823182711202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1.1746680286006128</v>
      </c>
      <c r="C16" s="480">
        <f>'Tabelle 3.3'!J13</f>
        <v>10.294117647058824</v>
      </c>
      <c r="D16" s="481">
        <f t="shared" si="3"/>
        <v>1.1746680286006128</v>
      </c>
      <c r="E16" s="481">
        <f t="shared" si="3"/>
        <v>10.294117647058824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-8.0522004720255447E-2</v>
      </c>
      <c r="C17" s="480">
        <f>'Tabelle 3.3'!J14</f>
        <v>-9.3163035311795639</v>
      </c>
      <c r="D17" s="481">
        <f t="shared" si="3"/>
        <v>-8.0522004720255447E-2</v>
      </c>
      <c r="E17" s="481">
        <f t="shared" si="3"/>
        <v>-9.3163035311795639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-1.2147416100473543</v>
      </c>
      <c r="C18" s="480">
        <f>'Tabelle 3.3'!J15</f>
        <v>-10.287610619469026</v>
      </c>
      <c r="D18" s="481">
        <f t="shared" si="3"/>
        <v>-1.2147416100473543</v>
      </c>
      <c r="E18" s="481">
        <f t="shared" si="3"/>
        <v>-10.287610619469026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4.118616144975288E-2</v>
      </c>
      <c r="C19" s="480">
        <f>'Tabelle 3.3'!J16</f>
        <v>-9.0169992609017005</v>
      </c>
      <c r="D19" s="481">
        <f t="shared" si="3"/>
        <v>4.118616144975288E-2</v>
      </c>
      <c r="E19" s="481">
        <f t="shared" si="3"/>
        <v>-9.0169992609017005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0.29078220412910732</v>
      </c>
      <c r="C20" s="480">
        <f>'Tabelle 3.3'!J17</f>
        <v>-8.1481481481481488</v>
      </c>
      <c r="D20" s="481">
        <f t="shared" si="3"/>
        <v>0.29078220412910732</v>
      </c>
      <c r="E20" s="481">
        <f t="shared" si="3"/>
        <v>-8.1481481481481488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2.8077098193959631</v>
      </c>
      <c r="C21" s="480">
        <f>'Tabelle 3.3'!J18</f>
        <v>3.3739456419868792</v>
      </c>
      <c r="D21" s="481">
        <f t="shared" si="3"/>
        <v>2.8077098193959631</v>
      </c>
      <c r="E21" s="481">
        <f t="shared" si="3"/>
        <v>3.3739456419868792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2.3171285779191275</v>
      </c>
      <c r="C22" s="480">
        <f>'Tabelle 3.3'!J19</f>
        <v>-1.2408347433728144</v>
      </c>
      <c r="D22" s="481">
        <f t="shared" si="3"/>
        <v>2.3171285779191275</v>
      </c>
      <c r="E22" s="481">
        <f t="shared" si="3"/>
        <v>-1.2408347433728144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0.70102311481621826</v>
      </c>
      <c r="C23" s="480">
        <f>'Tabelle 3.3'!J20</f>
        <v>-10.757575757575758</v>
      </c>
      <c r="D23" s="481">
        <f t="shared" si="3"/>
        <v>0.70102311481621826</v>
      </c>
      <c r="E23" s="481">
        <f t="shared" si="3"/>
        <v>-10.757575757575758</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-6.9300911854103342</v>
      </c>
      <c r="C24" s="480">
        <f>'Tabelle 3.3'!J21</f>
        <v>-9.0159711488923229</v>
      </c>
      <c r="D24" s="481">
        <f t="shared" si="3"/>
        <v>-6.9300911854103342</v>
      </c>
      <c r="E24" s="481">
        <f t="shared" si="3"/>
        <v>-9.0159711488923229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6.8529256721138641</v>
      </c>
      <c r="C25" s="480">
        <f>'Tabelle 3.3'!J22</f>
        <v>-1.6166281755196306</v>
      </c>
      <c r="D25" s="481">
        <f t="shared" si="3"/>
        <v>6.8529256721138641</v>
      </c>
      <c r="E25" s="481">
        <f t="shared" si="3"/>
        <v>-1.6166281755196306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-2.2355975924333622</v>
      </c>
      <c r="C26" s="480">
        <f>'Tabelle 3.3'!J23</f>
        <v>0.74349442379182151</v>
      </c>
      <c r="D26" s="481">
        <f t="shared" si="3"/>
        <v>-2.2355975924333622</v>
      </c>
      <c r="E26" s="481">
        <f t="shared" si="3"/>
        <v>0.74349442379182151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3.1696136214800261</v>
      </c>
      <c r="C27" s="480">
        <f>'Tabelle 3.3'!J24</f>
        <v>-6.5847665847665846</v>
      </c>
      <c r="D27" s="481">
        <f t="shared" si="3"/>
        <v>3.1696136214800261</v>
      </c>
      <c r="E27" s="481">
        <f t="shared" si="3"/>
        <v>-6.5847665847665846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7.3681108163866789</v>
      </c>
      <c r="C28" s="480">
        <f>'Tabelle 3.3'!J25</f>
        <v>-0.40183696900114813</v>
      </c>
      <c r="D28" s="481">
        <f t="shared" si="3"/>
        <v>7.3681108163866789</v>
      </c>
      <c r="E28" s="481">
        <f t="shared" si="3"/>
        <v>-0.40183696900114813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-16.591690923524741</v>
      </c>
      <c r="C29" s="480">
        <f>'Tabelle 3.3'!J26</f>
        <v>-12.653061224489797</v>
      </c>
      <c r="D29" s="481">
        <f t="shared" si="3"/>
        <v>-16.591690923524741</v>
      </c>
      <c r="E29" s="481">
        <f t="shared" si="3"/>
        <v>-12.653061224489797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2.6309971258014593</v>
      </c>
      <c r="C30" s="480">
        <f>'Tabelle 3.3'!J27</f>
        <v>-7.5630252100840334</v>
      </c>
      <c r="D30" s="481">
        <f t="shared" si="3"/>
        <v>2.6309971258014593</v>
      </c>
      <c r="E30" s="481">
        <f t="shared" si="3"/>
        <v>-7.5630252100840334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4.7961015645037186</v>
      </c>
      <c r="C31" s="480">
        <f>'Tabelle 3.3'!J28</f>
        <v>-5.8919803600654665</v>
      </c>
      <c r="D31" s="481">
        <f t="shared" si="3"/>
        <v>4.7961015645037186</v>
      </c>
      <c r="E31" s="481">
        <f t="shared" si="3"/>
        <v>-5.8919803600654665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4.6604527296937412</v>
      </c>
      <c r="C32" s="480">
        <f>'Tabelle 3.3'!J29</f>
        <v>4.0349697377269669</v>
      </c>
      <c r="D32" s="481">
        <f t="shared" si="3"/>
        <v>4.6604527296937412</v>
      </c>
      <c r="E32" s="481">
        <f t="shared" si="3"/>
        <v>4.0349697377269669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2.0163605051664755</v>
      </c>
      <c r="C33" s="480">
        <f>'Tabelle 3.3'!J30</f>
        <v>1.2605042016806722</v>
      </c>
      <c r="D33" s="481">
        <f t="shared" si="3"/>
        <v>2.0163605051664755</v>
      </c>
      <c r="E33" s="481">
        <f t="shared" si="3"/>
        <v>1.2605042016806722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-0.68587105624142664</v>
      </c>
      <c r="C34" s="480">
        <f>'Tabelle 3.3'!J31</f>
        <v>-3.0068472759749927</v>
      </c>
      <c r="D34" s="481">
        <f t="shared" si="3"/>
        <v>-0.68587105624142664</v>
      </c>
      <c r="E34" s="481">
        <f t="shared" si="3"/>
        <v>-3.0068472759749927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0.65359477124183007</v>
      </c>
      <c r="C37" s="480">
        <f>'Tabelle 3.3'!J34</f>
        <v>5.5009823182711202</v>
      </c>
      <c r="D37" s="481">
        <f t="shared" si="3"/>
        <v>0.65359477124183007</v>
      </c>
      <c r="E37" s="481">
        <f t="shared" si="3"/>
        <v>5.5009823182711202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0.40168753646604732</v>
      </c>
      <c r="C38" s="480">
        <f>'Tabelle 3.3'!J35</f>
        <v>-5.1228978007761965</v>
      </c>
      <c r="D38" s="481">
        <f t="shared" si="3"/>
        <v>0.40168753646604732</v>
      </c>
      <c r="E38" s="481">
        <f t="shared" si="3"/>
        <v>-5.1228978007761965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1.568305230065733</v>
      </c>
      <c r="C39" s="480">
        <f>'Tabelle 3.3'!J36</f>
        <v>-3.4433646112600536</v>
      </c>
      <c r="D39" s="481">
        <f t="shared" si="3"/>
        <v>1.568305230065733</v>
      </c>
      <c r="E39" s="481">
        <f t="shared" si="3"/>
        <v>-3.4433646112600536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1.568305230065733</v>
      </c>
      <c r="C45" s="480">
        <f>'Tabelle 3.3'!J36</f>
        <v>-3.4433646112600536</v>
      </c>
      <c r="D45" s="481">
        <f t="shared" si="3"/>
        <v>1.568305230065733</v>
      </c>
      <c r="E45" s="481">
        <f t="shared" si="3"/>
        <v>-3.4433646112600536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119133</v>
      </c>
      <c r="C51" s="487">
        <v>19829</v>
      </c>
      <c r="D51" s="487">
        <v>8856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119494</v>
      </c>
      <c r="C52" s="487">
        <v>19950</v>
      </c>
      <c r="D52" s="487">
        <v>9079</v>
      </c>
      <c r="E52" s="488">
        <f t="shared" ref="E52:G70" si="11">IF($A$51=37802,IF(COUNTBLANK(B$51:B$70)&gt;0,#N/A,B52/B$51*100),IF(COUNTBLANK(B$51:B$75)&gt;0,#N/A,B52/B$51*100))</f>
        <v>100.30302267213955</v>
      </c>
      <c r="F52" s="488">
        <f t="shared" si="11"/>
        <v>100.61021735841445</v>
      </c>
      <c r="G52" s="488">
        <f t="shared" si="11"/>
        <v>102.51806684733513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121586</v>
      </c>
      <c r="C53" s="487">
        <v>19646</v>
      </c>
      <c r="D53" s="487">
        <v>9385</v>
      </c>
      <c r="E53" s="488">
        <f t="shared" si="11"/>
        <v>102.05904325417809</v>
      </c>
      <c r="F53" s="488">
        <f t="shared" si="11"/>
        <v>99.077109284381464</v>
      </c>
      <c r="G53" s="488">
        <f t="shared" si="11"/>
        <v>105.97335140018068</v>
      </c>
      <c r="H53" s="489">
        <f>IF(ISERROR(L53)=TRUE,IF(MONTH(A53)=MONTH(MAX(A$51:A$75)),A53,""),"")</f>
        <v>41883</v>
      </c>
      <c r="I53" s="488">
        <f t="shared" si="12"/>
        <v>102.05904325417809</v>
      </c>
      <c r="J53" s="488">
        <f t="shared" si="10"/>
        <v>99.077109284381464</v>
      </c>
      <c r="K53" s="488">
        <f t="shared" si="10"/>
        <v>105.97335140018068</v>
      </c>
      <c r="L53" s="488" t="e">
        <f t="shared" si="13"/>
        <v>#N/A</v>
      </c>
    </row>
    <row r="54" spans="1:14" ht="15" customHeight="1" x14ac:dyDescent="0.2">
      <c r="A54" s="490" t="s">
        <v>462</v>
      </c>
      <c r="B54" s="487">
        <v>120395</v>
      </c>
      <c r="C54" s="487">
        <v>19349</v>
      </c>
      <c r="D54" s="487">
        <v>9066</v>
      </c>
      <c r="E54" s="488">
        <f t="shared" si="11"/>
        <v>101.05932025551274</v>
      </c>
      <c r="F54" s="488">
        <f t="shared" si="11"/>
        <v>97.579303041000557</v>
      </c>
      <c r="G54" s="488">
        <f t="shared" si="11"/>
        <v>102.37127371273714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120902</v>
      </c>
      <c r="C55" s="487">
        <v>18716</v>
      </c>
      <c r="D55" s="487">
        <v>8912</v>
      </c>
      <c r="E55" s="488">
        <f t="shared" si="11"/>
        <v>101.48489503328213</v>
      </c>
      <c r="F55" s="488">
        <f t="shared" si="11"/>
        <v>94.387008926320036</v>
      </c>
      <c r="G55" s="488">
        <f t="shared" si="11"/>
        <v>100.63233965672991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121368</v>
      </c>
      <c r="C56" s="487">
        <v>18967</v>
      </c>
      <c r="D56" s="487">
        <v>9134</v>
      </c>
      <c r="E56" s="488">
        <f t="shared" si="11"/>
        <v>101.87605449371711</v>
      </c>
      <c r="F56" s="488">
        <f t="shared" si="11"/>
        <v>95.652831711130162</v>
      </c>
      <c r="G56" s="488">
        <f t="shared" si="11"/>
        <v>103.13911472448058</v>
      </c>
      <c r="H56" s="489" t="str">
        <f t="shared" si="14"/>
        <v/>
      </c>
      <c r="I56" s="488" t="str">
        <f t="shared" si="12"/>
        <v/>
      </c>
      <c r="J56" s="488" t="str">
        <f t="shared" si="10"/>
        <v/>
      </c>
      <c r="K56" s="488" t="str">
        <f t="shared" si="10"/>
        <v/>
      </c>
      <c r="L56" s="488" t="e">
        <f t="shared" si="13"/>
        <v>#N/A</v>
      </c>
    </row>
    <row r="57" spans="1:14" ht="15" customHeight="1" x14ac:dyDescent="0.2">
      <c r="A57" s="490">
        <v>42248</v>
      </c>
      <c r="B57" s="487">
        <v>123804</v>
      </c>
      <c r="C57" s="487">
        <v>18681</v>
      </c>
      <c r="D57" s="487">
        <v>9478</v>
      </c>
      <c r="E57" s="488">
        <f t="shared" si="11"/>
        <v>103.92082798217119</v>
      </c>
      <c r="F57" s="488">
        <f t="shared" si="11"/>
        <v>94.210499773059666</v>
      </c>
      <c r="G57" s="488">
        <f t="shared" si="11"/>
        <v>107.02348690153569</v>
      </c>
      <c r="H57" s="489">
        <f t="shared" si="14"/>
        <v>42248</v>
      </c>
      <c r="I57" s="488">
        <f t="shared" si="12"/>
        <v>103.92082798217119</v>
      </c>
      <c r="J57" s="488">
        <f t="shared" si="10"/>
        <v>94.210499773059666</v>
      </c>
      <c r="K57" s="488">
        <f t="shared" si="10"/>
        <v>107.02348690153569</v>
      </c>
      <c r="L57" s="488" t="e">
        <f t="shared" si="13"/>
        <v>#N/A</v>
      </c>
    </row>
    <row r="58" spans="1:14" ht="15" customHeight="1" x14ac:dyDescent="0.2">
      <c r="A58" s="490" t="s">
        <v>465</v>
      </c>
      <c r="B58" s="487">
        <v>122861</v>
      </c>
      <c r="C58" s="487">
        <v>18666</v>
      </c>
      <c r="D58" s="487">
        <v>9397</v>
      </c>
      <c r="E58" s="488">
        <f t="shared" si="11"/>
        <v>103.1292756834798</v>
      </c>
      <c r="F58" s="488">
        <f t="shared" si="11"/>
        <v>94.134852993090917</v>
      </c>
      <c r="G58" s="488">
        <f t="shared" si="11"/>
        <v>106.10885275519422</v>
      </c>
      <c r="H58" s="489" t="str">
        <f t="shared" si="14"/>
        <v/>
      </c>
      <c r="I58" s="488" t="str">
        <f t="shared" si="12"/>
        <v/>
      </c>
      <c r="J58" s="488" t="str">
        <f t="shared" si="10"/>
        <v/>
      </c>
      <c r="K58" s="488" t="str">
        <f t="shared" si="10"/>
        <v/>
      </c>
      <c r="L58" s="488" t="e">
        <f t="shared" si="13"/>
        <v>#N/A</v>
      </c>
    </row>
    <row r="59" spans="1:14" ht="15" customHeight="1" x14ac:dyDescent="0.2">
      <c r="A59" s="490" t="s">
        <v>466</v>
      </c>
      <c r="B59" s="487">
        <v>123240</v>
      </c>
      <c r="C59" s="487">
        <v>18697</v>
      </c>
      <c r="D59" s="487">
        <v>9226</v>
      </c>
      <c r="E59" s="488">
        <f t="shared" si="11"/>
        <v>103.44740751932713</v>
      </c>
      <c r="F59" s="488">
        <f t="shared" si="11"/>
        <v>94.291189671692976</v>
      </c>
      <c r="G59" s="488">
        <f t="shared" si="11"/>
        <v>104.17795844625113</v>
      </c>
      <c r="H59" s="489" t="str">
        <f t="shared" si="14"/>
        <v/>
      </c>
      <c r="I59" s="488" t="str">
        <f t="shared" si="12"/>
        <v/>
      </c>
      <c r="J59" s="488" t="str">
        <f t="shared" si="10"/>
        <v/>
      </c>
      <c r="K59" s="488" t="str">
        <f t="shared" si="10"/>
        <v/>
      </c>
      <c r="L59" s="488" t="e">
        <f t="shared" si="13"/>
        <v>#N/A</v>
      </c>
    </row>
    <row r="60" spans="1:14" ht="15" customHeight="1" x14ac:dyDescent="0.2">
      <c r="A60" s="490" t="s">
        <v>467</v>
      </c>
      <c r="B60" s="487">
        <v>123517</v>
      </c>
      <c r="C60" s="487">
        <v>19075</v>
      </c>
      <c r="D60" s="487">
        <v>9557</v>
      </c>
      <c r="E60" s="488">
        <f t="shared" si="11"/>
        <v>103.67992076083033</v>
      </c>
      <c r="F60" s="488">
        <f t="shared" si="11"/>
        <v>96.197488526905033</v>
      </c>
      <c r="G60" s="488">
        <f t="shared" si="11"/>
        <v>107.91553748870821</v>
      </c>
      <c r="H60" s="489" t="str">
        <f t="shared" si="14"/>
        <v/>
      </c>
      <c r="I60" s="488" t="str">
        <f t="shared" si="12"/>
        <v/>
      </c>
      <c r="J60" s="488" t="str">
        <f t="shared" si="10"/>
        <v/>
      </c>
      <c r="K60" s="488" t="str">
        <f t="shared" si="10"/>
        <v/>
      </c>
      <c r="L60" s="488" t="e">
        <f t="shared" si="13"/>
        <v>#N/A</v>
      </c>
    </row>
    <row r="61" spans="1:14" ht="15" customHeight="1" x14ac:dyDescent="0.2">
      <c r="A61" s="490">
        <v>42614</v>
      </c>
      <c r="B61" s="487">
        <v>126151</v>
      </c>
      <c r="C61" s="487">
        <v>18700</v>
      </c>
      <c r="D61" s="487">
        <v>9817</v>
      </c>
      <c r="E61" s="488">
        <f t="shared" si="11"/>
        <v>105.8908950500701</v>
      </c>
      <c r="F61" s="488">
        <f t="shared" si="11"/>
        <v>94.306319027686726</v>
      </c>
      <c r="G61" s="488">
        <f t="shared" si="11"/>
        <v>110.85140018066848</v>
      </c>
      <c r="H61" s="489">
        <f t="shared" si="14"/>
        <v>42614</v>
      </c>
      <c r="I61" s="488">
        <f t="shared" si="12"/>
        <v>105.8908950500701</v>
      </c>
      <c r="J61" s="488">
        <f t="shared" si="10"/>
        <v>94.306319027686726</v>
      </c>
      <c r="K61" s="488">
        <f t="shared" si="10"/>
        <v>110.85140018066848</v>
      </c>
      <c r="L61" s="488" t="e">
        <f t="shared" si="13"/>
        <v>#N/A</v>
      </c>
    </row>
    <row r="62" spans="1:14" ht="15" customHeight="1" x14ac:dyDescent="0.2">
      <c r="A62" s="490" t="s">
        <v>468</v>
      </c>
      <c r="B62" s="487">
        <v>125116</v>
      </c>
      <c r="C62" s="487">
        <v>18621</v>
      </c>
      <c r="D62" s="487">
        <v>9667</v>
      </c>
      <c r="E62" s="488">
        <f t="shared" si="11"/>
        <v>105.02211813687224</v>
      </c>
      <c r="F62" s="488">
        <f t="shared" si="11"/>
        <v>93.907912653184738</v>
      </c>
      <c r="G62" s="488">
        <f t="shared" si="11"/>
        <v>109.1576332429991</v>
      </c>
      <c r="H62" s="489" t="str">
        <f t="shared" si="14"/>
        <v/>
      </c>
      <c r="I62" s="488" t="str">
        <f t="shared" si="12"/>
        <v/>
      </c>
      <c r="J62" s="488" t="str">
        <f t="shared" si="10"/>
        <v/>
      </c>
      <c r="K62" s="488" t="str">
        <f t="shared" si="10"/>
        <v/>
      </c>
      <c r="L62" s="488" t="e">
        <f t="shared" si="13"/>
        <v>#N/A</v>
      </c>
    </row>
    <row r="63" spans="1:14" ht="15" customHeight="1" x14ac:dyDescent="0.2">
      <c r="A63" s="490" t="s">
        <v>469</v>
      </c>
      <c r="B63" s="487">
        <v>125339</v>
      </c>
      <c r="C63" s="487">
        <v>18511</v>
      </c>
      <c r="D63" s="487">
        <v>9649</v>
      </c>
      <c r="E63" s="488">
        <f t="shared" si="11"/>
        <v>105.20930388725208</v>
      </c>
      <c r="F63" s="488">
        <f t="shared" si="11"/>
        <v>93.35316960008069</v>
      </c>
      <c r="G63" s="488">
        <f t="shared" si="11"/>
        <v>108.95438121047877</v>
      </c>
      <c r="H63" s="489" t="str">
        <f t="shared" si="14"/>
        <v/>
      </c>
      <c r="I63" s="488" t="str">
        <f t="shared" si="12"/>
        <v/>
      </c>
      <c r="J63" s="488" t="str">
        <f t="shared" si="10"/>
        <v/>
      </c>
      <c r="K63" s="488" t="str">
        <f t="shared" si="10"/>
        <v/>
      </c>
      <c r="L63" s="488" t="e">
        <f t="shared" si="13"/>
        <v>#N/A</v>
      </c>
    </row>
    <row r="64" spans="1:14" ht="15" customHeight="1" x14ac:dyDescent="0.2">
      <c r="A64" s="490" t="s">
        <v>470</v>
      </c>
      <c r="B64" s="487">
        <v>126187</v>
      </c>
      <c r="C64" s="487">
        <v>18784</v>
      </c>
      <c r="D64" s="487">
        <v>9876</v>
      </c>
      <c r="E64" s="488">
        <f t="shared" si="11"/>
        <v>105.92111337748567</v>
      </c>
      <c r="F64" s="488">
        <f t="shared" si="11"/>
        <v>94.729940995511612</v>
      </c>
      <c r="G64" s="488">
        <f t="shared" si="11"/>
        <v>111.51761517615175</v>
      </c>
      <c r="H64" s="489" t="str">
        <f t="shared" si="14"/>
        <v/>
      </c>
      <c r="I64" s="488" t="str">
        <f t="shared" si="12"/>
        <v/>
      </c>
      <c r="J64" s="488" t="str">
        <f t="shared" si="10"/>
        <v/>
      </c>
      <c r="K64" s="488" t="str">
        <f t="shared" si="10"/>
        <v/>
      </c>
      <c r="L64" s="488" t="e">
        <f t="shared" si="13"/>
        <v>#N/A</v>
      </c>
    </row>
    <row r="65" spans="1:12" ht="15" customHeight="1" x14ac:dyDescent="0.2">
      <c r="A65" s="490">
        <v>42979</v>
      </c>
      <c r="B65" s="487">
        <v>128157</v>
      </c>
      <c r="C65" s="487">
        <v>18541</v>
      </c>
      <c r="D65" s="487">
        <v>10386</v>
      </c>
      <c r="E65" s="488">
        <f t="shared" si="11"/>
        <v>107.57472740550477</v>
      </c>
      <c r="F65" s="488">
        <f t="shared" si="11"/>
        <v>93.504463160018162</v>
      </c>
      <c r="G65" s="488">
        <f t="shared" si="11"/>
        <v>117.27642276422765</v>
      </c>
      <c r="H65" s="489">
        <f t="shared" si="14"/>
        <v>42979</v>
      </c>
      <c r="I65" s="488">
        <f t="shared" si="12"/>
        <v>107.57472740550477</v>
      </c>
      <c r="J65" s="488">
        <f t="shared" si="10"/>
        <v>93.504463160018162</v>
      </c>
      <c r="K65" s="488">
        <f t="shared" si="10"/>
        <v>117.27642276422765</v>
      </c>
      <c r="L65" s="488" t="e">
        <f t="shared" si="13"/>
        <v>#N/A</v>
      </c>
    </row>
    <row r="66" spans="1:12" ht="15" customHeight="1" x14ac:dyDescent="0.2">
      <c r="A66" s="490" t="s">
        <v>471</v>
      </c>
      <c r="B66" s="487">
        <v>127003</v>
      </c>
      <c r="C66" s="487">
        <v>18603</v>
      </c>
      <c r="D66" s="487">
        <v>10353</v>
      </c>
      <c r="E66" s="488">
        <f t="shared" si="11"/>
        <v>106.60606213223875</v>
      </c>
      <c r="F66" s="488">
        <f t="shared" si="11"/>
        <v>93.817136517222252</v>
      </c>
      <c r="G66" s="488">
        <f t="shared" si="11"/>
        <v>116.90379403794037</v>
      </c>
      <c r="H66" s="489" t="str">
        <f t="shared" si="14"/>
        <v/>
      </c>
      <c r="I66" s="488" t="str">
        <f t="shared" si="12"/>
        <v/>
      </c>
      <c r="J66" s="488" t="str">
        <f t="shared" si="10"/>
        <v/>
      </c>
      <c r="K66" s="488" t="str">
        <f t="shared" si="10"/>
        <v/>
      </c>
      <c r="L66" s="488" t="e">
        <f t="shared" si="13"/>
        <v>#N/A</v>
      </c>
    </row>
    <row r="67" spans="1:12" ht="15" customHeight="1" x14ac:dyDescent="0.2">
      <c r="A67" s="490" t="s">
        <v>472</v>
      </c>
      <c r="B67" s="487">
        <v>126801</v>
      </c>
      <c r="C67" s="487">
        <v>18251</v>
      </c>
      <c r="D67" s="487">
        <v>10244</v>
      </c>
      <c r="E67" s="488">
        <f t="shared" si="11"/>
        <v>106.436503739518</v>
      </c>
      <c r="F67" s="488">
        <f t="shared" si="11"/>
        <v>92.041958747289314</v>
      </c>
      <c r="G67" s="488">
        <f t="shared" si="11"/>
        <v>115.67299006323397</v>
      </c>
      <c r="H67" s="489" t="str">
        <f t="shared" si="14"/>
        <v/>
      </c>
      <c r="I67" s="488" t="str">
        <f t="shared" si="12"/>
        <v/>
      </c>
      <c r="J67" s="488" t="str">
        <f t="shared" si="12"/>
        <v/>
      </c>
      <c r="K67" s="488" t="str">
        <f t="shared" si="12"/>
        <v/>
      </c>
      <c r="L67" s="488" t="e">
        <f t="shared" si="13"/>
        <v>#N/A</v>
      </c>
    </row>
    <row r="68" spans="1:12" ht="15" customHeight="1" x14ac:dyDescent="0.2">
      <c r="A68" s="490" t="s">
        <v>473</v>
      </c>
      <c r="B68" s="487">
        <v>127311</v>
      </c>
      <c r="C68" s="487">
        <v>18419</v>
      </c>
      <c r="D68" s="487">
        <v>10412</v>
      </c>
      <c r="E68" s="488">
        <f t="shared" si="11"/>
        <v>106.86459671123869</v>
      </c>
      <c r="F68" s="488">
        <f t="shared" si="11"/>
        <v>92.889202682939128</v>
      </c>
      <c r="G68" s="488">
        <f t="shared" si="11"/>
        <v>117.57000903342367</v>
      </c>
      <c r="H68" s="489" t="str">
        <f t="shared" si="14"/>
        <v/>
      </c>
      <c r="I68" s="488" t="str">
        <f t="shared" si="12"/>
        <v/>
      </c>
      <c r="J68" s="488" t="str">
        <f t="shared" si="12"/>
        <v/>
      </c>
      <c r="K68" s="488" t="str">
        <f t="shared" si="12"/>
        <v/>
      </c>
      <c r="L68" s="488" t="e">
        <f t="shared" si="13"/>
        <v>#N/A</v>
      </c>
    </row>
    <row r="69" spans="1:12" ht="15" customHeight="1" x14ac:dyDescent="0.2">
      <c r="A69" s="490">
        <v>43344</v>
      </c>
      <c r="B69" s="487">
        <v>129775</v>
      </c>
      <c r="C69" s="487">
        <v>18069</v>
      </c>
      <c r="D69" s="487">
        <v>10796</v>
      </c>
      <c r="E69" s="488">
        <f t="shared" si="11"/>
        <v>108.93287334323823</v>
      </c>
      <c r="F69" s="488">
        <f t="shared" si="11"/>
        <v>91.124111150335366</v>
      </c>
      <c r="G69" s="488">
        <f t="shared" si="11"/>
        <v>121.90605239385728</v>
      </c>
      <c r="H69" s="489">
        <f t="shared" si="14"/>
        <v>43344</v>
      </c>
      <c r="I69" s="488">
        <f t="shared" si="12"/>
        <v>108.93287334323823</v>
      </c>
      <c r="J69" s="488">
        <f t="shared" si="12"/>
        <v>91.124111150335366</v>
      </c>
      <c r="K69" s="488">
        <f t="shared" si="12"/>
        <v>121.90605239385728</v>
      </c>
      <c r="L69" s="488" t="e">
        <f t="shared" si="13"/>
        <v>#N/A</v>
      </c>
    </row>
    <row r="70" spans="1:12" ht="15" customHeight="1" x14ac:dyDescent="0.2">
      <c r="A70" s="490" t="s">
        <v>474</v>
      </c>
      <c r="B70" s="487">
        <v>129108</v>
      </c>
      <c r="C70" s="487">
        <v>17967</v>
      </c>
      <c r="D70" s="487">
        <v>10579</v>
      </c>
      <c r="E70" s="488">
        <f t="shared" si="11"/>
        <v>108.37299488806629</v>
      </c>
      <c r="F70" s="488">
        <f t="shared" si="11"/>
        <v>90.609713046547995</v>
      </c>
      <c r="G70" s="488">
        <f t="shared" si="11"/>
        <v>119.4557362240289</v>
      </c>
      <c r="H70" s="489" t="str">
        <f t="shared" si="14"/>
        <v/>
      </c>
      <c r="I70" s="488" t="str">
        <f t="shared" si="12"/>
        <v/>
      </c>
      <c r="J70" s="488" t="str">
        <f t="shared" si="12"/>
        <v/>
      </c>
      <c r="K70" s="488" t="str">
        <f t="shared" si="12"/>
        <v/>
      </c>
      <c r="L70" s="488" t="e">
        <f t="shared" si="13"/>
        <v>#N/A</v>
      </c>
    </row>
    <row r="71" spans="1:12" ht="15" customHeight="1" x14ac:dyDescent="0.2">
      <c r="A71" s="490" t="s">
        <v>475</v>
      </c>
      <c r="B71" s="487">
        <v>129150</v>
      </c>
      <c r="C71" s="487">
        <v>17788</v>
      </c>
      <c r="D71" s="487">
        <v>10458</v>
      </c>
      <c r="E71" s="491">
        <f t="shared" ref="E71:G75" si="15">IF($A$51=37802,IF(COUNTBLANK(B$51:B$70)&gt;0,#N/A,IF(ISBLANK(B71)=FALSE,B71/B$51*100,#N/A)),IF(COUNTBLANK(B$51:B$75)&gt;0,#N/A,B71/B$51*100))</f>
        <v>108.40824960338445</v>
      </c>
      <c r="F71" s="491">
        <f t="shared" si="15"/>
        <v>89.706994805587783</v>
      </c>
      <c r="G71" s="491">
        <f t="shared" si="15"/>
        <v>118.08943089430895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129295</v>
      </c>
      <c r="C72" s="487">
        <v>17993</v>
      </c>
      <c r="D72" s="487">
        <v>10625</v>
      </c>
      <c r="E72" s="491">
        <f t="shared" si="15"/>
        <v>108.52996231103053</v>
      </c>
      <c r="F72" s="491">
        <f t="shared" si="15"/>
        <v>90.740834131827114</v>
      </c>
      <c r="G72" s="491">
        <f t="shared" si="15"/>
        <v>119.97515808491418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132123</v>
      </c>
      <c r="C73" s="487">
        <v>17581</v>
      </c>
      <c r="D73" s="487">
        <v>11067</v>
      </c>
      <c r="E73" s="491">
        <f t="shared" si="15"/>
        <v>110.90377980912089</v>
      </c>
      <c r="F73" s="491">
        <f t="shared" si="15"/>
        <v>88.663069242019262</v>
      </c>
      <c r="G73" s="491">
        <f t="shared" si="15"/>
        <v>124.96612466124661</v>
      </c>
      <c r="H73" s="492">
        <f>IF(A$51=37802,IF(ISERROR(L73)=TRUE,IF(ISBLANK(A73)=FALSE,IF(MONTH(A73)=MONTH(MAX(A$51:A$75)),A73,""),""),""),IF(ISERROR(L73)=TRUE,IF(MONTH(A73)=MONTH(MAX(A$51:A$75)),A73,""),""))</f>
        <v>43709</v>
      </c>
      <c r="I73" s="488">
        <f t="shared" si="12"/>
        <v>110.90377980912089</v>
      </c>
      <c r="J73" s="488">
        <f t="shared" si="12"/>
        <v>88.663069242019262</v>
      </c>
      <c r="K73" s="488">
        <f t="shared" si="12"/>
        <v>124.96612466124661</v>
      </c>
      <c r="L73" s="488" t="e">
        <f t="shared" si="13"/>
        <v>#N/A</v>
      </c>
    </row>
    <row r="74" spans="1:12" ht="15" customHeight="1" x14ac:dyDescent="0.2">
      <c r="A74" s="490" t="s">
        <v>477</v>
      </c>
      <c r="B74" s="487">
        <v>131317</v>
      </c>
      <c r="C74" s="487">
        <v>17536</v>
      </c>
      <c r="D74" s="487">
        <v>10853</v>
      </c>
      <c r="E74" s="491">
        <f t="shared" si="15"/>
        <v>110.22722503420547</v>
      </c>
      <c r="F74" s="491">
        <f t="shared" si="15"/>
        <v>88.436128902113069</v>
      </c>
      <c r="G74" s="491">
        <f t="shared" si="15"/>
        <v>122.54968383017165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130650</v>
      </c>
      <c r="C75" s="493">
        <v>16793</v>
      </c>
      <c r="D75" s="493">
        <v>10461</v>
      </c>
      <c r="E75" s="491">
        <f t="shared" si="15"/>
        <v>109.66734657903352</v>
      </c>
      <c r="F75" s="491">
        <f t="shared" si="15"/>
        <v>84.6890917343285</v>
      </c>
      <c r="G75" s="491">
        <f t="shared" si="15"/>
        <v>118.12330623306234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110.90377980912089</v>
      </c>
      <c r="J77" s="488">
        <f>IF(J75&lt;&gt;"",J75,IF(J74&lt;&gt;"",J74,IF(J73&lt;&gt;"",J73,IF(J72&lt;&gt;"",J72,IF(J71&lt;&gt;"",J71,IF(J70&lt;&gt;"",J70,""))))))</f>
        <v>88.663069242019262</v>
      </c>
      <c r="K77" s="488">
        <f>IF(K75&lt;&gt;"",K75,IF(K74&lt;&gt;"",K74,IF(K73&lt;&gt;"",K73,IF(K72&lt;&gt;"",K72,IF(K71&lt;&gt;"",K71,IF(K70&lt;&gt;"",K70,""))))))</f>
        <v>124.96612466124661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+10,9%</v>
      </c>
      <c r="J79" s="488" t="str">
        <f>"GeB - ausschließlich: "&amp;IF(J77&gt;100,"+","")&amp;TEXT(J77-100,"0,0")&amp;"%"</f>
        <v>GeB - ausschließlich: -11,3%</v>
      </c>
      <c r="K79" s="488" t="str">
        <f>"GeB - im Nebenjob: "&amp;IF(K77&gt;100,"+","")&amp;TEXT(K77-100,"0,0")&amp;"%"</f>
        <v>GeB - im Nebenjob: +25,0%</v>
      </c>
    </row>
    <row r="81" spans="9:9" ht="15" customHeight="1" x14ac:dyDescent="0.2">
      <c r="I81" s="488" t="str">
        <f>IF(ISERROR(HLOOKUP(1,I$78:K$79,2,FALSE)),"",HLOOKUP(1,I$78:K$79,2,FALSE))</f>
        <v>GeB - im Nebenjob: +25,0%</v>
      </c>
    </row>
    <row r="82" spans="9:9" ht="15" customHeight="1" x14ac:dyDescent="0.2">
      <c r="I82" s="488" t="str">
        <f>IF(ISERROR(HLOOKUP(2,I$78:K$79,2,FALSE)),"",HLOOKUP(2,I$78:K$79,2,FALSE))</f>
        <v>SvB: +10,9%</v>
      </c>
    </row>
    <row r="83" spans="9:9" ht="15" customHeight="1" x14ac:dyDescent="0.2">
      <c r="I83" s="488" t="str">
        <f>IF(ISERROR(HLOOKUP(3,I$78:K$79,2,FALSE)),"",HLOOKUP(3,I$78:K$79,2,FALSE))</f>
        <v>GeB - ausschließlich: -11,3%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130650</v>
      </c>
      <c r="E12" s="114">
        <v>131317</v>
      </c>
      <c r="F12" s="114">
        <v>132123</v>
      </c>
      <c r="G12" s="114">
        <v>129295</v>
      </c>
      <c r="H12" s="114">
        <v>129150</v>
      </c>
      <c r="I12" s="115">
        <v>1500</v>
      </c>
      <c r="J12" s="116">
        <v>1.1614401858304297</v>
      </c>
      <c r="N12" s="117"/>
    </row>
    <row r="13" spans="1:15" s="110" customFormat="1" ht="13.5" customHeight="1" x14ac:dyDescent="0.2">
      <c r="A13" s="118" t="s">
        <v>105</v>
      </c>
      <c r="B13" s="119" t="s">
        <v>106</v>
      </c>
      <c r="C13" s="113">
        <v>53.651741293532339</v>
      </c>
      <c r="D13" s="114">
        <v>70096</v>
      </c>
      <c r="E13" s="114">
        <v>70512</v>
      </c>
      <c r="F13" s="114">
        <v>71205</v>
      </c>
      <c r="G13" s="114">
        <v>69646</v>
      </c>
      <c r="H13" s="114">
        <v>69467</v>
      </c>
      <c r="I13" s="115">
        <v>629</v>
      </c>
      <c r="J13" s="116">
        <v>0.90546590467416188</v>
      </c>
    </row>
    <row r="14" spans="1:15" s="110" customFormat="1" ht="13.5" customHeight="1" x14ac:dyDescent="0.2">
      <c r="A14" s="120"/>
      <c r="B14" s="119" t="s">
        <v>107</v>
      </c>
      <c r="C14" s="113">
        <v>46.348258706467661</v>
      </c>
      <c r="D14" s="114">
        <v>60554</v>
      </c>
      <c r="E14" s="114">
        <v>60805</v>
      </c>
      <c r="F14" s="114">
        <v>60918</v>
      </c>
      <c r="G14" s="114">
        <v>59649</v>
      </c>
      <c r="H14" s="114">
        <v>59683</v>
      </c>
      <c r="I14" s="115">
        <v>871</v>
      </c>
      <c r="J14" s="116">
        <v>1.4593770420387715</v>
      </c>
    </row>
    <row r="15" spans="1:15" s="110" customFormat="1" ht="13.5" customHeight="1" x14ac:dyDescent="0.2">
      <c r="A15" s="118" t="s">
        <v>105</v>
      </c>
      <c r="B15" s="121" t="s">
        <v>108</v>
      </c>
      <c r="C15" s="113">
        <v>10.815920398009951</v>
      </c>
      <c r="D15" s="114">
        <v>14131</v>
      </c>
      <c r="E15" s="114">
        <v>14747</v>
      </c>
      <c r="F15" s="114">
        <v>15169</v>
      </c>
      <c r="G15" s="114">
        <v>13475</v>
      </c>
      <c r="H15" s="114">
        <v>13909</v>
      </c>
      <c r="I15" s="115">
        <v>222</v>
      </c>
      <c r="J15" s="116">
        <v>1.5960888633259041</v>
      </c>
    </row>
    <row r="16" spans="1:15" s="110" customFormat="1" ht="13.5" customHeight="1" x14ac:dyDescent="0.2">
      <c r="A16" s="118"/>
      <c r="B16" s="121" t="s">
        <v>109</v>
      </c>
      <c r="C16" s="113">
        <v>65.517795637198617</v>
      </c>
      <c r="D16" s="114">
        <v>85599</v>
      </c>
      <c r="E16" s="114">
        <v>85952</v>
      </c>
      <c r="F16" s="114">
        <v>86533</v>
      </c>
      <c r="G16" s="114">
        <v>86005</v>
      </c>
      <c r="H16" s="114">
        <v>86025</v>
      </c>
      <c r="I16" s="115">
        <v>-426</v>
      </c>
      <c r="J16" s="116">
        <v>-0.49520488230165649</v>
      </c>
    </row>
    <row r="17" spans="1:10" s="110" customFormat="1" ht="13.5" customHeight="1" x14ac:dyDescent="0.2">
      <c r="A17" s="118"/>
      <c r="B17" s="121" t="s">
        <v>110</v>
      </c>
      <c r="C17" s="113">
        <v>22.474550325296594</v>
      </c>
      <c r="D17" s="114">
        <v>29363</v>
      </c>
      <c r="E17" s="114">
        <v>29055</v>
      </c>
      <c r="F17" s="114">
        <v>28845</v>
      </c>
      <c r="G17" s="114">
        <v>28292</v>
      </c>
      <c r="H17" s="114">
        <v>27761</v>
      </c>
      <c r="I17" s="115">
        <v>1602</v>
      </c>
      <c r="J17" s="116">
        <v>5.7706854940383989</v>
      </c>
    </row>
    <row r="18" spans="1:10" s="110" customFormat="1" ht="13.5" customHeight="1" x14ac:dyDescent="0.2">
      <c r="A18" s="120"/>
      <c r="B18" s="121" t="s">
        <v>111</v>
      </c>
      <c r="C18" s="113">
        <v>1.1917336394948335</v>
      </c>
      <c r="D18" s="114">
        <v>1557</v>
      </c>
      <c r="E18" s="114">
        <v>1563</v>
      </c>
      <c r="F18" s="114">
        <v>1576</v>
      </c>
      <c r="G18" s="114">
        <v>1523</v>
      </c>
      <c r="H18" s="114">
        <v>1455</v>
      </c>
      <c r="I18" s="115">
        <v>102</v>
      </c>
      <c r="J18" s="116">
        <v>7.0103092783505154</v>
      </c>
    </row>
    <row r="19" spans="1:10" s="110" customFormat="1" ht="13.5" customHeight="1" x14ac:dyDescent="0.2">
      <c r="A19" s="120"/>
      <c r="B19" s="121" t="s">
        <v>112</v>
      </c>
      <c r="C19" s="113">
        <v>0.35973976272483738</v>
      </c>
      <c r="D19" s="114">
        <v>470</v>
      </c>
      <c r="E19" s="114">
        <v>460</v>
      </c>
      <c r="F19" s="114">
        <v>480</v>
      </c>
      <c r="G19" s="114">
        <v>417</v>
      </c>
      <c r="H19" s="114">
        <v>386</v>
      </c>
      <c r="I19" s="115">
        <v>84</v>
      </c>
      <c r="J19" s="116">
        <v>21.761658031088082</v>
      </c>
    </row>
    <row r="20" spans="1:10" s="110" customFormat="1" ht="13.5" customHeight="1" x14ac:dyDescent="0.2">
      <c r="A20" s="118" t="s">
        <v>113</v>
      </c>
      <c r="B20" s="122" t="s">
        <v>114</v>
      </c>
      <c r="C20" s="113">
        <v>72.04898584003061</v>
      </c>
      <c r="D20" s="114">
        <v>94132</v>
      </c>
      <c r="E20" s="114">
        <v>94751</v>
      </c>
      <c r="F20" s="114">
        <v>95766</v>
      </c>
      <c r="G20" s="114">
        <v>93590</v>
      </c>
      <c r="H20" s="114">
        <v>93671</v>
      </c>
      <c r="I20" s="115">
        <v>461</v>
      </c>
      <c r="J20" s="116">
        <v>0.49214805009020934</v>
      </c>
    </row>
    <row r="21" spans="1:10" s="110" customFormat="1" ht="13.5" customHeight="1" x14ac:dyDescent="0.2">
      <c r="A21" s="120"/>
      <c r="B21" s="122" t="s">
        <v>115</v>
      </c>
      <c r="C21" s="113">
        <v>27.951014159969382</v>
      </c>
      <c r="D21" s="114">
        <v>36518</v>
      </c>
      <c r="E21" s="114">
        <v>36566</v>
      </c>
      <c r="F21" s="114">
        <v>36357</v>
      </c>
      <c r="G21" s="114">
        <v>35705</v>
      </c>
      <c r="H21" s="114">
        <v>35479</v>
      </c>
      <c r="I21" s="115">
        <v>1039</v>
      </c>
      <c r="J21" s="116">
        <v>2.9284929112996418</v>
      </c>
    </row>
    <row r="22" spans="1:10" s="110" customFormat="1" ht="13.5" customHeight="1" x14ac:dyDescent="0.2">
      <c r="A22" s="118" t="s">
        <v>113</v>
      </c>
      <c r="B22" s="122" t="s">
        <v>116</v>
      </c>
      <c r="C22" s="113">
        <v>93.47110600841944</v>
      </c>
      <c r="D22" s="114">
        <v>122120</v>
      </c>
      <c r="E22" s="114">
        <v>122830</v>
      </c>
      <c r="F22" s="114">
        <v>123683</v>
      </c>
      <c r="G22" s="114">
        <v>121100</v>
      </c>
      <c r="H22" s="114">
        <v>121145</v>
      </c>
      <c r="I22" s="115">
        <v>975</v>
      </c>
      <c r="J22" s="116">
        <v>0.80482066944570552</v>
      </c>
    </row>
    <row r="23" spans="1:10" s="110" customFormat="1" ht="13.5" customHeight="1" x14ac:dyDescent="0.2">
      <c r="A23" s="123"/>
      <c r="B23" s="124" t="s">
        <v>117</v>
      </c>
      <c r="C23" s="125">
        <v>6.4898584003061615</v>
      </c>
      <c r="D23" s="114">
        <v>8479</v>
      </c>
      <c r="E23" s="114">
        <v>8431</v>
      </c>
      <c r="F23" s="114">
        <v>8383</v>
      </c>
      <c r="G23" s="114">
        <v>8130</v>
      </c>
      <c r="H23" s="114">
        <v>7936</v>
      </c>
      <c r="I23" s="115">
        <v>543</v>
      </c>
      <c r="J23" s="116">
        <v>6.8422379032258061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27254</v>
      </c>
      <c r="E26" s="114">
        <v>28389</v>
      </c>
      <c r="F26" s="114">
        <v>28648</v>
      </c>
      <c r="G26" s="114">
        <v>28618</v>
      </c>
      <c r="H26" s="140">
        <v>28246</v>
      </c>
      <c r="I26" s="115">
        <v>-992</v>
      </c>
      <c r="J26" s="116">
        <v>-3.5120016993556611</v>
      </c>
    </row>
    <row r="27" spans="1:10" s="110" customFormat="1" ht="13.5" customHeight="1" x14ac:dyDescent="0.2">
      <c r="A27" s="118" t="s">
        <v>105</v>
      </c>
      <c r="B27" s="119" t="s">
        <v>106</v>
      </c>
      <c r="C27" s="113">
        <v>39.887722903060101</v>
      </c>
      <c r="D27" s="115">
        <v>10871</v>
      </c>
      <c r="E27" s="114">
        <v>11174</v>
      </c>
      <c r="F27" s="114">
        <v>11230</v>
      </c>
      <c r="G27" s="114">
        <v>11219</v>
      </c>
      <c r="H27" s="140">
        <v>11019</v>
      </c>
      <c r="I27" s="115">
        <v>-148</v>
      </c>
      <c r="J27" s="116">
        <v>-1.3431345857155821</v>
      </c>
    </row>
    <row r="28" spans="1:10" s="110" customFormat="1" ht="13.5" customHeight="1" x14ac:dyDescent="0.2">
      <c r="A28" s="120"/>
      <c r="B28" s="119" t="s">
        <v>107</v>
      </c>
      <c r="C28" s="113">
        <v>60.112277096939899</v>
      </c>
      <c r="D28" s="115">
        <v>16383</v>
      </c>
      <c r="E28" s="114">
        <v>17215</v>
      </c>
      <c r="F28" s="114">
        <v>17418</v>
      </c>
      <c r="G28" s="114">
        <v>17399</v>
      </c>
      <c r="H28" s="140">
        <v>17227</v>
      </c>
      <c r="I28" s="115">
        <v>-844</v>
      </c>
      <c r="J28" s="116">
        <v>-4.8992860045277764</v>
      </c>
    </row>
    <row r="29" spans="1:10" s="110" customFormat="1" ht="13.5" customHeight="1" x14ac:dyDescent="0.2">
      <c r="A29" s="118" t="s">
        <v>105</v>
      </c>
      <c r="B29" s="121" t="s">
        <v>108</v>
      </c>
      <c r="C29" s="113">
        <v>18.870624495486901</v>
      </c>
      <c r="D29" s="115">
        <v>5143</v>
      </c>
      <c r="E29" s="114">
        <v>5577</v>
      </c>
      <c r="F29" s="114">
        <v>5641</v>
      </c>
      <c r="G29" s="114">
        <v>5691</v>
      </c>
      <c r="H29" s="140">
        <v>5477</v>
      </c>
      <c r="I29" s="115">
        <v>-334</v>
      </c>
      <c r="J29" s="116">
        <v>-6.0982289574584625</v>
      </c>
    </row>
    <row r="30" spans="1:10" s="110" customFormat="1" ht="13.5" customHeight="1" x14ac:dyDescent="0.2">
      <c r="A30" s="118"/>
      <c r="B30" s="121" t="s">
        <v>109</v>
      </c>
      <c r="C30" s="113">
        <v>45.978571952740879</v>
      </c>
      <c r="D30" s="115">
        <v>12531</v>
      </c>
      <c r="E30" s="114">
        <v>13026</v>
      </c>
      <c r="F30" s="114">
        <v>13235</v>
      </c>
      <c r="G30" s="114">
        <v>13227</v>
      </c>
      <c r="H30" s="140">
        <v>13215</v>
      </c>
      <c r="I30" s="115">
        <v>-684</v>
      </c>
      <c r="J30" s="116">
        <v>-5.1759364358683317</v>
      </c>
    </row>
    <row r="31" spans="1:10" s="110" customFormat="1" ht="13.5" customHeight="1" x14ac:dyDescent="0.2">
      <c r="A31" s="118"/>
      <c r="B31" s="121" t="s">
        <v>110</v>
      </c>
      <c r="C31" s="113">
        <v>19.211858809716006</v>
      </c>
      <c r="D31" s="115">
        <v>5236</v>
      </c>
      <c r="E31" s="114">
        <v>5313</v>
      </c>
      <c r="F31" s="114">
        <v>5317</v>
      </c>
      <c r="G31" s="114">
        <v>5323</v>
      </c>
      <c r="H31" s="140">
        <v>5274</v>
      </c>
      <c r="I31" s="115">
        <v>-38</v>
      </c>
      <c r="J31" s="116">
        <v>-0.72051573758058396</v>
      </c>
    </row>
    <row r="32" spans="1:10" s="110" customFormat="1" ht="13.5" customHeight="1" x14ac:dyDescent="0.2">
      <c r="A32" s="120"/>
      <c r="B32" s="121" t="s">
        <v>111</v>
      </c>
      <c r="C32" s="113">
        <v>15.938944742056211</v>
      </c>
      <c r="D32" s="115">
        <v>4344</v>
      </c>
      <c r="E32" s="114">
        <v>4473</v>
      </c>
      <c r="F32" s="114">
        <v>4455</v>
      </c>
      <c r="G32" s="114">
        <v>4377</v>
      </c>
      <c r="H32" s="140">
        <v>4280</v>
      </c>
      <c r="I32" s="115">
        <v>64</v>
      </c>
      <c r="J32" s="116">
        <v>1.4953271028037383</v>
      </c>
    </row>
    <row r="33" spans="1:10" s="110" customFormat="1" ht="13.5" customHeight="1" x14ac:dyDescent="0.2">
      <c r="A33" s="120"/>
      <c r="B33" s="121" t="s">
        <v>112</v>
      </c>
      <c r="C33" s="113">
        <v>1.4566669112790782</v>
      </c>
      <c r="D33" s="115">
        <v>397</v>
      </c>
      <c r="E33" s="114">
        <v>439</v>
      </c>
      <c r="F33" s="114">
        <v>478</v>
      </c>
      <c r="G33" s="114">
        <v>419</v>
      </c>
      <c r="H33" s="140">
        <v>386</v>
      </c>
      <c r="I33" s="115">
        <v>11</v>
      </c>
      <c r="J33" s="116">
        <v>2.849740932642487</v>
      </c>
    </row>
    <row r="34" spans="1:10" s="110" customFormat="1" ht="13.5" customHeight="1" x14ac:dyDescent="0.2">
      <c r="A34" s="118" t="s">
        <v>113</v>
      </c>
      <c r="B34" s="122" t="s">
        <v>116</v>
      </c>
      <c r="C34" s="113">
        <v>91.924121229911208</v>
      </c>
      <c r="D34" s="115">
        <v>25053</v>
      </c>
      <c r="E34" s="114">
        <v>26092</v>
      </c>
      <c r="F34" s="114">
        <v>26370</v>
      </c>
      <c r="G34" s="114">
        <v>26415</v>
      </c>
      <c r="H34" s="140">
        <v>26117</v>
      </c>
      <c r="I34" s="115">
        <v>-1064</v>
      </c>
      <c r="J34" s="116">
        <v>-4.0739748056821226</v>
      </c>
    </row>
    <row r="35" spans="1:10" s="110" customFormat="1" ht="13.5" customHeight="1" x14ac:dyDescent="0.2">
      <c r="A35" s="118"/>
      <c r="B35" s="119" t="s">
        <v>117</v>
      </c>
      <c r="C35" s="113">
        <v>7.8924194613634695</v>
      </c>
      <c r="D35" s="115">
        <v>2151</v>
      </c>
      <c r="E35" s="114">
        <v>2244</v>
      </c>
      <c r="F35" s="114">
        <v>2221</v>
      </c>
      <c r="G35" s="114">
        <v>2151</v>
      </c>
      <c r="H35" s="140">
        <v>2080</v>
      </c>
      <c r="I35" s="115">
        <v>71</v>
      </c>
      <c r="J35" s="116">
        <v>3.4134615384615383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16793</v>
      </c>
      <c r="E37" s="114">
        <v>17536</v>
      </c>
      <c r="F37" s="114">
        <v>17581</v>
      </c>
      <c r="G37" s="114">
        <v>17993</v>
      </c>
      <c r="H37" s="140">
        <v>17788</v>
      </c>
      <c r="I37" s="115">
        <v>-995</v>
      </c>
      <c r="J37" s="116">
        <v>-5.5936586462783895</v>
      </c>
    </row>
    <row r="38" spans="1:10" s="110" customFormat="1" ht="13.5" customHeight="1" x14ac:dyDescent="0.2">
      <c r="A38" s="118" t="s">
        <v>105</v>
      </c>
      <c r="B38" s="119" t="s">
        <v>106</v>
      </c>
      <c r="C38" s="113">
        <v>37.229798130173286</v>
      </c>
      <c r="D38" s="115">
        <v>6252</v>
      </c>
      <c r="E38" s="114">
        <v>6441</v>
      </c>
      <c r="F38" s="114">
        <v>6342</v>
      </c>
      <c r="G38" s="114">
        <v>6560</v>
      </c>
      <c r="H38" s="140">
        <v>6462</v>
      </c>
      <c r="I38" s="115">
        <v>-210</v>
      </c>
      <c r="J38" s="116">
        <v>-3.2497678737233056</v>
      </c>
    </row>
    <row r="39" spans="1:10" s="110" customFormat="1" ht="13.5" customHeight="1" x14ac:dyDescent="0.2">
      <c r="A39" s="120"/>
      <c r="B39" s="119" t="s">
        <v>107</v>
      </c>
      <c r="C39" s="113">
        <v>62.770201869826714</v>
      </c>
      <c r="D39" s="115">
        <v>10541</v>
      </c>
      <c r="E39" s="114">
        <v>11095</v>
      </c>
      <c r="F39" s="114">
        <v>11239</v>
      </c>
      <c r="G39" s="114">
        <v>11433</v>
      </c>
      <c r="H39" s="140">
        <v>11326</v>
      </c>
      <c r="I39" s="115">
        <v>-785</v>
      </c>
      <c r="J39" s="116">
        <v>-6.9309553240331976</v>
      </c>
    </row>
    <row r="40" spans="1:10" s="110" customFormat="1" ht="13.5" customHeight="1" x14ac:dyDescent="0.2">
      <c r="A40" s="118" t="s">
        <v>105</v>
      </c>
      <c r="B40" s="121" t="s">
        <v>108</v>
      </c>
      <c r="C40" s="113">
        <v>22.420055975704162</v>
      </c>
      <c r="D40" s="115">
        <v>3765</v>
      </c>
      <c r="E40" s="114">
        <v>4035</v>
      </c>
      <c r="F40" s="114">
        <v>4007</v>
      </c>
      <c r="G40" s="114">
        <v>4295</v>
      </c>
      <c r="H40" s="140">
        <v>4068</v>
      </c>
      <c r="I40" s="115">
        <v>-303</v>
      </c>
      <c r="J40" s="116">
        <v>-7.4483775811209441</v>
      </c>
    </row>
    <row r="41" spans="1:10" s="110" customFormat="1" ht="13.5" customHeight="1" x14ac:dyDescent="0.2">
      <c r="A41" s="118"/>
      <c r="B41" s="121" t="s">
        <v>109</v>
      </c>
      <c r="C41" s="113">
        <v>32.757696659322335</v>
      </c>
      <c r="D41" s="115">
        <v>5501</v>
      </c>
      <c r="E41" s="114">
        <v>5801</v>
      </c>
      <c r="F41" s="114">
        <v>5886</v>
      </c>
      <c r="G41" s="114">
        <v>6033</v>
      </c>
      <c r="H41" s="140">
        <v>6124</v>
      </c>
      <c r="I41" s="115">
        <v>-623</v>
      </c>
      <c r="J41" s="116">
        <v>-10.173089483997387</v>
      </c>
    </row>
    <row r="42" spans="1:10" s="110" customFormat="1" ht="13.5" customHeight="1" x14ac:dyDescent="0.2">
      <c r="A42" s="118"/>
      <c r="B42" s="121" t="s">
        <v>110</v>
      </c>
      <c r="C42" s="113">
        <v>19.615315905436788</v>
      </c>
      <c r="D42" s="115">
        <v>3294</v>
      </c>
      <c r="E42" s="114">
        <v>3342</v>
      </c>
      <c r="F42" s="114">
        <v>3362</v>
      </c>
      <c r="G42" s="114">
        <v>3409</v>
      </c>
      <c r="H42" s="140">
        <v>3430</v>
      </c>
      <c r="I42" s="115">
        <v>-136</v>
      </c>
      <c r="J42" s="116">
        <v>-3.9650145772594754</v>
      </c>
    </row>
    <row r="43" spans="1:10" s="110" customFormat="1" ht="13.5" customHeight="1" x14ac:dyDescent="0.2">
      <c r="A43" s="120"/>
      <c r="B43" s="121" t="s">
        <v>111</v>
      </c>
      <c r="C43" s="113">
        <v>25.206931459536712</v>
      </c>
      <c r="D43" s="115">
        <v>4233</v>
      </c>
      <c r="E43" s="114">
        <v>4358</v>
      </c>
      <c r="F43" s="114">
        <v>4326</v>
      </c>
      <c r="G43" s="114">
        <v>4256</v>
      </c>
      <c r="H43" s="140">
        <v>4166</v>
      </c>
      <c r="I43" s="115">
        <v>67</v>
      </c>
      <c r="J43" s="116">
        <v>1.6082573211713875</v>
      </c>
    </row>
    <row r="44" spans="1:10" s="110" customFormat="1" ht="13.5" customHeight="1" x14ac:dyDescent="0.2">
      <c r="A44" s="120"/>
      <c r="B44" s="121" t="s">
        <v>112</v>
      </c>
      <c r="C44" s="113">
        <v>2.2032989936282976</v>
      </c>
      <c r="D44" s="115">
        <v>370</v>
      </c>
      <c r="E44" s="114">
        <v>413</v>
      </c>
      <c r="F44" s="114">
        <v>444</v>
      </c>
      <c r="G44" s="114">
        <v>389</v>
      </c>
      <c r="H44" s="140">
        <v>363</v>
      </c>
      <c r="I44" s="115">
        <v>7</v>
      </c>
      <c r="J44" s="116">
        <v>1.9283746556473829</v>
      </c>
    </row>
    <row r="45" spans="1:10" s="110" customFormat="1" ht="13.5" customHeight="1" x14ac:dyDescent="0.2">
      <c r="A45" s="118" t="s">
        <v>113</v>
      </c>
      <c r="B45" s="122" t="s">
        <v>116</v>
      </c>
      <c r="C45" s="113">
        <v>91.48454713273388</v>
      </c>
      <c r="D45" s="115">
        <v>15363</v>
      </c>
      <c r="E45" s="114">
        <v>16047</v>
      </c>
      <c r="F45" s="114">
        <v>16105</v>
      </c>
      <c r="G45" s="114">
        <v>16521</v>
      </c>
      <c r="H45" s="140">
        <v>16338</v>
      </c>
      <c r="I45" s="115">
        <v>-975</v>
      </c>
      <c r="J45" s="116">
        <v>-5.9676827029012118</v>
      </c>
    </row>
    <row r="46" spans="1:10" s="110" customFormat="1" ht="13.5" customHeight="1" x14ac:dyDescent="0.2">
      <c r="A46" s="118"/>
      <c r="B46" s="119" t="s">
        <v>117</v>
      </c>
      <c r="C46" s="113">
        <v>8.217709760019055</v>
      </c>
      <c r="D46" s="115">
        <v>1380</v>
      </c>
      <c r="E46" s="114">
        <v>1437</v>
      </c>
      <c r="F46" s="114">
        <v>1421</v>
      </c>
      <c r="G46" s="114">
        <v>1421</v>
      </c>
      <c r="H46" s="140">
        <v>1401</v>
      </c>
      <c r="I46" s="115">
        <v>-21</v>
      </c>
      <c r="J46" s="116">
        <v>-1.4989293361884368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10461</v>
      </c>
      <c r="E48" s="114">
        <v>10853</v>
      </c>
      <c r="F48" s="114">
        <v>11067</v>
      </c>
      <c r="G48" s="114">
        <v>10625</v>
      </c>
      <c r="H48" s="140">
        <v>10458</v>
      </c>
      <c r="I48" s="115">
        <v>3</v>
      </c>
      <c r="J48" s="116">
        <v>2.8686173264486518E-2</v>
      </c>
    </row>
    <row r="49" spans="1:12" s="110" customFormat="1" ht="13.5" customHeight="1" x14ac:dyDescent="0.2">
      <c r="A49" s="118" t="s">
        <v>105</v>
      </c>
      <c r="B49" s="119" t="s">
        <v>106</v>
      </c>
      <c r="C49" s="113">
        <v>44.15447853933658</v>
      </c>
      <c r="D49" s="115">
        <v>4619</v>
      </c>
      <c r="E49" s="114">
        <v>4733</v>
      </c>
      <c r="F49" s="114">
        <v>4888</v>
      </c>
      <c r="G49" s="114">
        <v>4659</v>
      </c>
      <c r="H49" s="140">
        <v>4557</v>
      </c>
      <c r="I49" s="115">
        <v>62</v>
      </c>
      <c r="J49" s="116">
        <v>1.3605442176870748</v>
      </c>
    </row>
    <row r="50" spans="1:12" s="110" customFormat="1" ht="13.5" customHeight="1" x14ac:dyDescent="0.2">
      <c r="A50" s="120"/>
      <c r="B50" s="119" t="s">
        <v>107</v>
      </c>
      <c r="C50" s="113">
        <v>55.84552146066342</v>
      </c>
      <c r="D50" s="115">
        <v>5842</v>
      </c>
      <c r="E50" s="114">
        <v>6120</v>
      </c>
      <c r="F50" s="114">
        <v>6179</v>
      </c>
      <c r="G50" s="114">
        <v>5966</v>
      </c>
      <c r="H50" s="140">
        <v>5901</v>
      </c>
      <c r="I50" s="115">
        <v>-59</v>
      </c>
      <c r="J50" s="116">
        <v>-0.99983053719708526</v>
      </c>
    </row>
    <row r="51" spans="1:12" s="110" customFormat="1" ht="13.5" customHeight="1" x14ac:dyDescent="0.2">
      <c r="A51" s="118" t="s">
        <v>105</v>
      </c>
      <c r="B51" s="121" t="s">
        <v>108</v>
      </c>
      <c r="C51" s="113">
        <v>13.172736832042826</v>
      </c>
      <c r="D51" s="115">
        <v>1378</v>
      </c>
      <c r="E51" s="114">
        <v>1542</v>
      </c>
      <c r="F51" s="114">
        <v>1634</v>
      </c>
      <c r="G51" s="114">
        <v>1396</v>
      </c>
      <c r="H51" s="140">
        <v>1409</v>
      </c>
      <c r="I51" s="115">
        <v>-31</v>
      </c>
      <c r="J51" s="116">
        <v>-2.2001419446415897</v>
      </c>
    </row>
    <row r="52" spans="1:12" s="110" customFormat="1" ht="13.5" customHeight="1" x14ac:dyDescent="0.2">
      <c r="A52" s="118"/>
      <c r="B52" s="121" t="s">
        <v>109</v>
      </c>
      <c r="C52" s="113">
        <v>67.201988337635029</v>
      </c>
      <c r="D52" s="115">
        <v>7030</v>
      </c>
      <c r="E52" s="114">
        <v>7225</v>
      </c>
      <c r="F52" s="114">
        <v>7349</v>
      </c>
      <c r="G52" s="114">
        <v>7194</v>
      </c>
      <c r="H52" s="140">
        <v>7091</v>
      </c>
      <c r="I52" s="115">
        <v>-61</v>
      </c>
      <c r="J52" s="116">
        <v>-0.86024538146946838</v>
      </c>
    </row>
    <row r="53" spans="1:12" s="110" customFormat="1" ht="13.5" customHeight="1" x14ac:dyDescent="0.2">
      <c r="A53" s="118"/>
      <c r="B53" s="121" t="s">
        <v>110</v>
      </c>
      <c r="C53" s="113">
        <v>18.564190803938438</v>
      </c>
      <c r="D53" s="115">
        <v>1942</v>
      </c>
      <c r="E53" s="114">
        <v>1971</v>
      </c>
      <c r="F53" s="114">
        <v>1955</v>
      </c>
      <c r="G53" s="114">
        <v>1914</v>
      </c>
      <c r="H53" s="140">
        <v>1844</v>
      </c>
      <c r="I53" s="115">
        <v>98</v>
      </c>
      <c r="J53" s="116">
        <v>5.3145336225596527</v>
      </c>
    </row>
    <row r="54" spans="1:12" s="110" customFormat="1" ht="13.5" customHeight="1" x14ac:dyDescent="0.2">
      <c r="A54" s="120"/>
      <c r="B54" s="121" t="s">
        <v>111</v>
      </c>
      <c r="C54" s="113">
        <v>1.0610840263837109</v>
      </c>
      <c r="D54" s="115">
        <v>111</v>
      </c>
      <c r="E54" s="114">
        <v>115</v>
      </c>
      <c r="F54" s="114">
        <v>129</v>
      </c>
      <c r="G54" s="114">
        <v>121</v>
      </c>
      <c r="H54" s="140">
        <v>114</v>
      </c>
      <c r="I54" s="115">
        <v>-3</v>
      </c>
      <c r="J54" s="116">
        <v>-2.6315789473684212</v>
      </c>
    </row>
    <row r="55" spans="1:12" s="110" customFormat="1" ht="13.5" customHeight="1" x14ac:dyDescent="0.2">
      <c r="A55" s="120"/>
      <c r="B55" s="121" t="s">
        <v>112</v>
      </c>
      <c r="C55" s="113">
        <v>0.25810151993117292</v>
      </c>
      <c r="D55" s="115">
        <v>27</v>
      </c>
      <c r="E55" s="114">
        <v>26</v>
      </c>
      <c r="F55" s="114">
        <v>34</v>
      </c>
      <c r="G55" s="114">
        <v>30</v>
      </c>
      <c r="H55" s="140">
        <v>23</v>
      </c>
      <c r="I55" s="115">
        <v>4</v>
      </c>
      <c r="J55" s="116">
        <v>17.391304347826086</v>
      </c>
    </row>
    <row r="56" spans="1:12" s="110" customFormat="1" ht="13.5" customHeight="1" x14ac:dyDescent="0.2">
      <c r="A56" s="118" t="s">
        <v>113</v>
      </c>
      <c r="B56" s="122" t="s">
        <v>116</v>
      </c>
      <c r="C56" s="113">
        <v>92.629767708632059</v>
      </c>
      <c r="D56" s="115">
        <v>9690</v>
      </c>
      <c r="E56" s="114">
        <v>10045</v>
      </c>
      <c r="F56" s="114">
        <v>10265</v>
      </c>
      <c r="G56" s="114">
        <v>9894</v>
      </c>
      <c r="H56" s="140">
        <v>9779</v>
      </c>
      <c r="I56" s="115">
        <v>-89</v>
      </c>
      <c r="J56" s="116">
        <v>-0.91011350853870543</v>
      </c>
    </row>
    <row r="57" spans="1:12" s="110" customFormat="1" ht="13.5" customHeight="1" x14ac:dyDescent="0.2">
      <c r="A57" s="142"/>
      <c r="B57" s="124" t="s">
        <v>117</v>
      </c>
      <c r="C57" s="125">
        <v>7.3702322913679383</v>
      </c>
      <c r="D57" s="143">
        <v>771</v>
      </c>
      <c r="E57" s="144">
        <v>807</v>
      </c>
      <c r="F57" s="144">
        <v>800</v>
      </c>
      <c r="G57" s="144">
        <v>730</v>
      </c>
      <c r="H57" s="145">
        <v>679</v>
      </c>
      <c r="I57" s="143">
        <v>92</v>
      </c>
      <c r="J57" s="146">
        <v>13.549337260677467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130650</v>
      </c>
      <c r="E12" s="236">
        <v>131317</v>
      </c>
      <c r="F12" s="114">
        <v>132123</v>
      </c>
      <c r="G12" s="114">
        <v>129295</v>
      </c>
      <c r="H12" s="140">
        <v>129150</v>
      </c>
      <c r="I12" s="115">
        <v>1500</v>
      </c>
      <c r="J12" s="116">
        <v>1.1614401858304297</v>
      </c>
    </row>
    <row r="13" spans="1:15" s="110" customFormat="1" ht="12" customHeight="1" x14ac:dyDescent="0.2">
      <c r="A13" s="118" t="s">
        <v>105</v>
      </c>
      <c r="B13" s="119" t="s">
        <v>106</v>
      </c>
      <c r="C13" s="113">
        <v>53.651741293532339</v>
      </c>
      <c r="D13" s="115">
        <v>70096</v>
      </c>
      <c r="E13" s="114">
        <v>70512</v>
      </c>
      <c r="F13" s="114">
        <v>71205</v>
      </c>
      <c r="G13" s="114">
        <v>69646</v>
      </c>
      <c r="H13" s="140">
        <v>69467</v>
      </c>
      <c r="I13" s="115">
        <v>629</v>
      </c>
      <c r="J13" s="116">
        <v>0.90546590467416188</v>
      </c>
    </row>
    <row r="14" spans="1:15" s="110" customFormat="1" ht="12" customHeight="1" x14ac:dyDescent="0.2">
      <c r="A14" s="118"/>
      <c r="B14" s="119" t="s">
        <v>107</v>
      </c>
      <c r="C14" s="113">
        <v>46.348258706467661</v>
      </c>
      <c r="D14" s="115">
        <v>60554</v>
      </c>
      <c r="E14" s="114">
        <v>60805</v>
      </c>
      <c r="F14" s="114">
        <v>60918</v>
      </c>
      <c r="G14" s="114">
        <v>59649</v>
      </c>
      <c r="H14" s="140">
        <v>59683</v>
      </c>
      <c r="I14" s="115">
        <v>871</v>
      </c>
      <c r="J14" s="116">
        <v>1.4593770420387715</v>
      </c>
    </row>
    <row r="15" spans="1:15" s="110" customFormat="1" ht="12" customHeight="1" x14ac:dyDescent="0.2">
      <c r="A15" s="118" t="s">
        <v>105</v>
      </c>
      <c r="B15" s="121" t="s">
        <v>108</v>
      </c>
      <c r="C15" s="113">
        <v>10.815920398009951</v>
      </c>
      <c r="D15" s="115">
        <v>14131</v>
      </c>
      <c r="E15" s="114">
        <v>14747</v>
      </c>
      <c r="F15" s="114">
        <v>15169</v>
      </c>
      <c r="G15" s="114">
        <v>13475</v>
      </c>
      <c r="H15" s="140">
        <v>13909</v>
      </c>
      <c r="I15" s="115">
        <v>222</v>
      </c>
      <c r="J15" s="116">
        <v>1.5960888633259041</v>
      </c>
    </row>
    <row r="16" spans="1:15" s="110" customFormat="1" ht="12" customHeight="1" x14ac:dyDescent="0.2">
      <c r="A16" s="118"/>
      <c r="B16" s="121" t="s">
        <v>109</v>
      </c>
      <c r="C16" s="113">
        <v>65.517795637198617</v>
      </c>
      <c r="D16" s="115">
        <v>85599</v>
      </c>
      <c r="E16" s="114">
        <v>85952</v>
      </c>
      <c r="F16" s="114">
        <v>86533</v>
      </c>
      <c r="G16" s="114">
        <v>86005</v>
      </c>
      <c r="H16" s="140">
        <v>86025</v>
      </c>
      <c r="I16" s="115">
        <v>-426</v>
      </c>
      <c r="J16" s="116">
        <v>-0.49520488230165649</v>
      </c>
    </row>
    <row r="17" spans="1:10" s="110" customFormat="1" ht="12" customHeight="1" x14ac:dyDescent="0.2">
      <c r="A17" s="118"/>
      <c r="B17" s="121" t="s">
        <v>110</v>
      </c>
      <c r="C17" s="113">
        <v>22.474550325296594</v>
      </c>
      <c r="D17" s="115">
        <v>29363</v>
      </c>
      <c r="E17" s="114">
        <v>29055</v>
      </c>
      <c r="F17" s="114">
        <v>28845</v>
      </c>
      <c r="G17" s="114">
        <v>28292</v>
      </c>
      <c r="H17" s="140">
        <v>27761</v>
      </c>
      <c r="I17" s="115">
        <v>1602</v>
      </c>
      <c r="J17" s="116">
        <v>5.7706854940383989</v>
      </c>
    </row>
    <row r="18" spans="1:10" s="110" customFormat="1" ht="12" customHeight="1" x14ac:dyDescent="0.2">
      <c r="A18" s="120"/>
      <c r="B18" s="121" t="s">
        <v>111</v>
      </c>
      <c r="C18" s="113">
        <v>1.1917336394948335</v>
      </c>
      <c r="D18" s="115">
        <v>1557</v>
      </c>
      <c r="E18" s="114">
        <v>1563</v>
      </c>
      <c r="F18" s="114">
        <v>1576</v>
      </c>
      <c r="G18" s="114">
        <v>1523</v>
      </c>
      <c r="H18" s="140">
        <v>1455</v>
      </c>
      <c r="I18" s="115">
        <v>102</v>
      </c>
      <c r="J18" s="116">
        <v>7.0103092783505154</v>
      </c>
    </row>
    <row r="19" spans="1:10" s="110" customFormat="1" ht="12" customHeight="1" x14ac:dyDescent="0.2">
      <c r="A19" s="120"/>
      <c r="B19" s="121" t="s">
        <v>112</v>
      </c>
      <c r="C19" s="113">
        <v>0.35973976272483738</v>
      </c>
      <c r="D19" s="115">
        <v>470</v>
      </c>
      <c r="E19" s="114">
        <v>460</v>
      </c>
      <c r="F19" s="114">
        <v>480</v>
      </c>
      <c r="G19" s="114">
        <v>417</v>
      </c>
      <c r="H19" s="140">
        <v>386</v>
      </c>
      <c r="I19" s="115">
        <v>84</v>
      </c>
      <c r="J19" s="116">
        <v>21.761658031088082</v>
      </c>
    </row>
    <row r="20" spans="1:10" s="110" customFormat="1" ht="12" customHeight="1" x14ac:dyDescent="0.2">
      <c r="A20" s="118" t="s">
        <v>113</v>
      </c>
      <c r="B20" s="119" t="s">
        <v>181</v>
      </c>
      <c r="C20" s="113">
        <v>72.04898584003061</v>
      </c>
      <c r="D20" s="115">
        <v>94132</v>
      </c>
      <c r="E20" s="114">
        <v>94751</v>
      </c>
      <c r="F20" s="114">
        <v>95766</v>
      </c>
      <c r="G20" s="114">
        <v>93590</v>
      </c>
      <c r="H20" s="140">
        <v>93671</v>
      </c>
      <c r="I20" s="115">
        <v>461</v>
      </c>
      <c r="J20" s="116">
        <v>0.49214805009020934</v>
      </c>
    </row>
    <row r="21" spans="1:10" s="110" customFormat="1" ht="12" customHeight="1" x14ac:dyDescent="0.2">
      <c r="A21" s="118"/>
      <c r="B21" s="119" t="s">
        <v>182</v>
      </c>
      <c r="C21" s="113">
        <v>27.951014159969382</v>
      </c>
      <c r="D21" s="115">
        <v>36518</v>
      </c>
      <c r="E21" s="114">
        <v>36566</v>
      </c>
      <c r="F21" s="114">
        <v>36357</v>
      </c>
      <c r="G21" s="114">
        <v>35705</v>
      </c>
      <c r="H21" s="140">
        <v>35479</v>
      </c>
      <c r="I21" s="115">
        <v>1039</v>
      </c>
      <c r="J21" s="116">
        <v>2.9284929112996418</v>
      </c>
    </row>
    <row r="22" spans="1:10" s="110" customFormat="1" ht="12" customHeight="1" x14ac:dyDescent="0.2">
      <c r="A22" s="118" t="s">
        <v>113</v>
      </c>
      <c r="B22" s="119" t="s">
        <v>116</v>
      </c>
      <c r="C22" s="113">
        <v>93.47110600841944</v>
      </c>
      <c r="D22" s="115">
        <v>122120</v>
      </c>
      <c r="E22" s="114">
        <v>122830</v>
      </c>
      <c r="F22" s="114">
        <v>123683</v>
      </c>
      <c r="G22" s="114">
        <v>121100</v>
      </c>
      <c r="H22" s="140">
        <v>121145</v>
      </c>
      <c r="I22" s="115">
        <v>975</v>
      </c>
      <c r="J22" s="116">
        <v>0.80482066944570552</v>
      </c>
    </row>
    <row r="23" spans="1:10" s="110" customFormat="1" ht="12" customHeight="1" x14ac:dyDescent="0.2">
      <c r="A23" s="118"/>
      <c r="B23" s="119" t="s">
        <v>117</v>
      </c>
      <c r="C23" s="113">
        <v>6.4898584003061615</v>
      </c>
      <c r="D23" s="115">
        <v>8479</v>
      </c>
      <c r="E23" s="114">
        <v>8431</v>
      </c>
      <c r="F23" s="114">
        <v>8383</v>
      </c>
      <c r="G23" s="114">
        <v>8130</v>
      </c>
      <c r="H23" s="140">
        <v>7936</v>
      </c>
      <c r="I23" s="115">
        <v>543</v>
      </c>
      <c r="J23" s="116">
        <v>6.8422379032258061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126942</v>
      </c>
      <c r="E64" s="236">
        <v>127501</v>
      </c>
      <c r="F64" s="236">
        <v>128339</v>
      </c>
      <c r="G64" s="236">
        <v>126062</v>
      </c>
      <c r="H64" s="140">
        <v>126184</v>
      </c>
      <c r="I64" s="115">
        <v>758</v>
      </c>
      <c r="J64" s="116">
        <v>0.60071007417739175</v>
      </c>
    </row>
    <row r="65" spans="1:12" s="110" customFormat="1" ht="12" customHeight="1" x14ac:dyDescent="0.2">
      <c r="A65" s="118" t="s">
        <v>105</v>
      </c>
      <c r="B65" s="119" t="s">
        <v>106</v>
      </c>
      <c r="C65" s="113">
        <v>54.47369664886326</v>
      </c>
      <c r="D65" s="235">
        <v>69150</v>
      </c>
      <c r="E65" s="236">
        <v>69520</v>
      </c>
      <c r="F65" s="236">
        <v>70246</v>
      </c>
      <c r="G65" s="236">
        <v>68992</v>
      </c>
      <c r="H65" s="140">
        <v>68944</v>
      </c>
      <c r="I65" s="115">
        <v>206</v>
      </c>
      <c r="J65" s="116">
        <v>0.29879322348572757</v>
      </c>
    </row>
    <row r="66" spans="1:12" s="110" customFormat="1" ht="12" customHeight="1" x14ac:dyDescent="0.2">
      <c r="A66" s="118"/>
      <c r="B66" s="119" t="s">
        <v>107</v>
      </c>
      <c r="C66" s="113">
        <v>45.52630335113674</v>
      </c>
      <c r="D66" s="235">
        <v>57792</v>
      </c>
      <c r="E66" s="236">
        <v>57981</v>
      </c>
      <c r="F66" s="236">
        <v>58093</v>
      </c>
      <c r="G66" s="236">
        <v>57070</v>
      </c>
      <c r="H66" s="140">
        <v>57240</v>
      </c>
      <c r="I66" s="115">
        <v>552</v>
      </c>
      <c r="J66" s="116">
        <v>0.96436058700209648</v>
      </c>
    </row>
    <row r="67" spans="1:12" s="110" customFormat="1" ht="12" customHeight="1" x14ac:dyDescent="0.2">
      <c r="A67" s="118" t="s">
        <v>105</v>
      </c>
      <c r="B67" s="121" t="s">
        <v>108</v>
      </c>
      <c r="C67" s="113">
        <v>10.932551874084227</v>
      </c>
      <c r="D67" s="235">
        <v>13878</v>
      </c>
      <c r="E67" s="236">
        <v>14443</v>
      </c>
      <c r="F67" s="236">
        <v>14861</v>
      </c>
      <c r="G67" s="236">
        <v>13245</v>
      </c>
      <c r="H67" s="140">
        <v>13776</v>
      </c>
      <c r="I67" s="115">
        <v>102</v>
      </c>
      <c r="J67" s="116">
        <v>0.74041811846689898</v>
      </c>
    </row>
    <row r="68" spans="1:12" s="110" customFormat="1" ht="12" customHeight="1" x14ac:dyDescent="0.2">
      <c r="A68" s="118"/>
      <c r="B68" s="121" t="s">
        <v>109</v>
      </c>
      <c r="C68" s="113">
        <v>65.060421294764538</v>
      </c>
      <c r="D68" s="235">
        <v>82589</v>
      </c>
      <c r="E68" s="236">
        <v>82831</v>
      </c>
      <c r="F68" s="236">
        <v>83446</v>
      </c>
      <c r="G68" s="236">
        <v>83274</v>
      </c>
      <c r="H68" s="140">
        <v>83527</v>
      </c>
      <c r="I68" s="115">
        <v>-938</v>
      </c>
      <c r="J68" s="116">
        <v>-1.122990170842961</v>
      </c>
    </row>
    <row r="69" spans="1:12" s="110" customFormat="1" ht="12" customHeight="1" x14ac:dyDescent="0.2">
      <c r="A69" s="118"/>
      <c r="B69" s="121" t="s">
        <v>110</v>
      </c>
      <c r="C69" s="113">
        <v>22.71194718847978</v>
      </c>
      <c r="D69" s="235">
        <v>28831</v>
      </c>
      <c r="E69" s="236">
        <v>28576</v>
      </c>
      <c r="F69" s="236">
        <v>28394</v>
      </c>
      <c r="G69" s="236">
        <v>27981</v>
      </c>
      <c r="H69" s="140">
        <v>27404</v>
      </c>
      <c r="I69" s="115">
        <v>1427</v>
      </c>
      <c r="J69" s="116">
        <v>5.2072690118230911</v>
      </c>
    </row>
    <row r="70" spans="1:12" s="110" customFormat="1" ht="12" customHeight="1" x14ac:dyDescent="0.2">
      <c r="A70" s="120"/>
      <c r="B70" s="121" t="s">
        <v>111</v>
      </c>
      <c r="C70" s="113">
        <v>1.2950796426714564</v>
      </c>
      <c r="D70" s="235">
        <v>1644</v>
      </c>
      <c r="E70" s="236">
        <v>1651</v>
      </c>
      <c r="F70" s="236">
        <v>1638</v>
      </c>
      <c r="G70" s="236">
        <v>1562</v>
      </c>
      <c r="H70" s="140">
        <v>1477</v>
      </c>
      <c r="I70" s="115">
        <v>167</v>
      </c>
      <c r="J70" s="116">
        <v>11.306702775897088</v>
      </c>
    </row>
    <row r="71" spans="1:12" s="110" customFormat="1" ht="12" customHeight="1" x14ac:dyDescent="0.2">
      <c r="A71" s="120"/>
      <c r="B71" s="121" t="s">
        <v>112</v>
      </c>
      <c r="C71" s="113">
        <v>0.37103559105733325</v>
      </c>
      <c r="D71" s="235">
        <v>471</v>
      </c>
      <c r="E71" s="236">
        <v>471</v>
      </c>
      <c r="F71" s="236">
        <v>468</v>
      </c>
      <c r="G71" s="236">
        <v>398</v>
      </c>
      <c r="H71" s="140">
        <v>370</v>
      </c>
      <c r="I71" s="115">
        <v>101</v>
      </c>
      <c r="J71" s="116">
        <v>27.297297297297298</v>
      </c>
    </row>
    <row r="72" spans="1:12" s="110" customFormat="1" ht="12" customHeight="1" x14ac:dyDescent="0.2">
      <c r="A72" s="118" t="s">
        <v>113</v>
      </c>
      <c r="B72" s="119" t="s">
        <v>181</v>
      </c>
      <c r="C72" s="113">
        <v>72.322793086606481</v>
      </c>
      <c r="D72" s="235">
        <v>91808</v>
      </c>
      <c r="E72" s="236">
        <v>92313</v>
      </c>
      <c r="F72" s="236">
        <v>93332</v>
      </c>
      <c r="G72" s="236">
        <v>91444</v>
      </c>
      <c r="H72" s="140">
        <v>91815</v>
      </c>
      <c r="I72" s="115">
        <v>-7</v>
      </c>
      <c r="J72" s="116">
        <v>-7.6240265751783476E-3</v>
      </c>
    </row>
    <row r="73" spans="1:12" s="110" customFormat="1" ht="12" customHeight="1" x14ac:dyDescent="0.2">
      <c r="A73" s="118"/>
      <c r="B73" s="119" t="s">
        <v>182</v>
      </c>
      <c r="C73" s="113">
        <v>27.677206913393519</v>
      </c>
      <c r="D73" s="115">
        <v>35134</v>
      </c>
      <c r="E73" s="114">
        <v>35188</v>
      </c>
      <c r="F73" s="114">
        <v>35007</v>
      </c>
      <c r="G73" s="114">
        <v>34618</v>
      </c>
      <c r="H73" s="140">
        <v>34369</v>
      </c>
      <c r="I73" s="115">
        <v>765</v>
      </c>
      <c r="J73" s="116">
        <v>2.2258430562425442</v>
      </c>
    </row>
    <row r="74" spans="1:12" s="110" customFormat="1" ht="12" customHeight="1" x14ac:dyDescent="0.2">
      <c r="A74" s="118" t="s">
        <v>113</v>
      </c>
      <c r="B74" s="119" t="s">
        <v>116</v>
      </c>
      <c r="C74" s="113">
        <v>93.228403522868717</v>
      </c>
      <c r="D74" s="115">
        <v>118346</v>
      </c>
      <c r="E74" s="114">
        <v>118938</v>
      </c>
      <c r="F74" s="114">
        <v>119763</v>
      </c>
      <c r="G74" s="114">
        <v>117717</v>
      </c>
      <c r="H74" s="140">
        <v>117968</v>
      </c>
      <c r="I74" s="115">
        <v>378</v>
      </c>
      <c r="J74" s="116">
        <v>0.32042587820425877</v>
      </c>
    </row>
    <row r="75" spans="1:12" s="110" customFormat="1" ht="12" customHeight="1" x14ac:dyDescent="0.2">
      <c r="A75" s="142"/>
      <c r="B75" s="124" t="s">
        <v>117</v>
      </c>
      <c r="C75" s="125">
        <v>6.7148776606639249</v>
      </c>
      <c r="D75" s="143">
        <v>8524</v>
      </c>
      <c r="E75" s="144">
        <v>8488</v>
      </c>
      <c r="F75" s="144">
        <v>8507</v>
      </c>
      <c r="G75" s="144">
        <v>8268</v>
      </c>
      <c r="H75" s="145">
        <v>8136</v>
      </c>
      <c r="I75" s="143">
        <v>388</v>
      </c>
      <c r="J75" s="146">
        <v>4.7689282202556535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130650</v>
      </c>
      <c r="G11" s="114">
        <v>131317</v>
      </c>
      <c r="H11" s="114">
        <v>132123</v>
      </c>
      <c r="I11" s="114">
        <v>129295</v>
      </c>
      <c r="J11" s="140">
        <v>129150</v>
      </c>
      <c r="K11" s="114">
        <v>1500</v>
      </c>
      <c r="L11" s="116">
        <v>1.1614401858304297</v>
      </c>
    </row>
    <row r="12" spans="1:17" s="110" customFormat="1" ht="24.95" customHeight="1" x14ac:dyDescent="0.2">
      <c r="A12" s="604" t="s">
        <v>185</v>
      </c>
      <c r="B12" s="605"/>
      <c r="C12" s="605"/>
      <c r="D12" s="606"/>
      <c r="E12" s="113">
        <v>53.651741293532339</v>
      </c>
      <c r="F12" s="115">
        <v>70096</v>
      </c>
      <c r="G12" s="114">
        <v>70512</v>
      </c>
      <c r="H12" s="114">
        <v>71205</v>
      </c>
      <c r="I12" s="114">
        <v>69646</v>
      </c>
      <c r="J12" s="140">
        <v>69467</v>
      </c>
      <c r="K12" s="114">
        <v>629</v>
      </c>
      <c r="L12" s="116">
        <v>0.90546590467416188</v>
      </c>
    </row>
    <row r="13" spans="1:17" s="110" customFormat="1" ht="15" customHeight="1" x14ac:dyDescent="0.2">
      <c r="A13" s="120"/>
      <c r="B13" s="612" t="s">
        <v>107</v>
      </c>
      <c r="C13" s="612"/>
      <c r="E13" s="113">
        <v>46.348258706467661</v>
      </c>
      <c r="F13" s="115">
        <v>60554</v>
      </c>
      <c r="G13" s="114">
        <v>60805</v>
      </c>
      <c r="H13" s="114">
        <v>60918</v>
      </c>
      <c r="I13" s="114">
        <v>59649</v>
      </c>
      <c r="J13" s="140">
        <v>59683</v>
      </c>
      <c r="K13" s="114">
        <v>871</v>
      </c>
      <c r="L13" s="116">
        <v>1.4593770420387715</v>
      </c>
    </row>
    <row r="14" spans="1:17" s="110" customFormat="1" ht="24.95" customHeight="1" x14ac:dyDescent="0.2">
      <c r="A14" s="604" t="s">
        <v>186</v>
      </c>
      <c r="B14" s="605"/>
      <c r="C14" s="605"/>
      <c r="D14" s="606"/>
      <c r="E14" s="113">
        <v>10.815920398009951</v>
      </c>
      <c r="F14" s="115">
        <v>14131</v>
      </c>
      <c r="G14" s="114">
        <v>14747</v>
      </c>
      <c r="H14" s="114">
        <v>15169</v>
      </c>
      <c r="I14" s="114">
        <v>13475</v>
      </c>
      <c r="J14" s="140">
        <v>13909</v>
      </c>
      <c r="K14" s="114">
        <v>222</v>
      </c>
      <c r="L14" s="116">
        <v>1.5960888633259041</v>
      </c>
    </row>
    <row r="15" spans="1:17" s="110" customFormat="1" ht="15" customHeight="1" x14ac:dyDescent="0.2">
      <c r="A15" s="120"/>
      <c r="B15" s="119"/>
      <c r="C15" s="258" t="s">
        <v>106</v>
      </c>
      <c r="E15" s="113">
        <v>58.361050173377677</v>
      </c>
      <c r="F15" s="115">
        <v>8247</v>
      </c>
      <c r="G15" s="114">
        <v>8644</v>
      </c>
      <c r="H15" s="114">
        <v>8945</v>
      </c>
      <c r="I15" s="114">
        <v>7973</v>
      </c>
      <c r="J15" s="140">
        <v>8238</v>
      </c>
      <c r="K15" s="114">
        <v>9</v>
      </c>
      <c r="L15" s="116">
        <v>0.10924981791697014</v>
      </c>
    </row>
    <row r="16" spans="1:17" s="110" customFormat="1" ht="15" customHeight="1" x14ac:dyDescent="0.2">
      <c r="A16" s="120"/>
      <c r="B16" s="119"/>
      <c r="C16" s="258" t="s">
        <v>107</v>
      </c>
      <c r="E16" s="113">
        <v>41.638949826622323</v>
      </c>
      <c r="F16" s="115">
        <v>5884</v>
      </c>
      <c r="G16" s="114">
        <v>6103</v>
      </c>
      <c r="H16" s="114">
        <v>6224</v>
      </c>
      <c r="I16" s="114">
        <v>5502</v>
      </c>
      <c r="J16" s="140">
        <v>5671</v>
      </c>
      <c r="K16" s="114">
        <v>213</v>
      </c>
      <c r="L16" s="116">
        <v>3.7559513313348614</v>
      </c>
    </row>
    <row r="17" spans="1:12" s="110" customFormat="1" ht="15" customHeight="1" x14ac:dyDescent="0.2">
      <c r="A17" s="120"/>
      <c r="B17" s="121" t="s">
        <v>109</v>
      </c>
      <c r="C17" s="258"/>
      <c r="E17" s="113">
        <v>65.517795637198617</v>
      </c>
      <c r="F17" s="115">
        <v>85599</v>
      </c>
      <c r="G17" s="114">
        <v>85952</v>
      </c>
      <c r="H17" s="114">
        <v>86533</v>
      </c>
      <c r="I17" s="114">
        <v>86005</v>
      </c>
      <c r="J17" s="140">
        <v>86025</v>
      </c>
      <c r="K17" s="114">
        <v>-426</v>
      </c>
      <c r="L17" s="116">
        <v>-0.49520488230165649</v>
      </c>
    </row>
    <row r="18" spans="1:12" s="110" customFormat="1" ht="15" customHeight="1" x14ac:dyDescent="0.2">
      <c r="A18" s="120"/>
      <c r="B18" s="119"/>
      <c r="C18" s="258" t="s">
        <v>106</v>
      </c>
      <c r="E18" s="113">
        <v>53.587074615357658</v>
      </c>
      <c r="F18" s="115">
        <v>45870</v>
      </c>
      <c r="G18" s="114">
        <v>46004</v>
      </c>
      <c r="H18" s="114">
        <v>46475</v>
      </c>
      <c r="I18" s="114">
        <v>46210</v>
      </c>
      <c r="J18" s="140">
        <v>46062</v>
      </c>
      <c r="K18" s="114">
        <v>-192</v>
      </c>
      <c r="L18" s="116">
        <v>-0.41682949068646608</v>
      </c>
    </row>
    <row r="19" spans="1:12" s="110" customFormat="1" ht="15" customHeight="1" x14ac:dyDescent="0.2">
      <c r="A19" s="120"/>
      <c r="B19" s="119"/>
      <c r="C19" s="258" t="s">
        <v>107</v>
      </c>
      <c r="E19" s="113">
        <v>46.412925384642342</v>
      </c>
      <c r="F19" s="115">
        <v>39729</v>
      </c>
      <c r="G19" s="114">
        <v>39948</v>
      </c>
      <c r="H19" s="114">
        <v>40058</v>
      </c>
      <c r="I19" s="114">
        <v>39795</v>
      </c>
      <c r="J19" s="140">
        <v>39963</v>
      </c>
      <c r="K19" s="114">
        <v>-234</v>
      </c>
      <c r="L19" s="116">
        <v>-0.58554162600405379</v>
      </c>
    </row>
    <row r="20" spans="1:12" s="110" customFormat="1" ht="15" customHeight="1" x14ac:dyDescent="0.2">
      <c r="A20" s="120"/>
      <c r="B20" s="121" t="s">
        <v>110</v>
      </c>
      <c r="C20" s="258"/>
      <c r="E20" s="113">
        <v>22.474550325296594</v>
      </c>
      <c r="F20" s="115">
        <v>29363</v>
      </c>
      <c r="G20" s="114">
        <v>29055</v>
      </c>
      <c r="H20" s="114">
        <v>28845</v>
      </c>
      <c r="I20" s="114">
        <v>28292</v>
      </c>
      <c r="J20" s="140">
        <v>27761</v>
      </c>
      <c r="K20" s="114">
        <v>1602</v>
      </c>
      <c r="L20" s="116">
        <v>5.7706854940383989</v>
      </c>
    </row>
    <row r="21" spans="1:12" s="110" customFormat="1" ht="15" customHeight="1" x14ac:dyDescent="0.2">
      <c r="A21" s="120"/>
      <c r="B21" s="119"/>
      <c r="C21" s="258" t="s">
        <v>106</v>
      </c>
      <c r="E21" s="113">
        <v>50.985934679698943</v>
      </c>
      <c r="F21" s="115">
        <v>14971</v>
      </c>
      <c r="G21" s="114">
        <v>14848</v>
      </c>
      <c r="H21" s="114">
        <v>14765</v>
      </c>
      <c r="I21" s="114">
        <v>14471</v>
      </c>
      <c r="J21" s="140">
        <v>14204</v>
      </c>
      <c r="K21" s="114">
        <v>767</v>
      </c>
      <c r="L21" s="116">
        <v>5.3998873556744575</v>
      </c>
    </row>
    <row r="22" spans="1:12" s="110" customFormat="1" ht="15" customHeight="1" x14ac:dyDescent="0.2">
      <c r="A22" s="120"/>
      <c r="B22" s="119"/>
      <c r="C22" s="258" t="s">
        <v>107</v>
      </c>
      <c r="E22" s="113">
        <v>49.014065320301057</v>
      </c>
      <c r="F22" s="115">
        <v>14392</v>
      </c>
      <c r="G22" s="114">
        <v>14207</v>
      </c>
      <c r="H22" s="114">
        <v>14080</v>
      </c>
      <c r="I22" s="114">
        <v>13821</v>
      </c>
      <c r="J22" s="140">
        <v>13557</v>
      </c>
      <c r="K22" s="114">
        <v>835</v>
      </c>
      <c r="L22" s="116">
        <v>6.1591797595338198</v>
      </c>
    </row>
    <row r="23" spans="1:12" s="110" customFormat="1" ht="15" customHeight="1" x14ac:dyDescent="0.2">
      <c r="A23" s="120"/>
      <c r="B23" s="121" t="s">
        <v>111</v>
      </c>
      <c r="C23" s="258"/>
      <c r="E23" s="113">
        <v>1.1917336394948335</v>
      </c>
      <c r="F23" s="115">
        <v>1557</v>
      </c>
      <c r="G23" s="114">
        <v>1563</v>
      </c>
      <c r="H23" s="114">
        <v>1576</v>
      </c>
      <c r="I23" s="114">
        <v>1523</v>
      </c>
      <c r="J23" s="140">
        <v>1455</v>
      </c>
      <c r="K23" s="114">
        <v>102</v>
      </c>
      <c r="L23" s="116">
        <v>7.0103092783505154</v>
      </c>
    </row>
    <row r="24" spans="1:12" s="110" customFormat="1" ht="15" customHeight="1" x14ac:dyDescent="0.2">
      <c r="A24" s="120"/>
      <c r="B24" s="119"/>
      <c r="C24" s="258" t="s">
        <v>106</v>
      </c>
      <c r="E24" s="113">
        <v>64.739884393063591</v>
      </c>
      <c r="F24" s="115">
        <v>1008</v>
      </c>
      <c r="G24" s="114">
        <v>1016</v>
      </c>
      <c r="H24" s="114">
        <v>1020</v>
      </c>
      <c r="I24" s="114">
        <v>992</v>
      </c>
      <c r="J24" s="140">
        <v>963</v>
      </c>
      <c r="K24" s="114">
        <v>45</v>
      </c>
      <c r="L24" s="116">
        <v>4.6728971962616823</v>
      </c>
    </row>
    <row r="25" spans="1:12" s="110" customFormat="1" ht="15" customHeight="1" x14ac:dyDescent="0.2">
      <c r="A25" s="120"/>
      <c r="B25" s="119"/>
      <c r="C25" s="258" t="s">
        <v>107</v>
      </c>
      <c r="E25" s="113">
        <v>35.260115606936417</v>
      </c>
      <c r="F25" s="115">
        <v>549</v>
      </c>
      <c r="G25" s="114">
        <v>547</v>
      </c>
      <c r="H25" s="114">
        <v>556</v>
      </c>
      <c r="I25" s="114">
        <v>531</v>
      </c>
      <c r="J25" s="140">
        <v>492</v>
      </c>
      <c r="K25" s="114">
        <v>57</v>
      </c>
      <c r="L25" s="116">
        <v>11.585365853658537</v>
      </c>
    </row>
    <row r="26" spans="1:12" s="110" customFormat="1" ht="15" customHeight="1" x14ac:dyDescent="0.2">
      <c r="A26" s="120"/>
      <c r="C26" s="121" t="s">
        <v>187</v>
      </c>
      <c r="D26" s="110" t="s">
        <v>188</v>
      </c>
      <c r="E26" s="113">
        <v>0.35973976272483738</v>
      </c>
      <c r="F26" s="115">
        <v>470</v>
      </c>
      <c r="G26" s="114">
        <v>460</v>
      </c>
      <c r="H26" s="114">
        <v>480</v>
      </c>
      <c r="I26" s="114">
        <v>417</v>
      </c>
      <c r="J26" s="140">
        <v>386</v>
      </c>
      <c r="K26" s="114">
        <v>84</v>
      </c>
      <c r="L26" s="116">
        <v>21.761658031088082</v>
      </c>
    </row>
    <row r="27" spans="1:12" s="110" customFormat="1" ht="15" customHeight="1" x14ac:dyDescent="0.2">
      <c r="A27" s="120"/>
      <c r="B27" s="119"/>
      <c r="D27" s="259" t="s">
        <v>106</v>
      </c>
      <c r="E27" s="113">
        <v>57.872340425531917</v>
      </c>
      <c r="F27" s="115">
        <v>272</v>
      </c>
      <c r="G27" s="114">
        <v>253</v>
      </c>
      <c r="H27" s="114">
        <v>253</v>
      </c>
      <c r="I27" s="114">
        <v>214</v>
      </c>
      <c r="J27" s="140">
        <v>210</v>
      </c>
      <c r="K27" s="114">
        <v>62</v>
      </c>
      <c r="L27" s="116">
        <v>29.523809523809526</v>
      </c>
    </row>
    <row r="28" spans="1:12" s="110" customFormat="1" ht="15" customHeight="1" x14ac:dyDescent="0.2">
      <c r="A28" s="120"/>
      <c r="B28" s="119"/>
      <c r="D28" s="259" t="s">
        <v>107</v>
      </c>
      <c r="E28" s="113">
        <v>42.127659574468083</v>
      </c>
      <c r="F28" s="115">
        <v>198</v>
      </c>
      <c r="G28" s="114">
        <v>207</v>
      </c>
      <c r="H28" s="114">
        <v>227</v>
      </c>
      <c r="I28" s="114">
        <v>203</v>
      </c>
      <c r="J28" s="140">
        <v>176</v>
      </c>
      <c r="K28" s="114">
        <v>22</v>
      </c>
      <c r="L28" s="116">
        <v>12.5</v>
      </c>
    </row>
    <row r="29" spans="1:12" s="110" customFormat="1" ht="24.95" customHeight="1" x14ac:dyDescent="0.2">
      <c r="A29" s="604" t="s">
        <v>189</v>
      </c>
      <c r="B29" s="605"/>
      <c r="C29" s="605"/>
      <c r="D29" s="606"/>
      <c r="E29" s="113">
        <v>93.47110600841944</v>
      </c>
      <c r="F29" s="115">
        <v>122120</v>
      </c>
      <c r="G29" s="114">
        <v>122830</v>
      </c>
      <c r="H29" s="114">
        <v>123683</v>
      </c>
      <c r="I29" s="114">
        <v>121100</v>
      </c>
      <c r="J29" s="140">
        <v>121145</v>
      </c>
      <c r="K29" s="114">
        <v>975</v>
      </c>
      <c r="L29" s="116">
        <v>0.80482066944570552</v>
      </c>
    </row>
    <row r="30" spans="1:12" s="110" customFormat="1" ht="15" customHeight="1" x14ac:dyDescent="0.2">
      <c r="A30" s="120"/>
      <c r="B30" s="119"/>
      <c r="C30" s="258" t="s">
        <v>106</v>
      </c>
      <c r="E30" s="113">
        <v>52.756305273501475</v>
      </c>
      <c r="F30" s="115">
        <v>64426</v>
      </c>
      <c r="G30" s="114">
        <v>64863</v>
      </c>
      <c r="H30" s="114">
        <v>65533</v>
      </c>
      <c r="I30" s="114">
        <v>64179</v>
      </c>
      <c r="J30" s="140">
        <v>64155</v>
      </c>
      <c r="K30" s="114">
        <v>271</v>
      </c>
      <c r="L30" s="116">
        <v>0.42241446496765644</v>
      </c>
    </row>
    <row r="31" spans="1:12" s="110" customFormat="1" ht="15" customHeight="1" x14ac:dyDescent="0.2">
      <c r="A31" s="120"/>
      <c r="B31" s="119"/>
      <c r="C31" s="258" t="s">
        <v>107</v>
      </c>
      <c r="E31" s="113">
        <v>47.243694726498525</v>
      </c>
      <c r="F31" s="115">
        <v>57694</v>
      </c>
      <c r="G31" s="114">
        <v>57967</v>
      </c>
      <c r="H31" s="114">
        <v>58150</v>
      </c>
      <c r="I31" s="114">
        <v>56921</v>
      </c>
      <c r="J31" s="140">
        <v>56990</v>
      </c>
      <c r="K31" s="114">
        <v>704</v>
      </c>
      <c r="L31" s="116">
        <v>1.235304439375329</v>
      </c>
    </row>
    <row r="32" spans="1:12" s="110" customFormat="1" ht="15" customHeight="1" x14ac:dyDescent="0.2">
      <c r="A32" s="120"/>
      <c r="B32" s="119" t="s">
        <v>117</v>
      </c>
      <c r="C32" s="258"/>
      <c r="E32" s="113">
        <v>6.4898584003061615</v>
      </c>
      <c r="F32" s="115">
        <v>8479</v>
      </c>
      <c r="G32" s="114">
        <v>8431</v>
      </c>
      <c r="H32" s="114">
        <v>8383</v>
      </c>
      <c r="I32" s="114">
        <v>8130</v>
      </c>
      <c r="J32" s="140">
        <v>7936</v>
      </c>
      <c r="K32" s="114">
        <v>543</v>
      </c>
      <c r="L32" s="116">
        <v>6.8422379032258061</v>
      </c>
    </row>
    <row r="33" spans="1:12" s="110" customFormat="1" ht="15" customHeight="1" x14ac:dyDescent="0.2">
      <c r="A33" s="120"/>
      <c r="B33" s="119"/>
      <c r="C33" s="258" t="s">
        <v>106</v>
      </c>
      <c r="E33" s="113">
        <v>66.446514919212177</v>
      </c>
      <c r="F33" s="115">
        <v>5634</v>
      </c>
      <c r="G33" s="114">
        <v>5609</v>
      </c>
      <c r="H33" s="114">
        <v>5633</v>
      </c>
      <c r="I33" s="114">
        <v>5423</v>
      </c>
      <c r="J33" s="140">
        <v>5265</v>
      </c>
      <c r="K33" s="114">
        <v>369</v>
      </c>
      <c r="L33" s="116">
        <v>7.0085470085470085</v>
      </c>
    </row>
    <row r="34" spans="1:12" s="110" customFormat="1" ht="15" customHeight="1" x14ac:dyDescent="0.2">
      <c r="A34" s="120"/>
      <c r="B34" s="119"/>
      <c r="C34" s="258" t="s">
        <v>107</v>
      </c>
      <c r="E34" s="113">
        <v>33.55348508078783</v>
      </c>
      <c r="F34" s="115">
        <v>2845</v>
      </c>
      <c r="G34" s="114">
        <v>2822</v>
      </c>
      <c r="H34" s="114">
        <v>2750</v>
      </c>
      <c r="I34" s="114">
        <v>2707</v>
      </c>
      <c r="J34" s="140">
        <v>2671</v>
      </c>
      <c r="K34" s="114">
        <v>174</v>
      </c>
      <c r="L34" s="116">
        <v>6.5144140771246724</v>
      </c>
    </row>
    <row r="35" spans="1:12" s="110" customFormat="1" ht="24.95" customHeight="1" x14ac:dyDescent="0.2">
      <c r="A35" s="604" t="s">
        <v>190</v>
      </c>
      <c r="B35" s="605"/>
      <c r="C35" s="605"/>
      <c r="D35" s="606"/>
      <c r="E35" s="113">
        <v>72.04898584003061</v>
      </c>
      <c r="F35" s="115">
        <v>94132</v>
      </c>
      <c r="G35" s="114">
        <v>94751</v>
      </c>
      <c r="H35" s="114">
        <v>95766</v>
      </c>
      <c r="I35" s="114">
        <v>93590</v>
      </c>
      <c r="J35" s="140">
        <v>93671</v>
      </c>
      <c r="K35" s="114">
        <v>461</v>
      </c>
      <c r="L35" s="116">
        <v>0.49214805009020934</v>
      </c>
    </row>
    <row r="36" spans="1:12" s="110" customFormat="1" ht="15" customHeight="1" x14ac:dyDescent="0.2">
      <c r="A36" s="120"/>
      <c r="B36" s="119"/>
      <c r="C36" s="258" t="s">
        <v>106</v>
      </c>
      <c r="E36" s="113">
        <v>68.33276675307016</v>
      </c>
      <c r="F36" s="115">
        <v>64323</v>
      </c>
      <c r="G36" s="114">
        <v>64717</v>
      </c>
      <c r="H36" s="114">
        <v>65493</v>
      </c>
      <c r="I36" s="114">
        <v>64060</v>
      </c>
      <c r="J36" s="140">
        <v>63949</v>
      </c>
      <c r="K36" s="114">
        <v>374</v>
      </c>
      <c r="L36" s="116">
        <v>0.58484104520790003</v>
      </c>
    </row>
    <row r="37" spans="1:12" s="110" customFormat="1" ht="15" customHeight="1" x14ac:dyDescent="0.2">
      <c r="A37" s="120"/>
      <c r="B37" s="119"/>
      <c r="C37" s="258" t="s">
        <v>107</v>
      </c>
      <c r="E37" s="113">
        <v>31.667233246929843</v>
      </c>
      <c r="F37" s="115">
        <v>29809</v>
      </c>
      <c r="G37" s="114">
        <v>30034</v>
      </c>
      <c r="H37" s="114">
        <v>30273</v>
      </c>
      <c r="I37" s="114">
        <v>29530</v>
      </c>
      <c r="J37" s="140">
        <v>29722</v>
      </c>
      <c r="K37" s="114">
        <v>87</v>
      </c>
      <c r="L37" s="116">
        <v>0.29271246887827201</v>
      </c>
    </row>
    <row r="38" spans="1:12" s="110" customFormat="1" ht="15" customHeight="1" x14ac:dyDescent="0.2">
      <c r="A38" s="120"/>
      <c r="B38" s="119" t="s">
        <v>182</v>
      </c>
      <c r="C38" s="258"/>
      <c r="E38" s="113">
        <v>27.951014159969382</v>
      </c>
      <c r="F38" s="115">
        <v>36518</v>
      </c>
      <c r="G38" s="114">
        <v>36566</v>
      </c>
      <c r="H38" s="114">
        <v>36357</v>
      </c>
      <c r="I38" s="114">
        <v>35705</v>
      </c>
      <c r="J38" s="140">
        <v>35479</v>
      </c>
      <c r="K38" s="114">
        <v>1039</v>
      </c>
      <c r="L38" s="116">
        <v>2.9284929112996418</v>
      </c>
    </row>
    <row r="39" spans="1:12" s="110" customFormat="1" ht="15" customHeight="1" x14ac:dyDescent="0.2">
      <c r="A39" s="120"/>
      <c r="B39" s="119"/>
      <c r="C39" s="258" t="s">
        <v>106</v>
      </c>
      <c r="E39" s="113">
        <v>15.808642313379703</v>
      </c>
      <c r="F39" s="115">
        <v>5773</v>
      </c>
      <c r="G39" s="114">
        <v>5795</v>
      </c>
      <c r="H39" s="114">
        <v>5712</v>
      </c>
      <c r="I39" s="114">
        <v>5586</v>
      </c>
      <c r="J39" s="140">
        <v>5518</v>
      </c>
      <c r="K39" s="114">
        <v>255</v>
      </c>
      <c r="L39" s="116">
        <v>4.6212395795578107</v>
      </c>
    </row>
    <row r="40" spans="1:12" s="110" customFormat="1" ht="15" customHeight="1" x14ac:dyDescent="0.2">
      <c r="A40" s="120"/>
      <c r="B40" s="119"/>
      <c r="C40" s="258" t="s">
        <v>107</v>
      </c>
      <c r="E40" s="113">
        <v>84.191357686620293</v>
      </c>
      <c r="F40" s="115">
        <v>30745</v>
      </c>
      <c r="G40" s="114">
        <v>30771</v>
      </c>
      <c r="H40" s="114">
        <v>30645</v>
      </c>
      <c r="I40" s="114">
        <v>30119</v>
      </c>
      <c r="J40" s="140">
        <v>29961</v>
      </c>
      <c r="K40" s="114">
        <v>784</v>
      </c>
      <c r="L40" s="116">
        <v>2.6167350889489671</v>
      </c>
    </row>
    <row r="41" spans="1:12" s="110" customFormat="1" ht="24.75" customHeight="1" x14ac:dyDescent="0.2">
      <c r="A41" s="604" t="s">
        <v>517</v>
      </c>
      <c r="B41" s="605"/>
      <c r="C41" s="605"/>
      <c r="D41" s="606"/>
      <c r="E41" s="113">
        <v>5.2590891695369306</v>
      </c>
      <c r="F41" s="115">
        <v>6871</v>
      </c>
      <c r="G41" s="114">
        <v>7586</v>
      </c>
      <c r="H41" s="114">
        <v>7714</v>
      </c>
      <c r="I41" s="114">
        <v>6034</v>
      </c>
      <c r="J41" s="140">
        <v>6613</v>
      </c>
      <c r="K41" s="114">
        <v>258</v>
      </c>
      <c r="L41" s="116">
        <v>3.9014063208831091</v>
      </c>
    </row>
    <row r="42" spans="1:12" s="110" customFormat="1" ht="15" customHeight="1" x14ac:dyDescent="0.2">
      <c r="A42" s="120"/>
      <c r="B42" s="119"/>
      <c r="C42" s="258" t="s">
        <v>106</v>
      </c>
      <c r="E42" s="113">
        <v>59.510988211322953</v>
      </c>
      <c r="F42" s="115">
        <v>4089</v>
      </c>
      <c r="G42" s="114">
        <v>4570</v>
      </c>
      <c r="H42" s="114">
        <v>4672</v>
      </c>
      <c r="I42" s="114">
        <v>3612</v>
      </c>
      <c r="J42" s="140">
        <v>3978</v>
      </c>
      <c r="K42" s="114">
        <v>111</v>
      </c>
      <c r="L42" s="116">
        <v>2.7903469079939667</v>
      </c>
    </row>
    <row r="43" spans="1:12" s="110" customFormat="1" ht="15" customHeight="1" x14ac:dyDescent="0.2">
      <c r="A43" s="123"/>
      <c r="B43" s="124"/>
      <c r="C43" s="260" t="s">
        <v>107</v>
      </c>
      <c r="D43" s="261"/>
      <c r="E43" s="125">
        <v>40.489011788677047</v>
      </c>
      <c r="F43" s="143">
        <v>2782</v>
      </c>
      <c r="G43" s="144">
        <v>3016</v>
      </c>
      <c r="H43" s="144">
        <v>3042</v>
      </c>
      <c r="I43" s="144">
        <v>2422</v>
      </c>
      <c r="J43" s="145">
        <v>2635</v>
      </c>
      <c r="K43" s="144">
        <v>147</v>
      </c>
      <c r="L43" s="146">
        <v>5.5787476280834918</v>
      </c>
    </row>
    <row r="44" spans="1:12" s="110" customFormat="1" ht="45.75" customHeight="1" x14ac:dyDescent="0.2">
      <c r="A44" s="604" t="s">
        <v>191</v>
      </c>
      <c r="B44" s="605"/>
      <c r="C44" s="605"/>
      <c r="D44" s="606"/>
      <c r="E44" s="113">
        <v>2.6291618828932264</v>
      </c>
      <c r="F44" s="115">
        <v>3435</v>
      </c>
      <c r="G44" s="114">
        <v>3472</v>
      </c>
      <c r="H44" s="114">
        <v>3478</v>
      </c>
      <c r="I44" s="114">
        <v>3402</v>
      </c>
      <c r="J44" s="140">
        <v>3447</v>
      </c>
      <c r="K44" s="114">
        <v>-12</v>
      </c>
      <c r="L44" s="116">
        <v>-0.34812880765883375</v>
      </c>
    </row>
    <row r="45" spans="1:12" s="110" customFormat="1" ht="15" customHeight="1" x14ac:dyDescent="0.2">
      <c r="A45" s="120"/>
      <c r="B45" s="119"/>
      <c r="C45" s="258" t="s">
        <v>106</v>
      </c>
      <c r="E45" s="113">
        <v>60.931586608442501</v>
      </c>
      <c r="F45" s="115">
        <v>2093</v>
      </c>
      <c r="G45" s="114">
        <v>2116</v>
      </c>
      <c r="H45" s="114">
        <v>2118</v>
      </c>
      <c r="I45" s="114">
        <v>2077</v>
      </c>
      <c r="J45" s="140">
        <v>2103</v>
      </c>
      <c r="K45" s="114">
        <v>-10</v>
      </c>
      <c r="L45" s="116">
        <v>-0.47551117451260105</v>
      </c>
    </row>
    <row r="46" spans="1:12" s="110" customFormat="1" ht="15" customHeight="1" x14ac:dyDescent="0.2">
      <c r="A46" s="123"/>
      <c r="B46" s="124"/>
      <c r="C46" s="260" t="s">
        <v>107</v>
      </c>
      <c r="D46" s="261"/>
      <c r="E46" s="125">
        <v>39.068413391557499</v>
      </c>
      <c r="F46" s="143">
        <v>1342</v>
      </c>
      <c r="G46" s="144">
        <v>1356</v>
      </c>
      <c r="H46" s="144">
        <v>1360</v>
      </c>
      <c r="I46" s="144">
        <v>1325</v>
      </c>
      <c r="J46" s="145">
        <v>1344</v>
      </c>
      <c r="K46" s="144">
        <v>-2</v>
      </c>
      <c r="L46" s="146">
        <v>-0.14880952380952381</v>
      </c>
    </row>
    <row r="47" spans="1:12" s="110" customFormat="1" ht="39" customHeight="1" x14ac:dyDescent="0.2">
      <c r="A47" s="604" t="s">
        <v>518</v>
      </c>
      <c r="B47" s="607"/>
      <c r="C47" s="607"/>
      <c r="D47" s="608"/>
      <c r="E47" s="113">
        <v>0.3099885189437428</v>
      </c>
      <c r="F47" s="115">
        <v>405</v>
      </c>
      <c r="G47" s="114">
        <v>424</v>
      </c>
      <c r="H47" s="114">
        <v>377</v>
      </c>
      <c r="I47" s="114">
        <v>370</v>
      </c>
      <c r="J47" s="140">
        <v>415</v>
      </c>
      <c r="K47" s="114">
        <v>-10</v>
      </c>
      <c r="L47" s="116">
        <v>-2.4096385542168677</v>
      </c>
    </row>
    <row r="48" spans="1:12" s="110" customFormat="1" ht="15" customHeight="1" x14ac:dyDescent="0.2">
      <c r="A48" s="120"/>
      <c r="B48" s="119"/>
      <c r="C48" s="258" t="s">
        <v>106</v>
      </c>
      <c r="E48" s="113">
        <v>42.716049382716051</v>
      </c>
      <c r="F48" s="115">
        <v>173</v>
      </c>
      <c r="G48" s="114">
        <v>174</v>
      </c>
      <c r="H48" s="114">
        <v>155</v>
      </c>
      <c r="I48" s="114">
        <v>160</v>
      </c>
      <c r="J48" s="140">
        <v>175</v>
      </c>
      <c r="K48" s="114">
        <v>-2</v>
      </c>
      <c r="L48" s="116">
        <v>-1.1428571428571428</v>
      </c>
    </row>
    <row r="49" spans="1:12" s="110" customFormat="1" ht="15" customHeight="1" x14ac:dyDescent="0.2">
      <c r="A49" s="123"/>
      <c r="B49" s="124"/>
      <c r="C49" s="260" t="s">
        <v>107</v>
      </c>
      <c r="D49" s="261"/>
      <c r="E49" s="125">
        <v>57.283950617283949</v>
      </c>
      <c r="F49" s="143">
        <v>232</v>
      </c>
      <c r="G49" s="144">
        <v>250</v>
      </c>
      <c r="H49" s="144">
        <v>222</v>
      </c>
      <c r="I49" s="144">
        <v>210</v>
      </c>
      <c r="J49" s="145">
        <v>240</v>
      </c>
      <c r="K49" s="144">
        <v>-8</v>
      </c>
      <c r="L49" s="146">
        <v>-3.3333333333333335</v>
      </c>
    </row>
    <row r="50" spans="1:12" s="110" customFormat="1" ht="24.95" customHeight="1" x14ac:dyDescent="0.2">
      <c r="A50" s="609" t="s">
        <v>192</v>
      </c>
      <c r="B50" s="610"/>
      <c r="C50" s="610"/>
      <c r="D50" s="611"/>
      <c r="E50" s="262">
        <v>14.923076923076923</v>
      </c>
      <c r="F50" s="263">
        <v>19497</v>
      </c>
      <c r="G50" s="264">
        <v>20306</v>
      </c>
      <c r="H50" s="264">
        <v>20680</v>
      </c>
      <c r="I50" s="264">
        <v>19175</v>
      </c>
      <c r="J50" s="265">
        <v>19212</v>
      </c>
      <c r="K50" s="263">
        <v>285</v>
      </c>
      <c r="L50" s="266">
        <v>1.4834478450968145</v>
      </c>
    </row>
    <row r="51" spans="1:12" s="110" customFormat="1" ht="15" customHeight="1" x14ac:dyDescent="0.2">
      <c r="A51" s="120"/>
      <c r="B51" s="119"/>
      <c r="C51" s="258" t="s">
        <v>106</v>
      </c>
      <c r="E51" s="113">
        <v>57.095963481561263</v>
      </c>
      <c r="F51" s="115">
        <v>11132</v>
      </c>
      <c r="G51" s="114">
        <v>11532</v>
      </c>
      <c r="H51" s="114">
        <v>11835</v>
      </c>
      <c r="I51" s="114">
        <v>10938</v>
      </c>
      <c r="J51" s="140">
        <v>10934</v>
      </c>
      <c r="K51" s="114">
        <v>198</v>
      </c>
      <c r="L51" s="116">
        <v>1.8108651911468814</v>
      </c>
    </row>
    <row r="52" spans="1:12" s="110" customFormat="1" ht="15" customHeight="1" x14ac:dyDescent="0.2">
      <c r="A52" s="120"/>
      <c r="B52" s="119"/>
      <c r="C52" s="258" t="s">
        <v>107</v>
      </c>
      <c r="E52" s="113">
        <v>42.904036518438737</v>
      </c>
      <c r="F52" s="115">
        <v>8365</v>
      </c>
      <c r="G52" s="114">
        <v>8774</v>
      </c>
      <c r="H52" s="114">
        <v>8845</v>
      </c>
      <c r="I52" s="114">
        <v>8237</v>
      </c>
      <c r="J52" s="140">
        <v>8278</v>
      </c>
      <c r="K52" s="114">
        <v>87</v>
      </c>
      <c r="L52" s="116">
        <v>1.050978497221551</v>
      </c>
    </row>
    <row r="53" spans="1:12" s="110" customFormat="1" ht="15" customHeight="1" x14ac:dyDescent="0.2">
      <c r="A53" s="120"/>
      <c r="B53" s="119"/>
      <c r="C53" s="258" t="s">
        <v>187</v>
      </c>
      <c r="D53" s="110" t="s">
        <v>193</v>
      </c>
      <c r="E53" s="113">
        <v>24.634559162948147</v>
      </c>
      <c r="F53" s="115">
        <v>4803</v>
      </c>
      <c r="G53" s="114">
        <v>5612</v>
      </c>
      <c r="H53" s="114">
        <v>5855</v>
      </c>
      <c r="I53" s="114">
        <v>4385</v>
      </c>
      <c r="J53" s="140">
        <v>4611</v>
      </c>
      <c r="K53" s="114">
        <v>192</v>
      </c>
      <c r="L53" s="116">
        <v>4.1639557579700712</v>
      </c>
    </row>
    <row r="54" spans="1:12" s="110" customFormat="1" ht="15" customHeight="1" x14ac:dyDescent="0.2">
      <c r="A54" s="120"/>
      <c r="B54" s="119"/>
      <c r="D54" s="267" t="s">
        <v>194</v>
      </c>
      <c r="E54" s="113">
        <v>61.35748490526754</v>
      </c>
      <c r="F54" s="115">
        <v>2947</v>
      </c>
      <c r="G54" s="114">
        <v>3397</v>
      </c>
      <c r="H54" s="114">
        <v>3585</v>
      </c>
      <c r="I54" s="114">
        <v>2674</v>
      </c>
      <c r="J54" s="140">
        <v>2829</v>
      </c>
      <c r="K54" s="114">
        <v>118</v>
      </c>
      <c r="L54" s="116">
        <v>4.1710851891127607</v>
      </c>
    </row>
    <row r="55" spans="1:12" s="110" customFormat="1" ht="15" customHeight="1" x14ac:dyDescent="0.2">
      <c r="A55" s="120"/>
      <c r="B55" s="119"/>
      <c r="D55" s="267" t="s">
        <v>195</v>
      </c>
      <c r="E55" s="113">
        <v>38.64251509473246</v>
      </c>
      <c r="F55" s="115">
        <v>1856</v>
      </c>
      <c r="G55" s="114">
        <v>2215</v>
      </c>
      <c r="H55" s="114">
        <v>2270</v>
      </c>
      <c r="I55" s="114">
        <v>1711</v>
      </c>
      <c r="J55" s="140">
        <v>1782</v>
      </c>
      <c r="K55" s="114">
        <v>74</v>
      </c>
      <c r="L55" s="116">
        <v>4.1526374859708195</v>
      </c>
    </row>
    <row r="56" spans="1:12" s="110" customFormat="1" ht="15" customHeight="1" x14ac:dyDescent="0.2">
      <c r="A56" s="120"/>
      <c r="B56" s="119" t="s">
        <v>196</v>
      </c>
      <c r="C56" s="258"/>
      <c r="E56" s="113">
        <v>66.256410256410263</v>
      </c>
      <c r="F56" s="115">
        <v>86564</v>
      </c>
      <c r="G56" s="114">
        <v>86404</v>
      </c>
      <c r="H56" s="114">
        <v>86847</v>
      </c>
      <c r="I56" s="114">
        <v>85928</v>
      </c>
      <c r="J56" s="140">
        <v>85937</v>
      </c>
      <c r="K56" s="114">
        <v>627</v>
      </c>
      <c r="L56" s="116">
        <v>0.72960424497015253</v>
      </c>
    </row>
    <row r="57" spans="1:12" s="110" customFormat="1" ht="15" customHeight="1" x14ac:dyDescent="0.2">
      <c r="A57" s="120"/>
      <c r="B57" s="119"/>
      <c r="C57" s="258" t="s">
        <v>106</v>
      </c>
      <c r="E57" s="113">
        <v>51.564160621043392</v>
      </c>
      <c r="F57" s="115">
        <v>44636</v>
      </c>
      <c r="G57" s="114">
        <v>44626</v>
      </c>
      <c r="H57" s="114">
        <v>44959</v>
      </c>
      <c r="I57" s="114">
        <v>44523</v>
      </c>
      <c r="J57" s="140">
        <v>44489</v>
      </c>
      <c r="K57" s="114">
        <v>147</v>
      </c>
      <c r="L57" s="116">
        <v>0.33041875519791408</v>
      </c>
    </row>
    <row r="58" spans="1:12" s="110" customFormat="1" ht="15" customHeight="1" x14ac:dyDescent="0.2">
      <c r="A58" s="120"/>
      <c r="B58" s="119"/>
      <c r="C58" s="258" t="s">
        <v>107</v>
      </c>
      <c r="E58" s="113">
        <v>48.435839378956608</v>
      </c>
      <c r="F58" s="115">
        <v>41928</v>
      </c>
      <c r="G58" s="114">
        <v>41778</v>
      </c>
      <c r="H58" s="114">
        <v>41888</v>
      </c>
      <c r="I58" s="114">
        <v>41405</v>
      </c>
      <c r="J58" s="140">
        <v>41448</v>
      </c>
      <c r="K58" s="114">
        <v>480</v>
      </c>
      <c r="L58" s="116">
        <v>1.1580775911986103</v>
      </c>
    </row>
    <row r="59" spans="1:12" s="110" customFormat="1" ht="15" customHeight="1" x14ac:dyDescent="0.2">
      <c r="A59" s="120"/>
      <c r="B59" s="119"/>
      <c r="C59" s="258" t="s">
        <v>105</v>
      </c>
      <c r="D59" s="110" t="s">
        <v>197</v>
      </c>
      <c r="E59" s="113">
        <v>92.498036135113907</v>
      </c>
      <c r="F59" s="115">
        <v>80070</v>
      </c>
      <c r="G59" s="114">
        <v>79913</v>
      </c>
      <c r="H59" s="114">
        <v>80371</v>
      </c>
      <c r="I59" s="114">
        <v>79533</v>
      </c>
      <c r="J59" s="140">
        <v>79571</v>
      </c>
      <c r="K59" s="114">
        <v>499</v>
      </c>
      <c r="L59" s="116">
        <v>0.62711289288811245</v>
      </c>
    </row>
    <row r="60" spans="1:12" s="110" customFormat="1" ht="15" customHeight="1" x14ac:dyDescent="0.2">
      <c r="A60" s="120"/>
      <c r="B60" s="119"/>
      <c r="C60" s="258"/>
      <c r="D60" s="267" t="s">
        <v>198</v>
      </c>
      <c r="E60" s="113">
        <v>49.46172099413014</v>
      </c>
      <c r="F60" s="115">
        <v>39604</v>
      </c>
      <c r="G60" s="114">
        <v>39581</v>
      </c>
      <c r="H60" s="114">
        <v>39921</v>
      </c>
      <c r="I60" s="114">
        <v>39537</v>
      </c>
      <c r="J60" s="140">
        <v>39527</v>
      </c>
      <c r="K60" s="114">
        <v>77</v>
      </c>
      <c r="L60" s="116">
        <v>0.19480355200242871</v>
      </c>
    </row>
    <row r="61" spans="1:12" s="110" customFormat="1" ht="15" customHeight="1" x14ac:dyDescent="0.2">
      <c r="A61" s="120"/>
      <c r="B61" s="119"/>
      <c r="C61" s="258"/>
      <c r="D61" s="267" t="s">
        <v>199</v>
      </c>
      <c r="E61" s="113">
        <v>50.53827900586986</v>
      </c>
      <c r="F61" s="115">
        <v>40466</v>
      </c>
      <c r="G61" s="114">
        <v>40332</v>
      </c>
      <c r="H61" s="114">
        <v>40450</v>
      </c>
      <c r="I61" s="114">
        <v>39996</v>
      </c>
      <c r="J61" s="140">
        <v>40044</v>
      </c>
      <c r="K61" s="114">
        <v>422</v>
      </c>
      <c r="L61" s="116">
        <v>1.053840775147338</v>
      </c>
    </row>
    <row r="62" spans="1:12" s="110" customFormat="1" ht="15" customHeight="1" x14ac:dyDescent="0.2">
      <c r="A62" s="120"/>
      <c r="B62" s="119"/>
      <c r="C62" s="258"/>
      <c r="D62" s="258" t="s">
        <v>200</v>
      </c>
      <c r="E62" s="113">
        <v>7.501963864886096</v>
      </c>
      <c r="F62" s="115">
        <v>6494</v>
      </c>
      <c r="G62" s="114">
        <v>6491</v>
      </c>
      <c r="H62" s="114">
        <v>6476</v>
      </c>
      <c r="I62" s="114">
        <v>6395</v>
      </c>
      <c r="J62" s="140">
        <v>6366</v>
      </c>
      <c r="K62" s="114">
        <v>128</v>
      </c>
      <c r="L62" s="116">
        <v>2.0106817467797673</v>
      </c>
    </row>
    <row r="63" spans="1:12" s="110" customFormat="1" ht="15" customHeight="1" x14ac:dyDescent="0.2">
      <c r="A63" s="120"/>
      <c r="B63" s="119"/>
      <c r="C63" s="258"/>
      <c r="D63" s="267" t="s">
        <v>198</v>
      </c>
      <c r="E63" s="113">
        <v>77.486910994764401</v>
      </c>
      <c r="F63" s="115">
        <v>5032</v>
      </c>
      <c r="G63" s="114">
        <v>5045</v>
      </c>
      <c r="H63" s="114">
        <v>5038</v>
      </c>
      <c r="I63" s="114">
        <v>4986</v>
      </c>
      <c r="J63" s="140">
        <v>4962</v>
      </c>
      <c r="K63" s="114">
        <v>70</v>
      </c>
      <c r="L63" s="116">
        <v>1.4107214832728738</v>
      </c>
    </row>
    <row r="64" spans="1:12" s="110" customFormat="1" ht="15" customHeight="1" x14ac:dyDescent="0.2">
      <c r="A64" s="120"/>
      <c r="B64" s="119"/>
      <c r="C64" s="258"/>
      <c r="D64" s="267" t="s">
        <v>199</v>
      </c>
      <c r="E64" s="113">
        <v>22.513089005235603</v>
      </c>
      <c r="F64" s="115">
        <v>1462</v>
      </c>
      <c r="G64" s="114">
        <v>1446</v>
      </c>
      <c r="H64" s="114">
        <v>1438</v>
      </c>
      <c r="I64" s="114">
        <v>1409</v>
      </c>
      <c r="J64" s="140">
        <v>1404</v>
      </c>
      <c r="K64" s="114">
        <v>58</v>
      </c>
      <c r="L64" s="116">
        <v>4.1310541310541309</v>
      </c>
    </row>
    <row r="65" spans="1:12" s="110" customFormat="1" ht="15" customHeight="1" x14ac:dyDescent="0.2">
      <c r="A65" s="120"/>
      <c r="B65" s="119" t="s">
        <v>201</v>
      </c>
      <c r="C65" s="258"/>
      <c r="E65" s="113">
        <v>11.363949483352469</v>
      </c>
      <c r="F65" s="115">
        <v>14847</v>
      </c>
      <c r="G65" s="114">
        <v>14689</v>
      </c>
      <c r="H65" s="114">
        <v>14526</v>
      </c>
      <c r="I65" s="114">
        <v>14283</v>
      </c>
      <c r="J65" s="140">
        <v>14078</v>
      </c>
      <c r="K65" s="114">
        <v>769</v>
      </c>
      <c r="L65" s="116">
        <v>5.4624236397215515</v>
      </c>
    </row>
    <row r="66" spans="1:12" s="110" customFormat="1" ht="15" customHeight="1" x14ac:dyDescent="0.2">
      <c r="A66" s="120"/>
      <c r="B66" s="119"/>
      <c r="C66" s="258" t="s">
        <v>106</v>
      </c>
      <c r="E66" s="113">
        <v>57.971307334815116</v>
      </c>
      <c r="F66" s="115">
        <v>8607</v>
      </c>
      <c r="G66" s="114">
        <v>8531</v>
      </c>
      <c r="H66" s="114">
        <v>8486</v>
      </c>
      <c r="I66" s="114">
        <v>8364</v>
      </c>
      <c r="J66" s="140">
        <v>8241</v>
      </c>
      <c r="K66" s="114">
        <v>366</v>
      </c>
      <c r="L66" s="116">
        <v>4.4412085911903896</v>
      </c>
    </row>
    <row r="67" spans="1:12" s="110" customFormat="1" ht="15" customHeight="1" x14ac:dyDescent="0.2">
      <c r="A67" s="120"/>
      <c r="B67" s="119"/>
      <c r="C67" s="258" t="s">
        <v>107</v>
      </c>
      <c r="E67" s="113">
        <v>42.028692665184884</v>
      </c>
      <c r="F67" s="115">
        <v>6240</v>
      </c>
      <c r="G67" s="114">
        <v>6158</v>
      </c>
      <c r="H67" s="114">
        <v>6040</v>
      </c>
      <c r="I67" s="114">
        <v>5919</v>
      </c>
      <c r="J67" s="140">
        <v>5837</v>
      </c>
      <c r="K67" s="114">
        <v>403</v>
      </c>
      <c r="L67" s="116">
        <v>6.9042316258351892</v>
      </c>
    </row>
    <row r="68" spans="1:12" s="110" customFormat="1" ht="15" customHeight="1" x14ac:dyDescent="0.2">
      <c r="A68" s="120"/>
      <c r="B68" s="119"/>
      <c r="C68" s="258" t="s">
        <v>105</v>
      </c>
      <c r="D68" s="110" t="s">
        <v>202</v>
      </c>
      <c r="E68" s="113">
        <v>21.876473361621876</v>
      </c>
      <c r="F68" s="115">
        <v>3248</v>
      </c>
      <c r="G68" s="114">
        <v>3154</v>
      </c>
      <c r="H68" s="114">
        <v>3055</v>
      </c>
      <c r="I68" s="114">
        <v>2902</v>
      </c>
      <c r="J68" s="140">
        <v>2813</v>
      </c>
      <c r="K68" s="114">
        <v>435</v>
      </c>
      <c r="L68" s="116">
        <v>15.463917525773196</v>
      </c>
    </row>
    <row r="69" spans="1:12" s="110" customFormat="1" ht="15" customHeight="1" x14ac:dyDescent="0.2">
      <c r="A69" s="120"/>
      <c r="B69" s="119"/>
      <c r="C69" s="258"/>
      <c r="D69" s="267" t="s">
        <v>198</v>
      </c>
      <c r="E69" s="113">
        <v>53.817733990147786</v>
      </c>
      <c r="F69" s="115">
        <v>1748</v>
      </c>
      <c r="G69" s="114">
        <v>1698</v>
      </c>
      <c r="H69" s="114">
        <v>1655</v>
      </c>
      <c r="I69" s="114">
        <v>1601</v>
      </c>
      <c r="J69" s="140">
        <v>1530</v>
      </c>
      <c r="K69" s="114">
        <v>218</v>
      </c>
      <c r="L69" s="116">
        <v>14.248366013071895</v>
      </c>
    </row>
    <row r="70" spans="1:12" s="110" customFormat="1" ht="15" customHeight="1" x14ac:dyDescent="0.2">
      <c r="A70" s="120"/>
      <c r="B70" s="119"/>
      <c r="C70" s="258"/>
      <c r="D70" s="267" t="s">
        <v>199</v>
      </c>
      <c r="E70" s="113">
        <v>46.182266009852214</v>
      </c>
      <c r="F70" s="115">
        <v>1500</v>
      </c>
      <c r="G70" s="114">
        <v>1456</v>
      </c>
      <c r="H70" s="114">
        <v>1400</v>
      </c>
      <c r="I70" s="114">
        <v>1301</v>
      </c>
      <c r="J70" s="140">
        <v>1283</v>
      </c>
      <c r="K70" s="114">
        <v>217</v>
      </c>
      <c r="L70" s="116">
        <v>16.913484021823852</v>
      </c>
    </row>
    <row r="71" spans="1:12" s="110" customFormat="1" ht="15" customHeight="1" x14ac:dyDescent="0.2">
      <c r="A71" s="120"/>
      <c r="B71" s="119"/>
      <c r="C71" s="258"/>
      <c r="D71" s="110" t="s">
        <v>203</v>
      </c>
      <c r="E71" s="113">
        <v>71.75860443187176</v>
      </c>
      <c r="F71" s="115">
        <v>10654</v>
      </c>
      <c r="G71" s="114">
        <v>10587</v>
      </c>
      <c r="H71" s="114">
        <v>10528</v>
      </c>
      <c r="I71" s="114">
        <v>10462</v>
      </c>
      <c r="J71" s="140">
        <v>10354</v>
      </c>
      <c r="K71" s="114">
        <v>300</v>
      </c>
      <c r="L71" s="116">
        <v>2.8974309445624877</v>
      </c>
    </row>
    <row r="72" spans="1:12" s="110" customFormat="1" ht="15" customHeight="1" x14ac:dyDescent="0.2">
      <c r="A72" s="120"/>
      <c r="B72" s="119"/>
      <c r="C72" s="258"/>
      <c r="D72" s="267" t="s">
        <v>198</v>
      </c>
      <c r="E72" s="113">
        <v>58.907452599962454</v>
      </c>
      <c r="F72" s="115">
        <v>6276</v>
      </c>
      <c r="G72" s="114">
        <v>6247</v>
      </c>
      <c r="H72" s="114">
        <v>6243</v>
      </c>
      <c r="I72" s="114">
        <v>6195</v>
      </c>
      <c r="J72" s="140">
        <v>6146</v>
      </c>
      <c r="K72" s="114">
        <v>130</v>
      </c>
      <c r="L72" s="116">
        <v>2.1151968760169217</v>
      </c>
    </row>
    <row r="73" spans="1:12" s="110" customFormat="1" ht="15" customHeight="1" x14ac:dyDescent="0.2">
      <c r="A73" s="120"/>
      <c r="B73" s="119"/>
      <c r="C73" s="258"/>
      <c r="D73" s="267" t="s">
        <v>199</v>
      </c>
      <c r="E73" s="113">
        <v>41.092547400037546</v>
      </c>
      <c r="F73" s="115">
        <v>4378</v>
      </c>
      <c r="G73" s="114">
        <v>4340</v>
      </c>
      <c r="H73" s="114">
        <v>4285</v>
      </c>
      <c r="I73" s="114">
        <v>4267</v>
      </c>
      <c r="J73" s="140">
        <v>4208</v>
      </c>
      <c r="K73" s="114">
        <v>170</v>
      </c>
      <c r="L73" s="116">
        <v>4.0399239543726235</v>
      </c>
    </row>
    <row r="74" spans="1:12" s="110" customFormat="1" ht="15" customHeight="1" x14ac:dyDescent="0.2">
      <c r="A74" s="120"/>
      <c r="B74" s="119"/>
      <c r="C74" s="258"/>
      <c r="D74" s="110" t="s">
        <v>204</v>
      </c>
      <c r="E74" s="113">
        <v>6.3649222065063649</v>
      </c>
      <c r="F74" s="115">
        <v>945</v>
      </c>
      <c r="G74" s="114">
        <v>948</v>
      </c>
      <c r="H74" s="114">
        <v>943</v>
      </c>
      <c r="I74" s="114">
        <v>919</v>
      </c>
      <c r="J74" s="140">
        <v>911</v>
      </c>
      <c r="K74" s="114">
        <v>34</v>
      </c>
      <c r="L74" s="116">
        <v>3.7321624588364433</v>
      </c>
    </row>
    <row r="75" spans="1:12" s="110" customFormat="1" ht="15" customHeight="1" x14ac:dyDescent="0.2">
      <c r="A75" s="120"/>
      <c r="B75" s="119"/>
      <c r="C75" s="258"/>
      <c r="D75" s="267" t="s">
        <v>198</v>
      </c>
      <c r="E75" s="113">
        <v>61.693121693121697</v>
      </c>
      <c r="F75" s="115">
        <v>583</v>
      </c>
      <c r="G75" s="114">
        <v>586</v>
      </c>
      <c r="H75" s="114">
        <v>588</v>
      </c>
      <c r="I75" s="114">
        <v>568</v>
      </c>
      <c r="J75" s="140">
        <v>565</v>
      </c>
      <c r="K75" s="114">
        <v>18</v>
      </c>
      <c r="L75" s="116">
        <v>3.1858407079646018</v>
      </c>
    </row>
    <row r="76" spans="1:12" s="110" customFormat="1" ht="15" customHeight="1" x14ac:dyDescent="0.2">
      <c r="A76" s="120"/>
      <c r="B76" s="119"/>
      <c r="C76" s="258"/>
      <c r="D76" s="267" t="s">
        <v>199</v>
      </c>
      <c r="E76" s="113">
        <v>38.306878306878303</v>
      </c>
      <c r="F76" s="115">
        <v>362</v>
      </c>
      <c r="G76" s="114">
        <v>362</v>
      </c>
      <c r="H76" s="114">
        <v>355</v>
      </c>
      <c r="I76" s="114">
        <v>351</v>
      </c>
      <c r="J76" s="140">
        <v>346</v>
      </c>
      <c r="K76" s="114">
        <v>16</v>
      </c>
      <c r="L76" s="116">
        <v>4.6242774566473992</v>
      </c>
    </row>
    <row r="77" spans="1:12" s="110" customFormat="1" ht="15" customHeight="1" x14ac:dyDescent="0.2">
      <c r="A77" s="534"/>
      <c r="B77" s="119" t="s">
        <v>205</v>
      </c>
      <c r="C77" s="268"/>
      <c r="D77" s="182"/>
      <c r="E77" s="113">
        <v>7.4565633371603521</v>
      </c>
      <c r="F77" s="115">
        <v>9742</v>
      </c>
      <c r="G77" s="114">
        <v>9918</v>
      </c>
      <c r="H77" s="114">
        <v>10070</v>
      </c>
      <c r="I77" s="114">
        <v>9909</v>
      </c>
      <c r="J77" s="140">
        <v>9923</v>
      </c>
      <c r="K77" s="114">
        <v>-181</v>
      </c>
      <c r="L77" s="116">
        <v>-1.8240451476368034</v>
      </c>
    </row>
    <row r="78" spans="1:12" s="110" customFormat="1" ht="15" customHeight="1" x14ac:dyDescent="0.2">
      <c r="A78" s="120"/>
      <c r="B78" s="119"/>
      <c r="C78" s="268" t="s">
        <v>106</v>
      </c>
      <c r="D78" s="182"/>
      <c r="E78" s="113">
        <v>58.725107780743173</v>
      </c>
      <c r="F78" s="115">
        <v>5721</v>
      </c>
      <c r="G78" s="114">
        <v>5823</v>
      </c>
      <c r="H78" s="114">
        <v>5925</v>
      </c>
      <c r="I78" s="114">
        <v>5821</v>
      </c>
      <c r="J78" s="140">
        <v>5803</v>
      </c>
      <c r="K78" s="114">
        <v>-82</v>
      </c>
      <c r="L78" s="116">
        <v>-1.4130622092021368</v>
      </c>
    </row>
    <row r="79" spans="1:12" s="110" customFormat="1" ht="15" customHeight="1" x14ac:dyDescent="0.2">
      <c r="A79" s="123"/>
      <c r="B79" s="124"/>
      <c r="C79" s="260" t="s">
        <v>107</v>
      </c>
      <c r="D79" s="261"/>
      <c r="E79" s="125">
        <v>41.274892219256827</v>
      </c>
      <c r="F79" s="143">
        <v>4021</v>
      </c>
      <c r="G79" s="144">
        <v>4095</v>
      </c>
      <c r="H79" s="144">
        <v>4145</v>
      </c>
      <c r="I79" s="144">
        <v>4088</v>
      </c>
      <c r="J79" s="145">
        <v>4120</v>
      </c>
      <c r="K79" s="144">
        <v>-99</v>
      </c>
      <c r="L79" s="146">
        <v>-2.4029126213592233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130650</v>
      </c>
      <c r="E11" s="114">
        <v>131317</v>
      </c>
      <c r="F11" s="114">
        <v>132123</v>
      </c>
      <c r="G11" s="114">
        <v>129295</v>
      </c>
      <c r="H11" s="140">
        <v>129150</v>
      </c>
      <c r="I11" s="115">
        <v>1500</v>
      </c>
      <c r="J11" s="116">
        <v>1.1614401858304297</v>
      </c>
    </row>
    <row r="12" spans="1:15" s="110" customFormat="1" ht="24.95" customHeight="1" x14ac:dyDescent="0.2">
      <c r="A12" s="193" t="s">
        <v>132</v>
      </c>
      <c r="B12" s="194" t="s">
        <v>133</v>
      </c>
      <c r="C12" s="113">
        <v>0.47148871029468042</v>
      </c>
      <c r="D12" s="115">
        <v>616</v>
      </c>
      <c r="E12" s="114">
        <v>616</v>
      </c>
      <c r="F12" s="114">
        <v>636</v>
      </c>
      <c r="G12" s="114">
        <v>639</v>
      </c>
      <c r="H12" s="140">
        <v>612</v>
      </c>
      <c r="I12" s="115">
        <v>4</v>
      </c>
      <c r="J12" s="116">
        <v>0.65359477124183007</v>
      </c>
    </row>
    <row r="13" spans="1:15" s="110" customFormat="1" ht="24.95" customHeight="1" x14ac:dyDescent="0.2">
      <c r="A13" s="193" t="s">
        <v>134</v>
      </c>
      <c r="B13" s="199" t="s">
        <v>214</v>
      </c>
      <c r="C13" s="113">
        <v>1.5162648296976655</v>
      </c>
      <c r="D13" s="115">
        <v>1981</v>
      </c>
      <c r="E13" s="114">
        <v>2032</v>
      </c>
      <c r="F13" s="114">
        <v>2142</v>
      </c>
      <c r="G13" s="114">
        <v>1988</v>
      </c>
      <c r="H13" s="140">
        <v>1958</v>
      </c>
      <c r="I13" s="115">
        <v>23</v>
      </c>
      <c r="J13" s="116">
        <v>1.1746680286006128</v>
      </c>
    </row>
    <row r="14" spans="1:15" s="287" customFormat="1" ht="24" customHeight="1" x14ac:dyDescent="0.2">
      <c r="A14" s="193" t="s">
        <v>215</v>
      </c>
      <c r="B14" s="199" t="s">
        <v>137</v>
      </c>
      <c r="C14" s="113">
        <v>27.543819364714889</v>
      </c>
      <c r="D14" s="115">
        <v>35986</v>
      </c>
      <c r="E14" s="114">
        <v>36167</v>
      </c>
      <c r="F14" s="114">
        <v>36369</v>
      </c>
      <c r="G14" s="114">
        <v>35969</v>
      </c>
      <c r="H14" s="140">
        <v>36015</v>
      </c>
      <c r="I14" s="115">
        <v>-29</v>
      </c>
      <c r="J14" s="116">
        <v>-8.0522004720255447E-2</v>
      </c>
      <c r="K14" s="110"/>
      <c r="L14" s="110"/>
      <c r="M14" s="110"/>
      <c r="N14" s="110"/>
      <c r="O14" s="110"/>
    </row>
    <row r="15" spans="1:15" s="110" customFormat="1" ht="24.75" customHeight="1" x14ac:dyDescent="0.2">
      <c r="A15" s="193" t="s">
        <v>216</v>
      </c>
      <c r="B15" s="199" t="s">
        <v>217</v>
      </c>
      <c r="C15" s="113">
        <v>3.6724071947952543</v>
      </c>
      <c r="D15" s="115">
        <v>4798</v>
      </c>
      <c r="E15" s="114">
        <v>4804</v>
      </c>
      <c r="F15" s="114">
        <v>4853</v>
      </c>
      <c r="G15" s="114">
        <v>4790</v>
      </c>
      <c r="H15" s="140">
        <v>4857</v>
      </c>
      <c r="I15" s="115">
        <v>-59</v>
      </c>
      <c r="J15" s="116">
        <v>-1.2147416100473543</v>
      </c>
    </row>
    <row r="16" spans="1:15" s="287" customFormat="1" ht="24.95" customHeight="1" x14ac:dyDescent="0.2">
      <c r="A16" s="193" t="s">
        <v>218</v>
      </c>
      <c r="B16" s="199" t="s">
        <v>141</v>
      </c>
      <c r="C16" s="113">
        <v>18.591657099119786</v>
      </c>
      <c r="D16" s="115">
        <v>24290</v>
      </c>
      <c r="E16" s="114">
        <v>24478</v>
      </c>
      <c r="F16" s="114">
        <v>24579</v>
      </c>
      <c r="G16" s="114">
        <v>24299</v>
      </c>
      <c r="H16" s="140">
        <v>24280</v>
      </c>
      <c r="I16" s="115">
        <v>10</v>
      </c>
      <c r="J16" s="116">
        <v>4.118616144975288E-2</v>
      </c>
      <c r="K16" s="110"/>
      <c r="L16" s="110"/>
      <c r="M16" s="110"/>
      <c r="N16" s="110"/>
      <c r="O16" s="110"/>
    </row>
    <row r="17" spans="1:15" s="110" customFormat="1" ht="24.95" customHeight="1" x14ac:dyDescent="0.2">
      <c r="A17" s="193" t="s">
        <v>219</v>
      </c>
      <c r="B17" s="199" t="s">
        <v>220</v>
      </c>
      <c r="C17" s="113">
        <v>5.2797550707998466</v>
      </c>
      <c r="D17" s="115">
        <v>6898</v>
      </c>
      <c r="E17" s="114">
        <v>6885</v>
      </c>
      <c r="F17" s="114">
        <v>6937</v>
      </c>
      <c r="G17" s="114">
        <v>6880</v>
      </c>
      <c r="H17" s="140">
        <v>6878</v>
      </c>
      <c r="I17" s="115">
        <v>20</v>
      </c>
      <c r="J17" s="116">
        <v>0.29078220412910732</v>
      </c>
    </row>
    <row r="18" spans="1:15" s="287" customFormat="1" ht="24.95" customHeight="1" x14ac:dyDescent="0.2">
      <c r="A18" s="201" t="s">
        <v>144</v>
      </c>
      <c r="B18" s="202" t="s">
        <v>145</v>
      </c>
      <c r="C18" s="113">
        <v>5.1848450057405282</v>
      </c>
      <c r="D18" s="115">
        <v>6774</v>
      </c>
      <c r="E18" s="114">
        <v>6803</v>
      </c>
      <c r="F18" s="114">
        <v>7006</v>
      </c>
      <c r="G18" s="114">
        <v>6713</v>
      </c>
      <c r="H18" s="140">
        <v>6589</v>
      </c>
      <c r="I18" s="115">
        <v>185</v>
      </c>
      <c r="J18" s="116">
        <v>2.8077098193959631</v>
      </c>
      <c r="K18" s="110"/>
      <c r="L18" s="110"/>
      <c r="M18" s="110"/>
      <c r="N18" s="110"/>
      <c r="O18" s="110"/>
    </row>
    <row r="19" spans="1:15" s="110" customFormat="1" ht="24.95" customHeight="1" x14ac:dyDescent="0.2">
      <c r="A19" s="193" t="s">
        <v>146</v>
      </c>
      <c r="B19" s="199" t="s">
        <v>147</v>
      </c>
      <c r="C19" s="113">
        <v>13.789513968618445</v>
      </c>
      <c r="D19" s="115">
        <v>18016</v>
      </c>
      <c r="E19" s="114">
        <v>18258</v>
      </c>
      <c r="F19" s="114">
        <v>18186</v>
      </c>
      <c r="G19" s="114">
        <v>17602</v>
      </c>
      <c r="H19" s="140">
        <v>17608</v>
      </c>
      <c r="I19" s="115">
        <v>408</v>
      </c>
      <c r="J19" s="116">
        <v>2.3171285779191275</v>
      </c>
    </row>
    <row r="20" spans="1:15" s="287" customFormat="1" ht="24.95" customHeight="1" x14ac:dyDescent="0.2">
      <c r="A20" s="193" t="s">
        <v>148</v>
      </c>
      <c r="B20" s="199" t="s">
        <v>149</v>
      </c>
      <c r="C20" s="113">
        <v>4.0681209337925752</v>
      </c>
      <c r="D20" s="115">
        <v>5315</v>
      </c>
      <c r="E20" s="114">
        <v>5363</v>
      </c>
      <c r="F20" s="114">
        <v>5404</v>
      </c>
      <c r="G20" s="114">
        <v>5299</v>
      </c>
      <c r="H20" s="140">
        <v>5278</v>
      </c>
      <c r="I20" s="115">
        <v>37</v>
      </c>
      <c r="J20" s="116">
        <v>0.70102311481621826</v>
      </c>
      <c r="K20" s="110"/>
      <c r="L20" s="110"/>
      <c r="M20" s="110"/>
      <c r="N20" s="110"/>
      <c r="O20" s="110"/>
    </row>
    <row r="21" spans="1:15" s="110" customFormat="1" ht="24.95" customHeight="1" x14ac:dyDescent="0.2">
      <c r="A21" s="201" t="s">
        <v>150</v>
      </c>
      <c r="B21" s="202" t="s">
        <v>151</v>
      </c>
      <c r="C21" s="113">
        <v>2.3436662839647915</v>
      </c>
      <c r="D21" s="115">
        <v>3062</v>
      </c>
      <c r="E21" s="114">
        <v>3065</v>
      </c>
      <c r="F21" s="114">
        <v>3344</v>
      </c>
      <c r="G21" s="114">
        <v>3308</v>
      </c>
      <c r="H21" s="140">
        <v>3290</v>
      </c>
      <c r="I21" s="115">
        <v>-228</v>
      </c>
      <c r="J21" s="116">
        <v>-6.9300911854103342</v>
      </c>
    </row>
    <row r="22" spans="1:15" s="110" customFormat="1" ht="24.95" customHeight="1" x14ac:dyDescent="0.2">
      <c r="A22" s="201" t="s">
        <v>152</v>
      </c>
      <c r="B22" s="199" t="s">
        <v>153</v>
      </c>
      <c r="C22" s="113">
        <v>1.5514734022196708</v>
      </c>
      <c r="D22" s="115">
        <v>2027</v>
      </c>
      <c r="E22" s="114">
        <v>2019</v>
      </c>
      <c r="F22" s="114">
        <v>2019</v>
      </c>
      <c r="G22" s="114">
        <v>1945</v>
      </c>
      <c r="H22" s="140">
        <v>1897</v>
      </c>
      <c r="I22" s="115">
        <v>130</v>
      </c>
      <c r="J22" s="116">
        <v>6.8529256721138641</v>
      </c>
    </row>
    <row r="23" spans="1:15" s="110" customFormat="1" ht="24.95" customHeight="1" x14ac:dyDescent="0.2">
      <c r="A23" s="193" t="s">
        <v>154</v>
      </c>
      <c r="B23" s="199" t="s">
        <v>155</v>
      </c>
      <c r="C23" s="113">
        <v>1.74052812858783</v>
      </c>
      <c r="D23" s="115">
        <v>2274</v>
      </c>
      <c r="E23" s="114">
        <v>2295</v>
      </c>
      <c r="F23" s="114">
        <v>2322</v>
      </c>
      <c r="G23" s="114">
        <v>2297</v>
      </c>
      <c r="H23" s="140">
        <v>2326</v>
      </c>
      <c r="I23" s="115">
        <v>-52</v>
      </c>
      <c r="J23" s="116">
        <v>-2.2355975924333622</v>
      </c>
    </row>
    <row r="24" spans="1:15" s="110" customFormat="1" ht="24.95" customHeight="1" x14ac:dyDescent="0.2">
      <c r="A24" s="193" t="s">
        <v>156</v>
      </c>
      <c r="B24" s="199" t="s">
        <v>221</v>
      </c>
      <c r="C24" s="113">
        <v>6.0290853425181785</v>
      </c>
      <c r="D24" s="115">
        <v>7877</v>
      </c>
      <c r="E24" s="114">
        <v>7843</v>
      </c>
      <c r="F24" s="114">
        <v>7853</v>
      </c>
      <c r="G24" s="114">
        <v>7572</v>
      </c>
      <c r="H24" s="140">
        <v>7635</v>
      </c>
      <c r="I24" s="115">
        <v>242</v>
      </c>
      <c r="J24" s="116">
        <v>3.1696136214800261</v>
      </c>
    </row>
    <row r="25" spans="1:15" s="110" customFormat="1" ht="24.95" customHeight="1" x14ac:dyDescent="0.2">
      <c r="A25" s="193" t="s">
        <v>222</v>
      </c>
      <c r="B25" s="204" t="s">
        <v>159</v>
      </c>
      <c r="C25" s="113">
        <v>2.7883658629927286</v>
      </c>
      <c r="D25" s="115">
        <v>3643</v>
      </c>
      <c r="E25" s="114">
        <v>3592</v>
      </c>
      <c r="F25" s="114">
        <v>3607</v>
      </c>
      <c r="G25" s="114">
        <v>3435</v>
      </c>
      <c r="H25" s="140">
        <v>3393</v>
      </c>
      <c r="I25" s="115">
        <v>250</v>
      </c>
      <c r="J25" s="116">
        <v>7.3681108163866789</v>
      </c>
    </row>
    <row r="26" spans="1:15" s="110" customFormat="1" ht="24.95" customHeight="1" x14ac:dyDescent="0.2">
      <c r="A26" s="201">
        <v>782.78300000000002</v>
      </c>
      <c r="B26" s="203" t="s">
        <v>160</v>
      </c>
      <c r="C26" s="113">
        <v>2.4125526215078454</v>
      </c>
      <c r="D26" s="115">
        <v>3152</v>
      </c>
      <c r="E26" s="114">
        <v>3220</v>
      </c>
      <c r="F26" s="114">
        <v>3575</v>
      </c>
      <c r="G26" s="114">
        <v>3708</v>
      </c>
      <c r="H26" s="140">
        <v>3779</v>
      </c>
      <c r="I26" s="115">
        <v>-627</v>
      </c>
      <c r="J26" s="116">
        <v>-16.591690923524741</v>
      </c>
    </row>
    <row r="27" spans="1:15" s="110" customFormat="1" ht="24.95" customHeight="1" x14ac:dyDescent="0.2">
      <c r="A27" s="193" t="s">
        <v>161</v>
      </c>
      <c r="B27" s="199" t="s">
        <v>223</v>
      </c>
      <c r="C27" s="113">
        <v>3.5530042097206276</v>
      </c>
      <c r="D27" s="115">
        <v>4642</v>
      </c>
      <c r="E27" s="114">
        <v>4632</v>
      </c>
      <c r="F27" s="114">
        <v>4621</v>
      </c>
      <c r="G27" s="114">
        <v>4518</v>
      </c>
      <c r="H27" s="140">
        <v>4523</v>
      </c>
      <c r="I27" s="115">
        <v>119</v>
      </c>
      <c r="J27" s="116">
        <v>2.6309971258014593</v>
      </c>
    </row>
    <row r="28" spans="1:15" s="110" customFormat="1" ht="24.95" customHeight="1" x14ac:dyDescent="0.2">
      <c r="A28" s="193" t="s">
        <v>163</v>
      </c>
      <c r="B28" s="199" t="s">
        <v>164</v>
      </c>
      <c r="C28" s="113">
        <v>3.1274397244546499</v>
      </c>
      <c r="D28" s="115">
        <v>4086</v>
      </c>
      <c r="E28" s="114">
        <v>4077</v>
      </c>
      <c r="F28" s="114">
        <v>4014</v>
      </c>
      <c r="G28" s="114">
        <v>3920</v>
      </c>
      <c r="H28" s="140">
        <v>3899</v>
      </c>
      <c r="I28" s="115">
        <v>187</v>
      </c>
      <c r="J28" s="116">
        <v>4.7961015645037186</v>
      </c>
    </row>
    <row r="29" spans="1:15" s="110" customFormat="1" ht="24.95" customHeight="1" x14ac:dyDescent="0.2">
      <c r="A29" s="193">
        <v>86</v>
      </c>
      <c r="B29" s="199" t="s">
        <v>165</v>
      </c>
      <c r="C29" s="113">
        <v>10.227324913892078</v>
      </c>
      <c r="D29" s="115">
        <v>13362</v>
      </c>
      <c r="E29" s="114">
        <v>13426</v>
      </c>
      <c r="F29" s="114">
        <v>13073</v>
      </c>
      <c r="G29" s="114">
        <v>12816</v>
      </c>
      <c r="H29" s="140">
        <v>12767</v>
      </c>
      <c r="I29" s="115">
        <v>595</v>
      </c>
      <c r="J29" s="116">
        <v>4.6604527296937412</v>
      </c>
    </row>
    <row r="30" spans="1:15" s="110" customFormat="1" ht="24.95" customHeight="1" x14ac:dyDescent="0.2">
      <c r="A30" s="193">
        <v>87.88</v>
      </c>
      <c r="B30" s="204" t="s">
        <v>166</v>
      </c>
      <c r="C30" s="113">
        <v>10.881745120551091</v>
      </c>
      <c r="D30" s="115">
        <v>14217</v>
      </c>
      <c r="E30" s="114">
        <v>14228</v>
      </c>
      <c r="F30" s="114">
        <v>14220</v>
      </c>
      <c r="G30" s="114">
        <v>13927</v>
      </c>
      <c r="H30" s="140">
        <v>13936</v>
      </c>
      <c r="I30" s="115">
        <v>281</v>
      </c>
      <c r="J30" s="116">
        <v>2.0163605051664755</v>
      </c>
    </row>
    <row r="31" spans="1:15" s="110" customFormat="1" ht="24.95" customHeight="1" x14ac:dyDescent="0.2">
      <c r="A31" s="193" t="s">
        <v>167</v>
      </c>
      <c r="B31" s="199" t="s">
        <v>168</v>
      </c>
      <c r="C31" s="113">
        <v>2.7707615767317262</v>
      </c>
      <c r="D31" s="115">
        <v>3620</v>
      </c>
      <c r="E31" s="114">
        <v>3681</v>
      </c>
      <c r="F31" s="114">
        <v>3732</v>
      </c>
      <c r="G31" s="114">
        <v>3639</v>
      </c>
      <c r="H31" s="140">
        <v>3645</v>
      </c>
      <c r="I31" s="115">
        <v>-25</v>
      </c>
      <c r="J31" s="116">
        <v>-0.68587105624142664</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0.47148871029468042</v>
      </c>
      <c r="D34" s="115">
        <v>616</v>
      </c>
      <c r="E34" s="114">
        <v>616</v>
      </c>
      <c r="F34" s="114">
        <v>636</v>
      </c>
      <c r="G34" s="114">
        <v>639</v>
      </c>
      <c r="H34" s="140">
        <v>612</v>
      </c>
      <c r="I34" s="115">
        <v>4</v>
      </c>
      <c r="J34" s="116">
        <v>0.65359477124183007</v>
      </c>
    </row>
    <row r="35" spans="1:10" s="110" customFormat="1" ht="24.95" customHeight="1" x14ac:dyDescent="0.2">
      <c r="A35" s="292" t="s">
        <v>171</v>
      </c>
      <c r="B35" s="293" t="s">
        <v>172</v>
      </c>
      <c r="C35" s="113">
        <v>34.244929200153081</v>
      </c>
      <c r="D35" s="115">
        <v>44741</v>
      </c>
      <c r="E35" s="114">
        <v>45002</v>
      </c>
      <c r="F35" s="114">
        <v>45517</v>
      </c>
      <c r="G35" s="114">
        <v>44670</v>
      </c>
      <c r="H35" s="140">
        <v>44562</v>
      </c>
      <c r="I35" s="115">
        <v>179</v>
      </c>
      <c r="J35" s="116">
        <v>0.40168753646604732</v>
      </c>
    </row>
    <row r="36" spans="1:10" s="110" customFormat="1" ht="24.95" customHeight="1" x14ac:dyDescent="0.2">
      <c r="A36" s="294" t="s">
        <v>173</v>
      </c>
      <c r="B36" s="295" t="s">
        <v>174</v>
      </c>
      <c r="C36" s="125">
        <v>65.28358208955224</v>
      </c>
      <c r="D36" s="143">
        <v>85293</v>
      </c>
      <c r="E36" s="144">
        <v>85699</v>
      </c>
      <c r="F36" s="144">
        <v>85970</v>
      </c>
      <c r="G36" s="144">
        <v>83986</v>
      </c>
      <c r="H36" s="145">
        <v>83976</v>
      </c>
      <c r="I36" s="143">
        <v>1317</v>
      </c>
      <c r="J36" s="146">
        <v>1.568305230065733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2020-09-25T08:18:31Z</dcterms:created>
  <dcterms:modified xsi:type="dcterms:W3CDTF">2020-09-28T08:07:58Z</dcterms:modified>
</cp:coreProperties>
</file>