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H69" i="24"/>
  <c r="G69" i="24"/>
  <c r="F69" i="24"/>
  <c r="E69" i="24"/>
  <c r="L68" i="24"/>
  <c r="H68" i="24"/>
  <c r="G68" i="24"/>
  <c r="F68" i="24"/>
  <c r="E68" i="24"/>
  <c r="L67" i="24"/>
  <c r="J67" i="24"/>
  <c r="H67" i="24"/>
  <c r="G67" i="24"/>
  <c r="F67" i="24"/>
  <c r="E67" i="24"/>
  <c r="L66" i="24"/>
  <c r="J66" i="24"/>
  <c r="H66" i="24"/>
  <c r="G66" i="24"/>
  <c r="F66" i="24"/>
  <c r="E66" i="24"/>
  <c r="L65" i="24"/>
  <c r="H65" i="24"/>
  <c r="G65" i="24"/>
  <c r="F65" i="24"/>
  <c r="E65" i="24"/>
  <c r="L64" i="24"/>
  <c r="H64" i="24"/>
  <c r="G64" i="24"/>
  <c r="F64" i="24"/>
  <c r="E64" i="24"/>
  <c r="L63" i="24"/>
  <c r="J63" i="24"/>
  <c r="H63" i="24"/>
  <c r="G63" i="24"/>
  <c r="F63" i="24"/>
  <c r="E63" i="24"/>
  <c r="L62" i="24"/>
  <c r="J62" i="24"/>
  <c r="H62" i="24"/>
  <c r="G62" i="24"/>
  <c r="F62" i="24"/>
  <c r="E62" i="24"/>
  <c r="L61" i="24"/>
  <c r="H61" i="24"/>
  <c r="G61" i="24"/>
  <c r="F61" i="24"/>
  <c r="E61" i="24"/>
  <c r="L60" i="24"/>
  <c r="H60" i="24"/>
  <c r="G60" i="24"/>
  <c r="F60" i="24"/>
  <c r="E60" i="24"/>
  <c r="L59" i="24"/>
  <c r="J59" i="24"/>
  <c r="H59" i="24"/>
  <c r="G59" i="24"/>
  <c r="F59" i="24"/>
  <c r="E59" i="24"/>
  <c r="L58" i="24"/>
  <c r="J58" i="24"/>
  <c r="H58" i="24"/>
  <c r="G58" i="24"/>
  <c r="F58" i="24"/>
  <c r="E58" i="24"/>
  <c r="L57" i="24"/>
  <c r="H57" i="24"/>
  <c r="G57" i="24"/>
  <c r="F57" i="24"/>
  <c r="E57" i="24"/>
  <c r="L56" i="24"/>
  <c r="H56" i="24"/>
  <c r="G56" i="24"/>
  <c r="F56" i="24"/>
  <c r="E56" i="24"/>
  <c r="L55" i="24"/>
  <c r="J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G44" i="24"/>
  <c r="E44" i="24"/>
  <c r="D44" i="24"/>
  <c r="C44" i="24"/>
  <c r="B44" i="24"/>
  <c r="K44" i="24" s="1"/>
  <c r="K43" i="24"/>
  <c r="H43" i="24"/>
  <c r="F43" i="24"/>
  <c r="D43" i="24"/>
  <c r="C43" i="24"/>
  <c r="B43" i="24"/>
  <c r="J43" i="24" s="1"/>
  <c r="M42" i="24"/>
  <c r="L42" i="24"/>
  <c r="I42" i="24"/>
  <c r="G42" i="24"/>
  <c r="E42" i="24"/>
  <c r="D42" i="24"/>
  <c r="C42" i="24"/>
  <c r="B42" i="24"/>
  <c r="K42" i="24" s="1"/>
  <c r="K41" i="24"/>
  <c r="I41" i="24"/>
  <c r="H41" i="24"/>
  <c r="F41" i="24"/>
  <c r="D41" i="24"/>
  <c r="C41" i="24"/>
  <c r="B41" i="24"/>
  <c r="J41" i="24" s="1"/>
  <c r="M40" i="24"/>
  <c r="L40" i="24"/>
  <c r="I40" i="24"/>
  <c r="G40" i="24"/>
  <c r="E40" i="24"/>
  <c r="D40" i="24"/>
  <c r="C40" i="24"/>
  <c r="B40" i="24"/>
  <c r="K40" i="24" s="1"/>
  <c r="M36" i="24"/>
  <c r="L36" i="24"/>
  <c r="K36" i="24"/>
  <c r="J36" i="24"/>
  <c r="I36" i="24"/>
  <c r="H36" i="24"/>
  <c r="G36" i="24"/>
  <c r="F36" i="24"/>
  <c r="E36" i="24"/>
  <c r="D36" i="24"/>
  <c r="C32" i="24"/>
  <c r="C16" i="24"/>
  <c r="K57" i="15"/>
  <c r="L57" i="15" s="1"/>
  <c r="C45" i="24"/>
  <c r="C38" i="24"/>
  <c r="C37" i="24"/>
  <c r="C35" i="24"/>
  <c r="C34" i="24"/>
  <c r="E34" i="24" s="1"/>
  <c r="C33" i="24"/>
  <c r="C31" i="24"/>
  <c r="C30" i="24"/>
  <c r="E30" i="24" s="1"/>
  <c r="C29" i="24"/>
  <c r="C28" i="24"/>
  <c r="G28" i="24" s="1"/>
  <c r="C27" i="24"/>
  <c r="C26" i="24"/>
  <c r="C25" i="24"/>
  <c r="C24" i="24"/>
  <c r="C23" i="24"/>
  <c r="C22" i="24"/>
  <c r="C21" i="24"/>
  <c r="C20" i="24"/>
  <c r="C19" i="24"/>
  <c r="C18" i="24"/>
  <c r="C17" i="24"/>
  <c r="C15" i="24"/>
  <c r="C14" i="24"/>
  <c r="E14" i="24" s="1"/>
  <c r="C9" i="24"/>
  <c r="C8" i="24"/>
  <c r="G8" i="24" s="1"/>
  <c r="C7" i="24"/>
  <c r="B38" i="24"/>
  <c r="B37" i="24"/>
  <c r="B35" i="24"/>
  <c r="B34" i="24"/>
  <c r="B33" i="24"/>
  <c r="B32" i="24"/>
  <c r="B31" i="24"/>
  <c r="B30" i="24"/>
  <c r="B29" i="24"/>
  <c r="B28" i="24"/>
  <c r="B27" i="24"/>
  <c r="B26" i="24"/>
  <c r="K26" i="24" s="1"/>
  <c r="B25" i="24"/>
  <c r="B24" i="24"/>
  <c r="B23" i="24"/>
  <c r="B22" i="24"/>
  <c r="B21" i="24"/>
  <c r="B20" i="24"/>
  <c r="B19" i="24"/>
  <c r="B18" i="24"/>
  <c r="B17" i="24"/>
  <c r="B16" i="24"/>
  <c r="B15" i="24"/>
  <c r="B9" i="24"/>
  <c r="B8" i="24"/>
  <c r="B7" i="24"/>
  <c r="F7" i="24" l="1"/>
  <c r="D7" i="24"/>
  <c r="J7" i="24"/>
  <c r="H7" i="24"/>
  <c r="K7" i="24"/>
  <c r="J8" i="24"/>
  <c r="H8" i="24"/>
  <c r="F8" i="24"/>
  <c r="D8" i="24"/>
  <c r="K8" i="24"/>
  <c r="D38" i="24"/>
  <c r="K38" i="24"/>
  <c r="J38" i="24"/>
  <c r="H38" i="24"/>
  <c r="F38" i="24"/>
  <c r="F21" i="24"/>
  <c r="D21" i="24"/>
  <c r="J21" i="24"/>
  <c r="H21" i="24"/>
  <c r="K21" i="24"/>
  <c r="M23" i="24"/>
  <c r="E23" i="24"/>
  <c r="L23" i="24"/>
  <c r="I23" i="24"/>
  <c r="G23" i="24"/>
  <c r="F9" i="24"/>
  <c r="D9" i="24"/>
  <c r="J9" i="24"/>
  <c r="H9" i="24"/>
  <c r="K9" i="24"/>
  <c r="J16" i="24"/>
  <c r="H16" i="24"/>
  <c r="F16" i="24"/>
  <c r="D16" i="24"/>
  <c r="K16" i="24"/>
  <c r="J22" i="24"/>
  <c r="H22" i="24"/>
  <c r="F22" i="24"/>
  <c r="D22" i="24"/>
  <c r="K22" i="24"/>
  <c r="J32" i="24"/>
  <c r="H32" i="24"/>
  <c r="F32" i="24"/>
  <c r="D32" i="24"/>
  <c r="K32" i="24"/>
  <c r="B45" i="24"/>
  <c r="B39" i="24"/>
  <c r="M19" i="24"/>
  <c r="E19" i="24"/>
  <c r="L19" i="24"/>
  <c r="G19" i="24"/>
  <c r="M29" i="24"/>
  <c r="E29" i="24"/>
  <c r="L29" i="24"/>
  <c r="I29" i="24"/>
  <c r="G29" i="24"/>
  <c r="M35" i="24"/>
  <c r="E35" i="24"/>
  <c r="L35" i="24"/>
  <c r="I35" i="24"/>
  <c r="G35" i="24"/>
  <c r="G43" i="24"/>
  <c r="M43" i="24"/>
  <c r="E43" i="24"/>
  <c r="L43" i="24"/>
  <c r="I43" i="24"/>
  <c r="K57" i="24"/>
  <c r="I57" i="24"/>
  <c r="J57" i="24"/>
  <c r="F29" i="24"/>
  <c r="D29" i="24"/>
  <c r="J29" i="24"/>
  <c r="H29" i="24"/>
  <c r="K29" i="24"/>
  <c r="F17" i="24"/>
  <c r="D17" i="24"/>
  <c r="J17" i="24"/>
  <c r="H17" i="24"/>
  <c r="J20" i="24"/>
  <c r="H20" i="24"/>
  <c r="F20" i="24"/>
  <c r="D20" i="24"/>
  <c r="K20" i="24"/>
  <c r="F23" i="24"/>
  <c r="D23" i="24"/>
  <c r="J23" i="24"/>
  <c r="H23" i="24"/>
  <c r="K23" i="24"/>
  <c r="F33" i="24"/>
  <c r="D33" i="24"/>
  <c r="K33" i="24"/>
  <c r="J33" i="24"/>
  <c r="H33" i="24"/>
  <c r="H37" i="24"/>
  <c r="F37" i="24"/>
  <c r="D37" i="24"/>
  <c r="J37" i="24"/>
  <c r="K37" i="24"/>
  <c r="I20" i="24"/>
  <c r="L20" i="24"/>
  <c r="M20" i="24"/>
  <c r="G20" i="24"/>
  <c r="E20" i="24"/>
  <c r="I26" i="24"/>
  <c r="L26" i="24"/>
  <c r="G26" i="24"/>
  <c r="E26" i="24"/>
  <c r="M26" i="24"/>
  <c r="G37" i="24"/>
  <c r="M37" i="24"/>
  <c r="E37" i="24"/>
  <c r="L37" i="24"/>
  <c r="I16" i="24"/>
  <c r="L16" i="24"/>
  <c r="M16" i="24"/>
  <c r="G16" i="24"/>
  <c r="E16" i="24"/>
  <c r="K69" i="24"/>
  <c r="I69" i="24"/>
  <c r="J69" i="24"/>
  <c r="F27" i="24"/>
  <c r="D27" i="24"/>
  <c r="J27" i="24"/>
  <c r="H27" i="24"/>
  <c r="K27" i="24"/>
  <c r="I14" i="24"/>
  <c r="L14" i="24"/>
  <c r="M14" i="24"/>
  <c r="G14" i="24"/>
  <c r="M17" i="24"/>
  <c r="E17" i="24"/>
  <c r="L17" i="24"/>
  <c r="I17" i="24"/>
  <c r="G17" i="24"/>
  <c r="I30" i="24"/>
  <c r="L30" i="24"/>
  <c r="M30" i="24"/>
  <c r="G30" i="24"/>
  <c r="K17" i="24"/>
  <c r="I32" i="24"/>
  <c r="L32" i="24"/>
  <c r="M32" i="24"/>
  <c r="G32" i="24"/>
  <c r="E32" i="24"/>
  <c r="K53" i="24"/>
  <c r="I53" i="24"/>
  <c r="J53" i="24"/>
  <c r="J26" i="24"/>
  <c r="H26" i="24"/>
  <c r="F26" i="24"/>
  <c r="D26" i="24"/>
  <c r="M7" i="24"/>
  <c r="E7" i="24"/>
  <c r="L7" i="24"/>
  <c r="I7" i="24"/>
  <c r="G7" i="24"/>
  <c r="M9" i="24"/>
  <c r="E9" i="24"/>
  <c r="L9" i="24"/>
  <c r="I9" i="24"/>
  <c r="G9" i="24"/>
  <c r="B14" i="24"/>
  <c r="B6" i="24"/>
  <c r="J24" i="24"/>
  <c r="H24" i="24"/>
  <c r="F24" i="24"/>
  <c r="D24" i="24"/>
  <c r="K24" i="24"/>
  <c r="J30" i="24"/>
  <c r="H30" i="24"/>
  <c r="F30" i="24"/>
  <c r="D30" i="24"/>
  <c r="K30" i="24"/>
  <c r="M21" i="24"/>
  <c r="E21" i="24"/>
  <c r="L21" i="24"/>
  <c r="I21" i="24"/>
  <c r="I24" i="24"/>
  <c r="L24" i="24"/>
  <c r="G24" i="24"/>
  <c r="E24" i="24"/>
  <c r="M27" i="24"/>
  <c r="E27" i="24"/>
  <c r="L27" i="24"/>
  <c r="I27" i="24"/>
  <c r="G27" i="24"/>
  <c r="L38" i="24"/>
  <c r="I38" i="24"/>
  <c r="M38" i="24"/>
  <c r="G38" i="24"/>
  <c r="E38" i="24"/>
  <c r="I19" i="24"/>
  <c r="K65" i="24"/>
  <c r="I65" i="24"/>
  <c r="J65" i="24"/>
  <c r="J18" i="24"/>
  <c r="H18" i="24"/>
  <c r="F18" i="24"/>
  <c r="D18" i="24"/>
  <c r="K18" i="24"/>
  <c r="J34" i="24"/>
  <c r="H34" i="24"/>
  <c r="F34" i="24"/>
  <c r="D34" i="24"/>
  <c r="K34" i="24"/>
  <c r="M15" i="24"/>
  <c r="E15" i="24"/>
  <c r="L15" i="24"/>
  <c r="I15" i="24"/>
  <c r="G15" i="24"/>
  <c r="M31" i="24"/>
  <c r="E31" i="24"/>
  <c r="L31" i="24"/>
  <c r="I31" i="24"/>
  <c r="G31" i="24"/>
  <c r="G21" i="24"/>
  <c r="F15" i="24"/>
  <c r="D15" i="24"/>
  <c r="J15" i="24"/>
  <c r="H15" i="24"/>
  <c r="K15" i="24"/>
  <c r="F25" i="24"/>
  <c r="D25" i="24"/>
  <c r="J25" i="24"/>
  <c r="H25" i="24"/>
  <c r="K25" i="24"/>
  <c r="J28" i="24"/>
  <c r="H28" i="24"/>
  <c r="F28" i="24"/>
  <c r="D28" i="24"/>
  <c r="K28" i="24"/>
  <c r="F31" i="24"/>
  <c r="D31" i="24"/>
  <c r="J31" i="24"/>
  <c r="H31" i="24"/>
  <c r="K31" i="24"/>
  <c r="I18" i="24"/>
  <c r="L18" i="24"/>
  <c r="M18" i="24"/>
  <c r="G18" i="24"/>
  <c r="E18" i="24"/>
  <c r="I28" i="24"/>
  <c r="L28" i="24"/>
  <c r="E28" i="24"/>
  <c r="M28" i="24"/>
  <c r="I34" i="24"/>
  <c r="G34" i="24"/>
  <c r="L34" i="24"/>
  <c r="M34" i="24"/>
  <c r="K61" i="24"/>
  <c r="I61" i="24"/>
  <c r="J61" i="24"/>
  <c r="I8" i="24"/>
  <c r="L8" i="24"/>
  <c r="E8" i="24"/>
  <c r="M8" i="24"/>
  <c r="F19" i="24"/>
  <c r="D19" i="24"/>
  <c r="J19" i="24"/>
  <c r="H19" i="24"/>
  <c r="K19" i="24"/>
  <c r="F35" i="24"/>
  <c r="D35" i="24"/>
  <c r="K35" i="24"/>
  <c r="J35" i="24"/>
  <c r="H35" i="24"/>
  <c r="I22" i="24"/>
  <c r="L22" i="24"/>
  <c r="M22" i="24"/>
  <c r="G22" i="24"/>
  <c r="E22" i="24"/>
  <c r="M25" i="24"/>
  <c r="E25" i="24"/>
  <c r="L25" i="24"/>
  <c r="I25" i="24"/>
  <c r="G25" i="24"/>
  <c r="G45" i="24"/>
  <c r="M45" i="24"/>
  <c r="E45" i="24"/>
  <c r="L45" i="24"/>
  <c r="I45" i="24"/>
  <c r="M24" i="24"/>
  <c r="I37" i="24"/>
  <c r="G41" i="24"/>
  <c r="M41" i="24"/>
  <c r="E41" i="24"/>
  <c r="L41" i="24"/>
  <c r="K52" i="24"/>
  <c r="I52" i="24"/>
  <c r="K56" i="24"/>
  <c r="I56" i="24"/>
  <c r="K60" i="24"/>
  <c r="I60" i="24"/>
  <c r="K64" i="24"/>
  <c r="I64" i="24"/>
  <c r="K68" i="24"/>
  <c r="I68" i="24"/>
  <c r="J52" i="24"/>
  <c r="J56" i="24"/>
  <c r="J60" i="24"/>
  <c r="J64" i="24"/>
  <c r="J68" i="24"/>
  <c r="K51" i="24"/>
  <c r="I51" i="24"/>
  <c r="K55" i="24"/>
  <c r="I55" i="24"/>
  <c r="K59" i="24"/>
  <c r="I59" i="24"/>
  <c r="K63" i="24"/>
  <c r="I63" i="24"/>
  <c r="K67" i="24"/>
  <c r="I67" i="24"/>
  <c r="K77" i="24"/>
  <c r="M33" i="24"/>
  <c r="E33" i="24"/>
  <c r="L33" i="24"/>
  <c r="C6" i="24"/>
  <c r="G33" i="24"/>
  <c r="C39" i="24"/>
  <c r="J51" i="24"/>
  <c r="J79" i="24"/>
  <c r="I33" i="24"/>
  <c r="K54" i="24"/>
  <c r="I54" i="24"/>
  <c r="K58" i="24"/>
  <c r="I58" i="24"/>
  <c r="K62" i="24"/>
  <c r="I62" i="24"/>
  <c r="K66" i="24"/>
  <c r="I66" i="24"/>
  <c r="J54" i="24"/>
  <c r="F40" i="24"/>
  <c r="F42" i="24"/>
  <c r="F44" i="24"/>
  <c r="I70" i="24"/>
  <c r="I71" i="24"/>
  <c r="I72" i="24"/>
  <c r="I73" i="24"/>
  <c r="I74" i="24"/>
  <c r="I75" i="24"/>
  <c r="H40" i="24"/>
  <c r="H42" i="24"/>
  <c r="H44" i="24"/>
  <c r="J40" i="24"/>
  <c r="J42" i="24"/>
  <c r="J44" i="24"/>
  <c r="H39" i="24" l="1"/>
  <c r="F39" i="24"/>
  <c r="D39" i="24"/>
  <c r="J39" i="24"/>
  <c r="K39" i="24"/>
  <c r="H45" i="24"/>
  <c r="F45" i="24"/>
  <c r="D45" i="24"/>
  <c r="J45" i="24"/>
  <c r="K45" i="24"/>
  <c r="G39" i="24"/>
  <c r="M39" i="24"/>
  <c r="E39" i="24"/>
  <c r="L39" i="24"/>
  <c r="I39" i="24"/>
  <c r="I77" i="24"/>
  <c r="I6" i="24"/>
  <c r="L6" i="24"/>
  <c r="G6" i="24"/>
  <c r="E6" i="24"/>
  <c r="M6" i="24"/>
  <c r="J6" i="24"/>
  <c r="H6" i="24"/>
  <c r="F6" i="24"/>
  <c r="D6" i="24"/>
  <c r="K6" i="24"/>
  <c r="J14" i="24"/>
  <c r="H14" i="24"/>
  <c r="F14" i="24"/>
  <c r="D14" i="24"/>
  <c r="K14" i="24"/>
  <c r="K79" i="24"/>
  <c r="K78" i="24"/>
  <c r="I78" i="24" l="1"/>
  <c r="I79" i="24"/>
  <c r="J78" i="24"/>
  <c r="I83" i="24" l="1"/>
  <c r="I82" i="24"/>
  <c r="I81" i="24"/>
</calcChain>
</file>

<file path=xl/sharedStrings.xml><?xml version="1.0" encoding="utf-8"?>
<sst xmlns="http://schemas.openxmlformats.org/spreadsheetml/2006/main" count="1648" uniqueCount="520">
  <si>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</si>
  <si>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</si>
  <si>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</si>
  <si>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</si>
  <si>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</si>
  <si>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</si>
  <si>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</si>
  <si>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</si>
  <si>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</si>
  <si>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</si>
  <si>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</si>
  <si>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</si>
  <si>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</si>
  <si>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Paderborn (05774)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</si>
  <si>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</si>
  <si>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</si>
  <si>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</si>
  <si>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</si>
  <si>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</si>
  <si>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</si>
  <si>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</si>
  <si>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</si>
  <si>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</si>
  <si>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</si>
  <si>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</si>
  <si>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</si>
  <si>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</si>
  <si>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</si>
  <si>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</si>
  <si>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</si>
  <si>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</si>
  <si>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</si>
  <si>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</si>
  <si>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</si>
  <si>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</si>
  <si>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</si>
  <si>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</si>
  <si>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</si>
  <si>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</si>
  <si>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</si>
  <si>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</si>
  <si>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</si>
  <si>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</si>
  <si>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</si>
  <si>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</si>
  <si>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</si>
  <si>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</si>
  <si>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</si>
  <si>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</si>
  <si>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</si>
  <si>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</si>
  <si>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</si>
  <si>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</si>
  <si>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</si>
  <si>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</si>
  <si>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</si>
  <si>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</si>
  <si>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</si>
  <si>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</si>
  <si>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</si>
  <si>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</si>
  <si>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</si>
  <si>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</si>
  <si>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</si>
  <si>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</si>
  <si>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</si>
  <si>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</si>
  <si>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</si>
  <si>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</si>
  <si>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</si>
  <si>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</si>
  <si>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</si>
  <si>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</si>
  <si>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</si>
  <si>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</si>
  <si>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</si>
  <si>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</si>
  <si>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</si>
  <si>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</si>
  <si>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</si>
  <si>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</si>
  <si>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</si>
  <si>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</si>
  <si>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</si>
  <si>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</si>
  <si>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</si>
  <si>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</si>
  <si>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</si>
  <si>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</si>
  <si>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</si>
  <si>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</si>
  <si>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</si>
  <si>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Paderborn (05774);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</si>
  <si>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</si>
  <si>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</si>
  <si>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</si>
  <si>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</si>
  <si>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</si>
  <si>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</si>
  <si>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</si>
  <si>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</si>
  <si>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</si>
  <si>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</si>
  <si>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</si>
  <si>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</si>
  <si>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</si>
  <si>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</si>
  <si>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</si>
  <si>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</si>
  <si>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</si>
  <si>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</si>
  <si>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</si>
  <si>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</si>
  <si>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</si>
  <si>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</si>
  <si>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</si>
  <si>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</si>
  <si>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</si>
  <si>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</si>
  <si>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</si>
  <si>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</si>
  <si>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</si>
  <si>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</si>
  <si>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</si>
  <si>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</si>
  <si>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</si>
  <si>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</si>
  <si>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</si>
  <si>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</si>
  <si>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</si>
  <si>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</si>
  <si>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</si>
  <si>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</si>
  <si>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</si>
  <si>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</si>
  <si>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</si>
  <si>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</si>
  <si>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</si>
  <si>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</si>
  <si>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</si>
  <si>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</si>
  <si>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</si>
  <si>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</si>
  <si>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</si>
  <si>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</si>
  <si>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</si>
  <si>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</si>
  <si>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</si>
  <si>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</si>
  <si>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</si>
  <si>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</si>
  <si>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</si>
  <si>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</si>
  <si>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</si>
  <si>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</si>
  <si>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</si>
  <si>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</si>
  <si>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</si>
  <si>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</si>
  <si>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</si>
  <si>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</si>
  <si>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</si>
  <si>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</si>
  <si>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</si>
  <si>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</si>
  <si>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</si>
  <si>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</si>
  <si>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</si>
  <si>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</si>
  <si>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</si>
  <si>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</si>
  <si>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</si>
  <si>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</si>
  <si>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</si>
  <si>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</si>
  <si>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</si>
  <si>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</si>
  <si>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</si>
  <si>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</si>
  <si>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</si>
  <si>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</si>
  <si>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</si>
  <si>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</si>
  <si>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Paderborn (05774)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</si>
  <si>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</si>
  <si>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</si>
  <si>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</si>
  <si>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</si>
  <si>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</si>
  <si>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</si>
  <si>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</si>
  <si>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</si>
  <si>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</si>
  <si>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</si>
  <si>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</si>
  <si>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</si>
  <si>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</si>
  <si>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</si>
  <si>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</si>
  <si>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</si>
  <si>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</si>
  <si>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</si>
  <si>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</si>
  <si>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</si>
  <si>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</si>
  <si>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</si>
  <si>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</si>
  <si>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</si>
  <si>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</si>
  <si>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</si>
  <si>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</si>
  <si>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</si>
  <si>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</si>
  <si>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</si>
  <si>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</si>
  <si>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</si>
  <si>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</si>
  <si>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</si>
  <si>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</si>
  <si>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</si>
  <si>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</si>
  <si>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</si>
  <si>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</si>
  <si>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</si>
  <si>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</si>
  <si>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</si>
  <si>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</si>
  <si>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</si>
  <si>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</si>
  <si>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</si>
  <si>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</si>
  <si>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</si>
  <si>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</si>
  <si>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</si>
  <si>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</si>
  <si>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</si>
  <si>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</si>
  <si>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</si>
  <si>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</si>
  <si>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</si>
  <si>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</si>
  <si>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</si>
  <si>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</si>
  <si>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</si>
  <si>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</si>
  <si>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</si>
  <si>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</si>
  <si>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</si>
  <si>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</si>
  <si>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</si>
  <si>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</si>
  <si>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</si>
  <si>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</si>
  <si>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</si>
  <si>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</si>
  <si>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</si>
  <si>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</si>
  <si>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</si>
  <si>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</si>
  <si>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</si>
  <si>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</si>
  <si>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</si>
  <si>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</si>
  <si>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</si>
  <si>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</si>
  <si>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</si>
  <si>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</si>
  <si>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</si>
  <si>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</si>
  <si>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</si>
  <si>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</si>
  <si>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</si>
  <si>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</si>
  <si>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</si>
  <si>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</si>
  <si>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</si>
  <si>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</si>
  <si>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</si>
  <si>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</si>
  <si>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</si>
  <si>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</si>
  <si>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</si>
  <si>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</si>
  <si>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</si>
  <si>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</si>
  <si>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</si>
  <si>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</si>
  <si>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</si>
  <si>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</si>
  <si>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</si>
  <si>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</si>
  <si>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</si>
  <si>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</si>
  <si>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</si>
  <si>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</si>
  <si>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</si>
  <si>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</si>
  <si>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</si>
  <si>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</si>
  <si>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</si>
  <si>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</si>
  <si>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</si>
  <si>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</si>
  <si>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</si>
  <si>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</si>
  <si>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</si>
  <si>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</si>
  <si>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</si>
  <si>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</si>
  <si>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</si>
  <si>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</si>
  <si>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</si>
  <si>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</si>
  <si>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</si>
  <si>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</si>
  <si>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</si>
  <si>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</si>
  <si>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</si>
  <si>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</si>
  <si>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</si>
  <si>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</si>
  <si>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</si>
  <si>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</si>
  <si>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</si>
  <si>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</si>
  <si>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</si>
  <si>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</si>
  <si>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</si>
  <si>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</si>
  <si>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</si>
  <si>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</si>
  <si>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</si>
  <si>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</si>
  <si>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</si>
  <si>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</si>
  <si>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</si>
  <si>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</si>
  <si>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</si>
  <si>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</si>
  <si>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</si>
  <si>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</si>
  <si>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</si>
  <si>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</si>
  <si>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</si>
  <si>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</si>
  <si>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</si>
  <si>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</si>
  <si>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</si>
  <si>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</si>
  <si>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</si>
  <si>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</si>
  <si>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</si>
  <si>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</si>
  <si>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</si>
  <si>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</si>
  <si>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</si>
  <si>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</si>
  <si>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</si>
  <si>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</si>
  <si>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</si>
  <si>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</si>
  <si>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</si>
  <si>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</si>
  <si>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</si>
  <si>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</si>
  <si>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</si>
  <si>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</si>
  <si>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</si>
  <si>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</si>
  <si>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</si>
  <si>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</si>
  <si>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</si>
  <si>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</si>
  <si>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Paderborn (05774);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</si>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</sst>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{46811AF7-EC5B-4B4F-84B2-386DE222D75A}</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C9BC-4215-899F-9A363782E9A1}"/>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{0BB8FCC3-D6A4-49D5-9321-878845FC8FC8}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9BC-4215-899F-9A363782E9A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{5972E0F8-2464-4A1E-86EC-2ACF6C3E0E76}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9BC-4215-899F-9A363782E9A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{37A6B822-21E1-4423-BCF1-9E4ED44A8923}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9BC-4215-899F-9A363782E9A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1.1897823589162906</c:v>
                </c:pt>
                <c:pt idx="1">
                  <c:v>1.3225681822425275</c:v>
                </c:pt>
                <c:pt idx="2">
                  <c:v>1.1186464311118853</c:v>
                </c:pt>
                <c:pt idx="3">
                  <c:v>1.0875687030768</c:v>
                </c:pt>
              </c:numCache>
            </c:numRef>
          </c:val>
          <c:extLst>
            <c:ext xmlns:c16="http://schemas.microsoft.com/office/drawing/2014/chart" uri="{C3380CC4-5D6E-409C-BE32-E72D297353CC}">
              <c16:uniqueId val="{00000004-C9BC-4215-899F-9A363782E9A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{A85AE3A5-DAD5-4E84-82AD-C4932E4E0D57}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9BC-4215-899F-9A363782E9A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{86843A77-EFEB-43BA-80EB-FBF291E5281F}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9BC-4215-899F-9A363782E9A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{61E33004-0ACE-4753-8937-19B788046A31}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9BC-4215-899F-9A363782E9A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{24FD86D2-45E0-482B-873C-D9C748BA4167}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9BC-4215-899F-9A363782E9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9BC-4215-899F-9A363782E9A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9BC-4215-899F-9A363782E9A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{720DE4EF-2A8D-4786-AE35-403096A73A71}</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B6E4-4980-9FD8-73FB5544A3D6}"/>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{85DDBBE7-E818-457E-AC49-582FD703F371}</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B6E4-4980-9FD8-73FB5544A3D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{9AEE96F5-26A0-4EDE-85F0-981B9766E2C6}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6E4-4980-9FD8-73FB5544A3D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{4A875B71-6039-4FD2-88E2-B14316216C44}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6E4-4980-9FD8-73FB5544A3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-2.7936299262003645</c:v>
                </c:pt>
                <c:pt idx="1">
                  <c:v>-3.156552267354261</c:v>
                </c:pt>
                <c:pt idx="2">
                  <c:v>-2.7637010795899166</c:v>
                </c:pt>
                <c:pt idx="3">
                  <c:v>-2.8655893304673015</c:v>
                </c:pt>
              </c:numCache>
            </c:numRef>
          </c:val>
          <c:extLst>
            <c:ext xmlns:c16="http://schemas.microsoft.com/office/drawing/2014/chart" uri="{C3380CC4-5D6E-409C-BE32-E72D297353CC}">
              <c16:uniqueId val="{00000004-B6E4-4980-9FD8-73FB5544A3D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{1D66FC02-9F0D-4A91-878D-3316418A266D}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6E4-4980-9FD8-73FB5544A3D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{761C70BC-347F-4D9A-BF48-B04D4B88D138}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6E4-4980-9FD8-73FB5544A3D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{1847D8E7-9E65-4C7A-9600-31A898CA22B4}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6E4-4980-9FD8-73FB5544A3D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{BDAF765E-0280-414B-AF93-3DE3A64CA5EB}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6E4-4980-9FD8-73FB5544A3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6E4-4980-9FD8-73FB5544A3D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6E4-4980-9FD8-73FB5544A3D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{BD0E8967-CC0A-4AB7-87E2-FACA63C9D97E}</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44AA-4E57-8C07-290972337054}"/>
                </c:ext>
              </c:extLst>
            </c:dLbl>
            <c:dLbl>
              <c:idx val="1"/>
              <c:tx>
                <c:strRef>
                  <c:f>Daten_Diagramme!$D$15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{91450028-E765-4FA8-99A7-B130EE58AE04}</c15:txfldGUID>
                      <c15:f>Daten_Diagramme!$D$15</c15:f>
                      <c15:dlblFieldTableCache>
                        <c:ptCount val="1"/>
                        <c:pt idx="0">
                          <c:v>3.9</c:v>
                        </c:pt>
                      </c15:dlblFieldTableCache>
                    </c15:dlblFTEntry>
                  </c15:dlblFieldTable>
                  <c15:showDataLabelsRange val="0"/>
                </c:ext>
                <c:ext xmlns:c16="http://schemas.microsoft.com/office/drawing/2014/chart" uri="{C3380CC4-5D6E-409C-BE32-E72D297353CC}">
                  <c16:uniqueId val="{00000001-44AA-4E57-8C07-290972337054}"/>
                </c:ext>
              </c:extLst>
            </c:dLbl>
            <c:dLbl>
              <c:idx val="2"/>
              <c:tx>
                <c:strRef>
                  <c:f>Daten_Diagramme!$D$16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{F3A7FCA7-6358-4BFC-AB0B-DEBDD2347C7C}</c15:txfldGUID>
                      <c15:f>Daten_Diagramme!$D$16</c15:f>
                      <c15:dlblFieldTableCache>
                        <c:ptCount val="1"/>
                        <c:pt idx="0">
                          <c:v>4.7</c:v>
                        </c:pt>
                      </c15:dlblFieldTableCache>
                    </c15:dlblFTEntry>
                  </c15:dlblFieldTable>
                  <c15:showDataLabelsRange val="0"/>
                </c:ext>
                <c:ext xmlns:c16="http://schemas.microsoft.com/office/drawing/2014/chart" uri="{C3380CC4-5D6E-409C-BE32-E72D297353CC}">
                  <c16:uniqueId val="{00000002-44AA-4E57-8C07-290972337054}"/>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{0FBF9B95-D137-4987-9D28-84A88DC10E03}</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44AA-4E57-8C07-290972337054}"/>
                </c:ext>
              </c:extLst>
            </c:dLbl>
            <c:dLbl>
              <c:idx val="4"/>
              <c:tx>
                <c:strRef>
                  <c:f>Daten_Diagramme!$D$18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{14F1371E-BC73-4E5C-9945-D27E45E7EA1C}</c15:txfldGUID>
                      <c15:f>Daten_Diagramme!$D$18</c15:f>
                      <c15:dlblFieldTableCache>
                        <c:ptCount val="1"/>
                        <c:pt idx="0">
                          <c:v>-6.6</c:v>
                        </c:pt>
                      </c15:dlblFieldTableCache>
                    </c15:dlblFTEntry>
                  </c15:dlblFieldTable>
                  <c15:showDataLabelsRange val="0"/>
                </c:ext>
                <c:ext xmlns:c16="http://schemas.microsoft.com/office/drawing/2014/chart" uri="{C3380CC4-5D6E-409C-BE32-E72D297353CC}">
                  <c16:uniqueId val="{00000004-44AA-4E57-8C07-290972337054}"/>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{315F8B9A-B423-4776-BDF2-D04166B0AAE0}</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44AA-4E57-8C07-290972337054}"/>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{367AC439-25C9-400F-8BA2-503049DDFFB8}</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44AA-4E57-8C07-290972337054}"/>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{31D6E438-77D2-48AB-B45C-6411723780DC}</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44AA-4E57-8C07-290972337054}"/>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{928A4B2A-210F-499E-B55E-1E5A645A91BA}</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44AA-4E57-8C07-290972337054}"/>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{3A128F0B-D9B9-4828-A7D9-3E31DF7A75A7}</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44AA-4E57-8C07-290972337054}"/>
                </c:ext>
              </c:extLst>
            </c:dLbl>
            <c:dLbl>
              <c:idx val="10"/>
              <c:tx>
                <c:strRef>
                  <c:f>Daten_Diagramme!$D$24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{C3218888-B34E-4722-B14A-269191B96481}</c15:txfldGUID>
                      <c15:f>Daten_Diagramme!$D$24</c15:f>
                      <c15:dlblFieldTableCache>
                        <c:ptCount val="1"/>
                        <c:pt idx="0">
                          <c:v>2.6</c:v>
                        </c:pt>
                      </c15:dlblFieldTableCache>
                    </c15:dlblFTEntry>
                  </c15:dlblFieldTable>
                  <c15:showDataLabelsRange val="0"/>
                </c:ext>
                <c:ext xmlns:c16="http://schemas.microsoft.com/office/drawing/2014/chart" uri="{C3380CC4-5D6E-409C-BE32-E72D297353CC}">
                  <c16:uniqueId val="{0000000A-44AA-4E57-8C07-290972337054}"/>
                </c:ext>
              </c:extLst>
            </c:dLbl>
            <c:dLbl>
              <c:idx val="11"/>
              <c:tx>
                <c:strRef>
                  <c:f>Daten_Diagramme!$D$25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{150F1C1D-7052-4401-BD4E-37A9515A8C6E}</c15:txfldGUID>
                      <c15:f>Daten_Diagramme!$D$25</c15:f>
                      <c15:dlblFieldTableCache>
                        <c:ptCount val="1"/>
                        <c:pt idx="0">
                          <c:v>5.2</c:v>
                        </c:pt>
                      </c15:dlblFieldTableCache>
                    </c15:dlblFTEntry>
                  </c15:dlblFieldTable>
                  <c15:showDataLabelsRange val="0"/>
                </c:ext>
                <c:ext xmlns:c16="http://schemas.microsoft.com/office/drawing/2014/chart" uri="{C3380CC4-5D6E-409C-BE32-E72D297353CC}">
                  <c16:uniqueId val="{0000000B-44AA-4E57-8C07-290972337054}"/>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{C9AE75DE-A0B7-4FCA-9850-7678A0F2E3CE}</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44AA-4E57-8C07-290972337054}"/>
                </c:ext>
              </c:extLst>
            </c:dLbl>
            <c:dLbl>
              <c:idx val="13"/>
              <c:tx>
                <c:strRef>
                  <c:f>Daten_Diagramme!$D$27</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{9EB5C81C-4C54-4E96-9D7F-DEB42AC5C9F5}</c15:txfldGUID>
                      <c15:f>Daten_Diagramme!$D$27</c15:f>
                      <c15:dlblFieldTableCache>
                        <c:ptCount val="1"/>
                        <c:pt idx="0">
                          <c:v>15.2</c:v>
                        </c:pt>
                      </c15:dlblFieldTableCache>
                    </c15:dlblFTEntry>
                  </c15:dlblFieldTable>
                  <c15:showDataLabelsRange val="0"/>
                </c:ext>
                <c:ext xmlns:c16="http://schemas.microsoft.com/office/drawing/2014/chart" uri="{C3380CC4-5D6E-409C-BE32-E72D297353CC}">
                  <c16:uniqueId val="{0000000D-44AA-4E57-8C07-290972337054}"/>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{68E7B433-E2F7-4303-97B1-CE6D8EB5B931}</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44AA-4E57-8C07-290972337054}"/>
                </c:ext>
              </c:extLst>
            </c:dLbl>
            <c:dLbl>
              <c:idx val="15"/>
              <c:tx>
                <c:strRef>
                  <c:f>Daten_Diagramme!$D$29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{D44D281C-0284-4220-9BB0-DC5CAD504F58}</c15:txfldGUID>
                      <c15:f>Daten_Diagramme!$D$29</c15:f>
                      <c15:dlblFieldTableCache>
                        <c:ptCount val="1"/>
                        <c:pt idx="0">
                          <c:v>-4.8</c:v>
                        </c:pt>
                      </c15:dlblFieldTableCache>
                    </c15:dlblFTEntry>
                  </c15:dlblFieldTable>
                  <c15:showDataLabelsRange val="0"/>
                </c:ext>
                <c:ext xmlns:c16="http://schemas.microsoft.com/office/drawing/2014/chart" uri="{C3380CC4-5D6E-409C-BE32-E72D297353CC}">
                  <c16:uniqueId val="{0000000F-44AA-4E57-8C07-290972337054}"/>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{733C1097-D4E7-425A-8720-6D2F4C36201E}</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44AA-4E57-8C07-290972337054}"/>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{1F8B195B-8581-4DCD-B6AA-6301ED9CEAAC}</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44AA-4E57-8C07-290972337054}"/>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{348F0F1D-956D-469E-B594-88B9C4CADA76}</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44AA-4E57-8C07-290972337054}"/>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{85BE22B4-0E0A-416B-890A-4BA04EFFBC39}</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44AA-4E57-8C07-290972337054}"/>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{62D48854-C2C1-4FCB-AD3E-645C2B731965}</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44AA-4E57-8C07-29097233705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{0E04E197-EDA5-4D79-A314-0C36256FE2A3}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4AA-4E57-8C07-2909723370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{8503F563-732C-4033-845E-6470E3914F68}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4AA-4E57-8C07-290972337054}"/>
                </c:ext>
              </c:extLst>
            </c:dLbl>
            <c:dLbl>
              <c:idx val="23"/>
              <c:tx>
                <c:strRef>
                  <c:f>Daten_Diagramme!$D$37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{9C2C98BF-75AB-49E1-A6B8-5E6AB680AA28}</c15:txfldGUID>
                      <c15:f>Daten_Diagramme!$D$37</c15:f>
                      <c15:dlblFieldTableCache>
                        <c:ptCount val="1"/>
                        <c:pt idx="0">
                          <c:v>3.9</c:v>
                        </c:pt>
                      </c15:dlblFieldTableCache>
                    </c15:dlblFTEntry>
                  </c15:dlblFieldTable>
                  <c15:showDataLabelsRange val="0"/>
                </c:ext>
                <c:ext xmlns:c16="http://schemas.microsoft.com/office/drawing/2014/chart" uri="{C3380CC4-5D6E-409C-BE32-E72D297353CC}">
                  <c16:uniqueId val="{00000017-44AA-4E57-8C07-290972337054}"/>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{2C3B25AA-AFBB-4F5C-85FC-22ED00FAFE99}</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44AA-4E57-8C07-290972337054}"/>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{DB2BDE24-6F6A-4578-839B-E2A7C190EE9C}</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44AA-4E57-8C07-2909723370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{791371B9-EAD1-4691-A199-05A1EC740A39}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4AA-4E57-8C07-2909723370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{BBBE3DF1-898E-42D6-A5B3-7AD75C086017}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4AA-4E57-8C07-2909723370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{CDB39E59-C79E-4F47-A30F-DCFC75D27AD7}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4AA-4E57-8C07-2909723370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{BF58D64D-DCB1-4C12-AC76-3BCF679F9124}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4AA-4E57-8C07-2909723370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{AD921BE2-BA5D-45FA-91A9-541620F9028F}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4AA-4E57-8C07-290972337054}"/>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{1E8100FC-12D6-486A-9F3B-1293F4E3A572}</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44AA-4E57-8C07-2909723370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1.1897823589162906</c:v>
                </c:pt>
                <c:pt idx="1">
                  <c:v>3.8724373576309796</c:v>
                </c:pt>
                <c:pt idx="2">
                  <c:v>4.662698412698413</c:v>
                </c:pt>
                <c:pt idx="3">
                  <c:v>-2.418545527530608</c:v>
                </c:pt>
                <c:pt idx="4">
                  <c:v>-6.6098807495741054</c:v>
                </c:pt>
                <c:pt idx="5">
                  <c:v>-1.6683994257141443</c:v>
                </c:pt>
                <c:pt idx="6">
                  <c:v>5.2287581699346407E-2</c:v>
                </c:pt>
                <c:pt idx="7">
                  <c:v>2.3402340234023402</c:v>
                </c:pt>
                <c:pt idx="8">
                  <c:v>2.5655790147152913</c:v>
                </c:pt>
                <c:pt idx="9">
                  <c:v>-1.585642097926468</c:v>
                </c:pt>
                <c:pt idx="10">
                  <c:v>2.5887819449054099</c:v>
                </c:pt>
                <c:pt idx="11">
                  <c:v>5.2452646915978631</c:v>
                </c:pt>
                <c:pt idx="12">
                  <c:v>-0.15667841754798276</c:v>
                </c:pt>
                <c:pt idx="13">
                  <c:v>15.245388096066829</c:v>
                </c:pt>
                <c:pt idx="14">
                  <c:v>1.029336078229542</c:v>
                </c:pt>
                <c:pt idx="15">
                  <c:v>-4.7578347578347575</c:v>
                </c:pt>
                <c:pt idx="16">
                  <c:v>-3.9123347219706575</c:v>
                </c:pt>
                <c:pt idx="17">
                  <c:v>1.3949302534873256</c:v>
                </c:pt>
                <c:pt idx="18">
                  <c:v>3.421810041573393</c:v>
                </c:pt>
                <c:pt idx="19">
                  <c:v>2.0475486292799454</c:v>
                </c:pt>
                <c:pt idx="20">
                  <c:v>1.5854141894569957</c:v>
                </c:pt>
                <c:pt idx="21">
                  <c:v>0</c:v>
                </c:pt>
                <c:pt idx="23">
                  <c:v>3.8724373576309796</c:v>
                </c:pt>
                <c:pt idx="24">
                  <c:v>-1.3841567291311754</c:v>
                </c:pt>
                <c:pt idx="25">
                  <c:v>2.3450893950526575</c:v>
                </c:pt>
              </c:numCache>
            </c:numRef>
          </c:val>
          <c:extLst>
            <c:ext xmlns:c16="http://schemas.microsoft.com/office/drawing/2014/chart" uri="{C3380CC4-5D6E-409C-BE32-E72D297353CC}">
              <c16:uniqueId val="{00000020-44AA-4E57-8C07-2909723370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{8FE71389-182A-42D4-821D-A927296F414A}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4AA-4E57-8C07-2909723370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{13271938-8FAC-4749-8E41-11E1DB66E968}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4AA-4E57-8C07-2909723370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{02236F4C-4C06-49B7-9C1F-591DF2579E7F}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4AA-4E57-8C07-2909723370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{95B1D899-FCD5-4792-B1C0-F680D5303530}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4AA-4E57-8C07-2909723370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{FFDEF590-E79B-4A4E-9361-D94868B38FC7}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4AA-4E57-8C07-2909723370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{780CA86B-4B31-40B5-807F-D142876C2F50}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4AA-4E57-8C07-2909723370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{BFABE5D9-607B-4B49-A181-5917AFA60D53}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4AA-4E57-8C07-2909723370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{B177BFD9-6057-42AE-AF14-F4077E7CCBB3}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4AA-4E57-8C07-2909723370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{98BA367A-6458-4389-A478-10726FC6AAB6}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4AA-4E57-8C07-2909723370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{CEDAB813-5FF9-4BC4-ACE5-3DFF6C054EB5}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4AA-4E57-8C07-2909723370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{E5F26161-FE63-41DC-8BEA-3BB03EB9B4FF}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4AA-4E57-8C07-2909723370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{88121967-7CC6-4941-979A-47C06CAA5E7C}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4AA-4E57-8C07-2909723370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{E285D224-0A70-4F46-B8B9-69D300C11D5E}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4AA-4E57-8C07-2909723370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{0AF2E303-2FD2-4B01-A27F-FAECA33346E5}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4AA-4E57-8C07-2909723370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{73052E23-7BCF-4647-B92F-1A39F33186D8}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4AA-4E57-8C07-2909723370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{58BAA272-6E14-4BCD-B300-C0D73C65DA22}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4AA-4E57-8C07-2909723370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{E3AA2CA2-D05E-43B1-AA67-00B8114B644A}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4AA-4E57-8C07-2909723370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{CBE77C3E-01C7-494B-8566-C985907A3C6E}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4AA-4E57-8C07-2909723370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{8DBAA940-3001-4CB7-9316-D5C400171DDD}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4AA-4E57-8C07-2909723370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{A9827DB5-6168-47ED-AF19-F11DA50BE415}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4AA-4E57-8C07-2909723370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{30001F0F-E0FD-4252-AB1C-95069DEC49DC}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4AA-4E57-8C07-2909723370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{599E657E-E73A-48BB-A3BD-2AF5BF922197}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4AA-4E57-8C07-2909723370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{579A2F0E-8CC0-43FE-8178-FDF5E6A5318F}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4AA-4E57-8C07-2909723370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{33EE5CCF-33B0-436C-B36E-BCBE7C79822B}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4AA-4E57-8C07-2909723370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{DAFE42B8-80D2-452C-A2EF-7589DCE186DA}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4AA-4E57-8C07-2909723370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{B6B5C428-EEE6-4178-8A02-D27A7A182F18}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4AA-4E57-8C07-2909723370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{AE239843-0814-4870-BB35-C3CA0F157CDF}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4AA-4E57-8C07-2909723370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{E5DC88B0-D718-46FF-9CD3-48E8D017A108}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4AA-4E57-8C07-2909723370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{7E6F2D06-134D-4A2F-8767-001B37EA1CFA}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4AA-4E57-8C07-2909723370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{1EEA5448-6253-4BC2-A1C0-5C32D1294C40}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4AA-4E57-8C07-2909723370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{EB3A6412-139C-496A-AD38-88B70180BC29}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4AA-4E57-8C07-2909723370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{4B47D87F-02A3-44C6-8A7E-B904E7FCE694}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4AA-4E57-8C07-2909723370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4AA-4E57-8C07-2909723370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4AA-4E57-8C07-2909723370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{08124C1D-EC84-4188-BE38-133BFE633011}</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B0FD-4761-9C5D-90025AC90BE1}"/>
                </c:ext>
              </c:extLst>
            </c:dLbl>
            <c:dLbl>
              <c:idx val="1"/>
              <c:tx>
                <c:strRef>
                  <c:f>Daten_Diagramme!$E$15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{0877EA1B-68B0-4055-9D52-DE8361A1AF5D}</c15:txfldGUID>
                      <c15:f>Daten_Diagramme!$E$15</c15:f>
                      <c15:dlblFieldTableCache>
                        <c:ptCount val="1"/>
                        <c:pt idx="0">
                          <c:v>6.2</c:v>
                        </c:pt>
                      </c15:dlblFieldTableCache>
                    </c15:dlblFTEntry>
                  </c15:dlblFieldTable>
                  <c15:showDataLabelsRange val="0"/>
                </c:ext>
                <c:ext xmlns:c16="http://schemas.microsoft.com/office/drawing/2014/chart" uri="{C3380CC4-5D6E-409C-BE32-E72D297353CC}">
                  <c16:uniqueId val="{00000001-B0FD-4761-9C5D-90025AC90BE1}"/>
                </c:ext>
              </c:extLst>
            </c:dLbl>
            <c:dLbl>
              <c:idx val="2"/>
              <c:tx>
                <c:strRef>
                  <c:f>Daten_Diagramme!$E$16</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{73D7E9CD-BAB8-4E22-B425-AC6E94EAC9A7}</c15:txfldGUID>
                      <c15:f>Daten_Diagramme!$E$16</c15:f>
                      <c15:dlblFieldTableCache>
                        <c:ptCount val="1"/>
                        <c:pt idx="0">
                          <c:v>19.8</c:v>
                        </c:pt>
                      </c15:dlblFieldTableCache>
                    </c15:dlblFTEntry>
                  </c15:dlblFieldTable>
                  <c15:showDataLabelsRange val="0"/>
                </c:ext>
                <c:ext xmlns:c16="http://schemas.microsoft.com/office/drawing/2014/chart" uri="{C3380CC4-5D6E-409C-BE32-E72D297353CC}">
                  <c16:uniqueId val="{00000002-B0FD-4761-9C5D-90025AC90BE1}"/>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{62280F3C-12C0-4E10-817D-C36AA9406174}</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B0FD-4761-9C5D-90025AC90BE1}"/>
                </c:ext>
              </c:extLst>
            </c:dLbl>
            <c:dLbl>
              <c:idx val="4"/>
              <c:tx>
                <c:strRef>
                  <c:f>Daten_Diagramme!$E$18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{F2C1A53E-7D3C-4889-9FC9-3DD264345156}</c15:txfldGUID>
                      <c15:f>Daten_Diagramme!$E$18</c15:f>
                      <c15:dlblFieldTableCache>
                        <c:ptCount val="1"/>
                        <c:pt idx="0">
                          <c:v>-8.9</c:v>
                        </c:pt>
                      </c15:dlblFieldTableCache>
                    </c15:dlblFTEntry>
                  </c15:dlblFieldTable>
                  <c15:showDataLabelsRange val="0"/>
                </c:ext>
                <c:ext xmlns:c16="http://schemas.microsoft.com/office/drawing/2014/chart" uri="{C3380CC4-5D6E-409C-BE32-E72D297353CC}">
                  <c16:uniqueId val="{00000004-B0FD-4761-9C5D-90025AC90BE1}"/>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{11A03072-96E9-4929-A2A5-598FAA693FF4}</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B0FD-4761-9C5D-90025AC90BE1}"/>
                </c:ext>
              </c:extLst>
            </c:dLbl>
            <c:dLbl>
              <c:idx val="6"/>
              <c:tx>
                <c:strRef>
                  <c:f>Daten_Diagramme!$E$20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{4896D6FF-7063-4E59-884C-43DC97DB77B4}</c15:txfldGUID>
                      <c15:f>Daten_Diagramme!$E$20</c15:f>
                      <c15:dlblFieldTableCache>
                        <c:ptCount val="1"/>
                        <c:pt idx="0">
                          <c:v>-5.1</c:v>
                        </c:pt>
                      </c15:dlblFieldTableCache>
                    </c15:dlblFTEntry>
                  </c15:dlblFieldTable>
                  <c15:showDataLabelsRange val="0"/>
                </c:ext>
                <c:ext xmlns:c16="http://schemas.microsoft.com/office/drawing/2014/chart" uri="{C3380CC4-5D6E-409C-BE32-E72D297353CC}">
                  <c16:uniqueId val="{00000006-B0FD-4761-9C5D-90025AC90BE1}"/>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{6D86E532-569E-400E-977E-3351C7719EB0}</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B0FD-4761-9C5D-90025AC90BE1}"/>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{1F15EFAB-C8E3-4D41-9949-EB17AC4A4A78}</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B0FD-4761-9C5D-90025AC90BE1}"/>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{6C7F90D4-4B31-4F7E-B53E-36744FC35B45}</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B0FD-4761-9C5D-90025AC90BE1}"/>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{48766C94-DCA9-4F79-A3DF-8C640D492CC4}</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B0FD-4761-9C5D-90025AC90BE1}"/>
                </c:ext>
              </c:extLst>
            </c:dLbl>
            <c:dLbl>
              <c:idx val="11"/>
              <c:tx>
                <c:strRef>
                  <c:f>Daten_Diagramme!$E$25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{D0C5E895-7FA8-4052-ACA3-D41EA3CB32DB}</c15:txfldGUID>
                      <c15:f>Daten_Diagramme!$E$25</c15:f>
                      <c15:dlblFieldTableCache>
                        <c:ptCount val="1"/>
                        <c:pt idx="0">
                          <c:v>-1.6</c:v>
                        </c:pt>
                      </c15:dlblFieldTableCache>
                    </c15:dlblFTEntry>
                  </c15:dlblFieldTable>
                  <c15:showDataLabelsRange val="0"/>
                </c:ext>
                <c:ext xmlns:c16="http://schemas.microsoft.com/office/drawing/2014/chart" uri="{C3380CC4-5D6E-409C-BE32-E72D297353CC}">
                  <c16:uniqueId val="{0000000B-B0FD-4761-9C5D-90025AC90BE1}"/>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{46D944BF-F1F5-4BBA-A1CE-B4F0053BF93E}</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B0FD-4761-9C5D-90025AC90BE1}"/>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{9403DE39-EECD-4E1C-8CC7-B00AFDEE2559}</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B0FD-4761-9C5D-90025AC90BE1}"/>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{BE3E51DF-AB32-41B2-9075-F60905C857F4}</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B0FD-4761-9C5D-90025AC90BE1}"/>
                </c:ext>
              </c:extLst>
            </c:dLbl>
            <c:dLbl>
              <c:idx val="15"/>
              <c:tx>
                <c:strRef>
                  <c:f>Daten_Diagramme!$E$29</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{68E8873C-0FB7-4411-95AF-17FE675576E9}</c15:txfldGUID>
                      <c15:f>Daten_Diagramme!$E$29</c15:f>
                      <c15:dlblFieldTableCache>
                        <c:ptCount val="1"/>
                        <c:pt idx="0">
                          <c:v>-18.1</c:v>
                        </c:pt>
                      </c15:dlblFieldTableCache>
                    </c15:dlblFTEntry>
                  </c15:dlblFieldTable>
                  <c15:showDataLabelsRange val="0"/>
                </c:ext>
                <c:ext xmlns:c16="http://schemas.microsoft.com/office/drawing/2014/chart" uri="{C3380CC4-5D6E-409C-BE32-E72D297353CC}">
                  <c16:uniqueId val="{0000000F-B0FD-4761-9C5D-90025AC90BE1}"/>
                </c:ext>
              </c:extLst>
            </c:dLbl>
            <c:dLbl>
              <c:idx val="16"/>
              <c:tx>
                <c:strRef>
                  <c:f>Daten_Diagramme!$E$30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{758ACB62-C23D-4394-B6C9-0D1BF0F3B5A0}</c15:txfldGUID>
                      <c15:f>Daten_Diagramme!$E$30</c15:f>
                      <c15:dlblFieldTableCache>
                        <c:ptCount val="1"/>
                        <c:pt idx="0">
                          <c:v>-9.7</c:v>
                        </c:pt>
                      </c15:dlblFieldTableCache>
                    </c15:dlblFTEntry>
                  </c15:dlblFieldTable>
                  <c15:showDataLabelsRange val="0"/>
                </c:ext>
                <c:ext xmlns:c16="http://schemas.microsoft.com/office/drawing/2014/chart" uri="{C3380CC4-5D6E-409C-BE32-E72D297353CC}">
                  <c16:uniqueId val="{00000010-B0FD-4761-9C5D-90025AC90BE1}"/>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{4EE4B80E-BAA6-443E-8EB7-0425350F7B14}</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B0FD-4761-9C5D-90025AC90BE1}"/>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{737AFCAC-B75C-49A2-8E9C-29151EC8B545}</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B0FD-4761-9C5D-90025AC90BE1}"/>
                </c:ext>
              </c:extLst>
            </c:dLbl>
            <c:dLbl>
              <c:idx val="19"/>
              <c:tx>
                <c:strRef>
                  <c:f>Daten_Diagramme!$E$33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{618ECCEF-F341-492E-BD1F-D65A96FE5C50}</c15:txfldGUID>
                      <c15:f>Daten_Diagramme!$E$33</c15:f>
                      <c15:dlblFieldTableCache>
                        <c:ptCount val="1"/>
                        <c:pt idx="0">
                          <c:v>5.3</c:v>
                        </c:pt>
                      </c15:dlblFieldTableCache>
                    </c15:dlblFTEntry>
                  </c15:dlblFieldTable>
                  <c15:showDataLabelsRange val="0"/>
                </c:ext>
                <c:ext xmlns:c16="http://schemas.microsoft.com/office/drawing/2014/chart" uri="{C3380CC4-5D6E-409C-BE32-E72D297353CC}">
                  <c16:uniqueId val="{00000013-B0FD-4761-9C5D-90025AC90BE1}"/>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{8AB4F4DC-42EC-42FB-AAF2-C15A5C11BF49}</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B0FD-4761-9C5D-90025AC90BE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{7CDDDD6A-D5C8-461D-904A-E63F29B952ED}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0FD-4761-9C5D-90025AC90BE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{8BCF89E6-DADF-49A3-87F4-8C2DC306DFD3}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0FD-4761-9C5D-90025AC90BE1}"/>
                </c:ext>
              </c:extLst>
            </c:dLbl>
            <c:dLbl>
              <c:idx val="23"/>
              <c:tx>
                <c:strRef>
                  <c:f>Daten_Diagramme!$E$37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{CC98DC92-FD46-445C-8AD5-771506AF6199}</c15:txfldGUID>
                      <c15:f>Daten_Diagramme!$E$37</c15:f>
                      <c15:dlblFieldTableCache>
                        <c:ptCount val="1"/>
                        <c:pt idx="0">
                          <c:v>6.2</c:v>
                        </c:pt>
                      </c15:dlblFieldTableCache>
                    </c15:dlblFTEntry>
                  </c15:dlblFieldTable>
                  <c15:showDataLabelsRange val="0"/>
                </c:ext>
                <c:ext xmlns:c16="http://schemas.microsoft.com/office/drawing/2014/chart" uri="{C3380CC4-5D6E-409C-BE32-E72D297353CC}">
                  <c16:uniqueId val="{00000017-B0FD-4761-9C5D-90025AC90BE1}"/>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{EEFE36B3-F9BB-44D7-BE7C-7DFB793EDD4F}</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B0FD-4761-9C5D-90025AC90BE1}"/>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{64B75E58-B481-4023-8679-41F1724C806D}</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B0FD-4761-9C5D-90025AC90BE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{B7D55A1F-B02D-4624-AEA2-8C18460EBD11}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0FD-4761-9C5D-90025AC90BE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{4499D53B-A2D7-4B84-A915-037EB5267D5C}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0FD-4761-9C5D-90025AC90BE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{5FEFADE7-5CF4-432A-B29C-1C7D454EDC47}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0FD-4761-9C5D-90025AC90BE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{71EF7F52-9797-496E-92ED-1DBDC892CB47}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0FD-4761-9C5D-90025AC90BE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{40BD4D18-9569-46F8-9875-44BC5724194E}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0FD-4761-9C5D-90025AC90BE1}"/>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{72C90EE9-BFF8-4603-9368-E4A28EA2E85F}</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B0FD-4761-9C5D-90025AC90B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-2.7936299262003645</c:v>
                </c:pt>
                <c:pt idx="1">
                  <c:v>6.2003179650238476</c:v>
                </c:pt>
                <c:pt idx="2">
                  <c:v>19.811320754716981</c:v>
                </c:pt>
                <c:pt idx="3">
                  <c:v>-7.1237756010685667</c:v>
                </c:pt>
                <c:pt idx="4">
                  <c:v>-8.876163206871869</c:v>
                </c:pt>
                <c:pt idx="5">
                  <c:v>-6.1063690085357845</c:v>
                </c:pt>
                <c:pt idx="6">
                  <c:v>-5.1224944320712691</c:v>
                </c:pt>
                <c:pt idx="7">
                  <c:v>0</c:v>
                </c:pt>
                <c:pt idx="8">
                  <c:v>-0.56253515844740298</c:v>
                </c:pt>
                <c:pt idx="9">
                  <c:v>-2.5816649104320337</c:v>
                </c:pt>
                <c:pt idx="10">
                  <c:v>-10.198537095088819</c:v>
                </c:pt>
                <c:pt idx="11">
                  <c:v>-1.6011644832605532</c:v>
                </c:pt>
                <c:pt idx="12">
                  <c:v>-2.8880866425992782</c:v>
                </c:pt>
                <c:pt idx="13">
                  <c:v>1.7075306479859895</c:v>
                </c:pt>
                <c:pt idx="14">
                  <c:v>-2.1802325581395348</c:v>
                </c:pt>
                <c:pt idx="15">
                  <c:v>-18.113207547169811</c:v>
                </c:pt>
                <c:pt idx="16">
                  <c:v>-9.7087378640776691</c:v>
                </c:pt>
                <c:pt idx="17">
                  <c:v>1.4820042342978124</c:v>
                </c:pt>
                <c:pt idx="18">
                  <c:v>-2.2788203753351208</c:v>
                </c:pt>
                <c:pt idx="19">
                  <c:v>5.2631578947368425</c:v>
                </c:pt>
                <c:pt idx="20">
                  <c:v>-2.5769326995246433</c:v>
                </c:pt>
                <c:pt idx="21">
                  <c:v>0</c:v>
                </c:pt>
                <c:pt idx="23">
                  <c:v>6.2003179650238476</c:v>
                </c:pt>
                <c:pt idx="24">
                  <c:v>-4.5463981731368071</c:v>
                </c:pt>
                <c:pt idx="25">
                  <c:v>-2.6942154658673232</c:v>
                </c:pt>
              </c:numCache>
            </c:numRef>
          </c:val>
          <c:extLst>
            <c:ext xmlns:c16="http://schemas.microsoft.com/office/drawing/2014/chart" uri="{C3380CC4-5D6E-409C-BE32-E72D297353CC}">
              <c16:uniqueId val="{00000020-B0FD-4761-9C5D-90025AC90BE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{58E81068-3F8B-453A-B52A-19D8A906870E}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0FD-4761-9C5D-90025AC90BE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{91E28543-191E-4CAB-90B9-09A5EB6E4B5A}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0FD-4761-9C5D-90025AC90BE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{B2E64A50-FFB7-400D-A0C4-2B750A101FB2}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0FD-4761-9C5D-90025AC90BE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{2594D294-C968-4233-B3F3-2494C54BCB6A}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0FD-4761-9C5D-90025AC90BE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{928CC4E0-8922-40E1-A481-FDAE82D9C8F4}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0FD-4761-9C5D-90025AC90BE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{A9F55BEC-74D0-4C79-A552-9FDD31B2606D}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0FD-4761-9C5D-90025AC90BE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{4D65619A-93CB-47E1-A008-AC77A680EE3D}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0FD-4761-9C5D-90025AC90BE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{576BAEC8-90E4-4CE4-BB6B-D6AA8BC7DEBC}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0FD-4761-9C5D-90025AC90BE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{1737BD69-90B3-4737-B54F-2D13D3D7843E}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0FD-4761-9C5D-90025AC90BE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{99FD41A5-F001-491A-969F-CEE0702C24F8}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0FD-4761-9C5D-90025AC90BE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{F4C6941E-51F4-4A99-B096-47F70E70938D}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0FD-4761-9C5D-90025AC90BE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{602376B1-E359-44B6-8580-13DB07CA33D3}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0FD-4761-9C5D-90025AC90BE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{3C0EB793-D577-4A2D-8DCC-4BCD66500A1C}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0FD-4761-9C5D-90025AC90BE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{82C0BE16-1201-4139-A011-9D806D224103}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0FD-4761-9C5D-90025AC90BE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{5E770E67-0A35-4430-80B4-A6B3AB62C6F7}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0FD-4761-9C5D-90025AC90BE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{8050A802-8563-41A7-A3D4-B6FEFB1C354A}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0FD-4761-9C5D-90025AC90BE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{BE5A819C-683D-4DF5-B88F-BF329C80027A}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0FD-4761-9C5D-90025AC90BE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{BE2EFD04-D5DB-4047-9BED-43F450477634}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0FD-4761-9C5D-90025AC90BE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{E53ED371-D676-4A73-B7D2-AA27C7C0720B}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0FD-4761-9C5D-90025AC90BE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{70CFC727-7024-4B28-83BE-CCD7CF477C4B}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0FD-4761-9C5D-90025AC90BE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{5241F7CD-71F0-4473-8B64-7666B2C21613}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0FD-4761-9C5D-90025AC90BE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{35A7814F-35B7-406D-A02B-B5F87DB9D3F6}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0FD-4761-9C5D-90025AC90BE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{94AB0594-5279-48F2-A0E8-CDE5B9E2E32F}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0FD-4761-9C5D-90025AC90BE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{7A10A87E-A81C-4B11-823E-80AB1E731311}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0FD-4761-9C5D-90025AC90BE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{621B398F-C981-4CE4-B527-6109DC4D3A7F}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0FD-4761-9C5D-90025AC90BE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{87A77BC0-37EB-4CC3-834A-36B21736E779}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0FD-4761-9C5D-90025AC90BE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{18F0404E-486B-460E-858A-B9CF05C50472}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0FD-4761-9C5D-90025AC90BE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{A0EC1543-08C8-4E02-B3AE-D58C5FEBBA60}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0FD-4761-9C5D-90025AC90BE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{587B12CE-7DC6-4092-B884-21BE3D85A83F}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0FD-4761-9C5D-90025AC90BE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{C91FED88-B60A-45E9-A4B9-72C1A74C5552}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0FD-4761-9C5D-90025AC90BE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{6AFD776E-1A5A-44A1-8CFB-C3DD91CF710C}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0FD-4761-9C5D-90025AC90BE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{08D29EB6-A7B2-4992-9281-1188B2336177}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0FD-4761-9C5D-90025AC90B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0FD-4761-9C5D-90025AC90BE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0FD-4761-9C5D-90025AC90BE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{FDAB6C22-4F40-4E55-9199-99897FA8775E}</c15:txfldGUID>
                      <c15:f>Diagramm!$I$46</c15:f>
                      <c15:dlblFieldTableCache>
                        <c:ptCount val="1"/>
                      </c15:dlblFieldTableCache>
                    </c15:dlblFTEntry>
                  </c15:dlblFieldTable>
                  <c15:showDataLabelsRange val="0"/>
                </c:ext>
                <c:ext xmlns:c16="http://schemas.microsoft.com/office/drawing/2014/chart" uri="{C3380CC4-5D6E-409C-BE32-E72D297353CC}">
                  <c16:uniqueId val="{00000000-8A00-4908-895D-141D46740F7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{62544843-4283-466D-8A4B-C4D4F5E3C966}</c15:txfldGUID>
                      <c15:f>Diagramm!$I$47</c15:f>
                      <c15:dlblFieldTableCache>
                        <c:ptCount val="1"/>
                      </c15:dlblFieldTableCache>
                    </c15:dlblFTEntry>
                  </c15:dlblFieldTable>
                  <c15:showDataLabelsRange val="0"/>
                </c:ext>
                <c:ext xmlns:c16="http://schemas.microsoft.com/office/drawing/2014/chart" uri="{C3380CC4-5D6E-409C-BE32-E72D297353CC}">
                  <c16:uniqueId val="{00000001-8A00-4908-895D-141D46740F7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{7242A3E5-1A73-41B7-9943-AFBDEA96297C}</c15:txfldGUID>
                      <c15:f>Diagramm!$I$48</c15:f>
                      <c15:dlblFieldTableCache>
                        <c:ptCount val="1"/>
                      </c15:dlblFieldTableCache>
                    </c15:dlblFTEntry>
                  </c15:dlblFieldTable>
                  <c15:showDataLabelsRange val="0"/>
                </c:ext>
                <c:ext xmlns:c16="http://schemas.microsoft.com/office/drawing/2014/chart" uri="{C3380CC4-5D6E-409C-BE32-E72D297353CC}">
                  <c16:uniqueId val="{00000002-8A00-4908-895D-141D46740F7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{6039B092-74E6-484A-A2ED-AC206D7D7525}</c15:txfldGUID>
                      <c15:f>Diagramm!$I$49</c15:f>
                      <c15:dlblFieldTableCache>
                        <c:ptCount val="1"/>
                      </c15:dlblFieldTableCache>
                    </c15:dlblFTEntry>
                  </c15:dlblFieldTable>
                  <c15:showDataLabelsRange val="0"/>
                </c:ext>
                <c:ext xmlns:c16="http://schemas.microsoft.com/office/drawing/2014/chart" uri="{C3380CC4-5D6E-409C-BE32-E72D297353CC}">
                  <c16:uniqueId val="{00000003-8A00-4908-895D-141D46740F7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{AB14206A-5113-4C2E-BEE3-D0837A8BBA11}</c15:txfldGUID>
                      <c15:f>Diagramm!$I$50</c15:f>
                      <c15:dlblFieldTableCache>
                        <c:ptCount val="1"/>
                      </c15:dlblFieldTableCache>
                    </c15:dlblFTEntry>
                  </c15:dlblFieldTable>
                  <c15:showDataLabelsRange val="0"/>
                </c:ext>
                <c:ext xmlns:c16="http://schemas.microsoft.com/office/drawing/2014/chart" uri="{C3380CC4-5D6E-409C-BE32-E72D297353CC}">
                  <c16:uniqueId val="{00000004-8A00-4908-895D-141D46740F7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{4F49C8BE-1D76-465D-880C-45BA9BBD316D}</c15:txfldGUID>
                      <c15:f>Diagramm!$I$51</c15:f>
                      <c15:dlblFieldTableCache>
                        <c:ptCount val="1"/>
                      </c15:dlblFieldTableCache>
                    </c15:dlblFTEntry>
                  </c15:dlblFieldTable>
                  <c15:showDataLabelsRange val="0"/>
                </c:ext>
                <c:ext xmlns:c16="http://schemas.microsoft.com/office/drawing/2014/chart" uri="{C3380CC4-5D6E-409C-BE32-E72D297353CC}">
                  <c16:uniqueId val="{00000005-8A00-4908-895D-141D46740F7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{61D34BE4-28D2-4A06-B100-A54C3ECB6A57}</c15:txfldGUID>
                      <c15:f>Diagramm!$I$52</c15:f>
                      <c15:dlblFieldTableCache>
                        <c:ptCount val="1"/>
                      </c15:dlblFieldTableCache>
                    </c15:dlblFTEntry>
                  </c15:dlblFieldTable>
                  <c15:showDataLabelsRange val="0"/>
                </c:ext>
                <c:ext xmlns:c16="http://schemas.microsoft.com/office/drawing/2014/chart" uri="{C3380CC4-5D6E-409C-BE32-E72D297353CC}">
                  <c16:uniqueId val="{00000006-8A00-4908-895D-141D46740F7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{71239B9C-41C3-4917-B9C6-D4EBDB4F3538}</c15:txfldGUID>
                      <c15:f>Diagramm!$I$53</c15:f>
                      <c15:dlblFieldTableCache>
                        <c:ptCount val="1"/>
                      </c15:dlblFieldTableCache>
                    </c15:dlblFTEntry>
                  </c15:dlblFieldTable>
                  <c15:showDataLabelsRange val="0"/>
                </c:ext>
                <c:ext xmlns:c16="http://schemas.microsoft.com/office/drawing/2014/chart" uri="{C3380CC4-5D6E-409C-BE32-E72D297353CC}">
                  <c16:uniqueId val="{00000007-8A00-4908-895D-141D46740F7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{DF3C60B5-BCC2-4430-BC95-939F7E49CFAC}</c15:txfldGUID>
                      <c15:f>Diagramm!$I$54</c15:f>
                      <c15:dlblFieldTableCache>
                        <c:ptCount val="1"/>
                      </c15:dlblFieldTableCache>
                    </c15:dlblFTEntry>
                  </c15:dlblFieldTable>
                  <c15:showDataLabelsRange val="0"/>
                </c:ext>
                <c:ext xmlns:c16="http://schemas.microsoft.com/office/drawing/2014/chart" uri="{C3380CC4-5D6E-409C-BE32-E72D297353CC}">
                  <c16:uniqueId val="{00000008-8A00-4908-895D-141D46740F7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{B613C834-A768-4CF5-8DF6-BCE8A6553BFE}</c15:txfldGUID>
                      <c15:f>Diagramm!$I$55</c15:f>
                      <c15:dlblFieldTableCache>
                        <c:ptCount val="1"/>
                      </c15:dlblFieldTableCache>
                    </c15:dlblFTEntry>
                  </c15:dlblFieldTable>
                  <c15:showDataLabelsRange val="0"/>
                </c:ext>
                <c:ext xmlns:c16="http://schemas.microsoft.com/office/drawing/2014/chart" uri="{C3380CC4-5D6E-409C-BE32-E72D297353CC}">
                  <c16:uniqueId val="{00000009-8A00-4908-895D-141D46740F7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{BF13AE33-6454-42DA-B7E6-919CE4B277C9}</c15:txfldGUID>
                      <c15:f>Diagramm!$I$56</c15:f>
                      <c15:dlblFieldTableCache>
                        <c:ptCount val="1"/>
                      </c15:dlblFieldTableCache>
                    </c15:dlblFTEntry>
                  </c15:dlblFieldTable>
                  <c15:showDataLabelsRange val="0"/>
                </c:ext>
                <c:ext xmlns:c16="http://schemas.microsoft.com/office/drawing/2014/chart" uri="{C3380CC4-5D6E-409C-BE32-E72D297353CC}">
                  <c16:uniqueId val="{0000000A-8A00-4908-895D-141D46740F7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{14CAA83D-6C97-4FA1-BCA5-5226FFBA9DB7}</c15:txfldGUID>
                      <c15:f>Diagramm!$I$57</c15:f>
                      <c15:dlblFieldTableCache>
                        <c:ptCount val="1"/>
                      </c15:dlblFieldTableCache>
                    </c15:dlblFTEntry>
                  </c15:dlblFieldTable>
                  <c15:showDataLabelsRange val="0"/>
                </c:ext>
                <c:ext xmlns:c16="http://schemas.microsoft.com/office/drawing/2014/chart" uri="{C3380CC4-5D6E-409C-BE32-E72D297353CC}">
                  <c16:uniqueId val="{0000000B-8A00-4908-895D-141D46740F7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{DC7E15FC-8567-4C83-ADC4-2704A5970B42}</c15:txfldGUID>
                      <c15:f>Diagramm!$I$58</c15:f>
                      <c15:dlblFieldTableCache>
                        <c:ptCount val="1"/>
                      </c15:dlblFieldTableCache>
                    </c15:dlblFTEntry>
                  </c15:dlblFieldTable>
                  <c15:showDataLabelsRange val="0"/>
                </c:ext>
                <c:ext xmlns:c16="http://schemas.microsoft.com/office/drawing/2014/chart" uri="{C3380CC4-5D6E-409C-BE32-E72D297353CC}">
                  <c16:uniqueId val="{0000000C-8A00-4908-895D-141D46740F7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{2F5934AD-7FCD-4C99-B50C-F922965A00DB}</c15:txfldGUID>
                      <c15:f>Diagramm!$I$59</c15:f>
                      <c15:dlblFieldTableCache>
                        <c:ptCount val="1"/>
                      </c15:dlblFieldTableCache>
                    </c15:dlblFTEntry>
                  </c15:dlblFieldTable>
                  <c15:showDataLabelsRange val="0"/>
                </c:ext>
                <c:ext xmlns:c16="http://schemas.microsoft.com/office/drawing/2014/chart" uri="{C3380CC4-5D6E-409C-BE32-E72D297353CC}">
                  <c16:uniqueId val="{0000000D-8A00-4908-895D-141D46740F7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{CC70C2AB-43BE-4A60-B29F-427877219076}</c15:txfldGUID>
                      <c15:f>Diagramm!$I$60</c15:f>
                      <c15:dlblFieldTableCache>
                        <c:ptCount val="1"/>
                      </c15:dlblFieldTableCache>
                    </c15:dlblFTEntry>
                  </c15:dlblFieldTable>
                  <c15:showDataLabelsRange val="0"/>
                </c:ext>
                <c:ext xmlns:c16="http://schemas.microsoft.com/office/drawing/2014/chart" uri="{C3380CC4-5D6E-409C-BE32-E72D297353CC}">
                  <c16:uniqueId val="{0000000E-8A00-4908-895D-141D46740F7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{FB191ED4-0989-42B3-95E1-A0D9FDF24F50}</c15:txfldGUID>
                      <c15:f>Diagramm!$I$61</c15:f>
                      <c15:dlblFieldTableCache>
                        <c:ptCount val="1"/>
                      </c15:dlblFieldTableCache>
                    </c15:dlblFTEntry>
                  </c15:dlblFieldTable>
                  <c15:showDataLabelsRange val="0"/>
                </c:ext>
                <c:ext xmlns:c16="http://schemas.microsoft.com/office/drawing/2014/chart" uri="{C3380CC4-5D6E-409C-BE32-E72D297353CC}">
                  <c16:uniqueId val="{0000000F-8A00-4908-895D-141D46740F7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{8B09110C-1310-44FC-92E5-36991FA3E075}</c15:txfldGUID>
                      <c15:f>Diagramm!$I$62</c15:f>
                      <c15:dlblFieldTableCache>
                        <c:ptCount val="1"/>
                      </c15:dlblFieldTableCache>
                    </c15:dlblFTEntry>
                  </c15:dlblFieldTable>
                  <c15:showDataLabelsRange val="0"/>
                </c:ext>
                <c:ext xmlns:c16="http://schemas.microsoft.com/office/drawing/2014/chart" uri="{C3380CC4-5D6E-409C-BE32-E72D297353CC}">
                  <c16:uniqueId val="{00000010-8A00-4908-895D-141D46740F7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{09DF5FDA-9FC9-498D-BB4D-97580BD54D23}</c15:txfldGUID>
                      <c15:f>Diagramm!$I$63</c15:f>
                      <c15:dlblFieldTableCache>
                        <c:ptCount val="1"/>
                      </c15:dlblFieldTableCache>
                    </c15:dlblFTEntry>
                  </c15:dlblFieldTable>
                  <c15:showDataLabelsRange val="0"/>
                </c:ext>
                <c:ext xmlns:c16="http://schemas.microsoft.com/office/drawing/2014/chart" uri="{C3380CC4-5D6E-409C-BE32-E72D297353CC}">
                  <c16:uniqueId val="{00000011-8A00-4908-895D-141D46740F7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{BE383C8B-F8AE-48A1-8F1D-96EBFC39C7DF}</c15:txfldGUID>
                      <c15:f>Diagramm!$I$64</c15:f>
                      <c15:dlblFieldTableCache>
                        <c:ptCount val="1"/>
                      </c15:dlblFieldTableCache>
                    </c15:dlblFTEntry>
                  </c15:dlblFieldTable>
                  <c15:showDataLabelsRange val="0"/>
                </c:ext>
                <c:ext xmlns:c16="http://schemas.microsoft.com/office/drawing/2014/chart" uri="{C3380CC4-5D6E-409C-BE32-E72D297353CC}">
                  <c16:uniqueId val="{00000012-8A00-4908-895D-141D46740F7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{9C8CCD34-55B8-474A-A3D7-3F690AEDA39A}</c15:txfldGUID>
                      <c15:f>Diagramm!$I$65</c15:f>
                      <c15:dlblFieldTableCache>
                        <c:ptCount val="1"/>
                      </c15:dlblFieldTableCache>
                    </c15:dlblFTEntry>
                  </c15:dlblFieldTable>
                  <c15:showDataLabelsRange val="0"/>
                </c:ext>
                <c:ext xmlns:c16="http://schemas.microsoft.com/office/drawing/2014/chart" uri="{C3380CC4-5D6E-409C-BE32-E72D297353CC}">
                  <c16:uniqueId val="{00000013-8A00-4908-895D-141D46740F7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{180D31E4-9F45-4E58-BF81-EE3D589AE819}</c15:txfldGUID>
                      <c15:f>Diagramm!$I$66</c15:f>
                      <c15:dlblFieldTableCache>
                        <c:ptCount val="1"/>
                      </c15:dlblFieldTableCache>
                    </c15:dlblFTEntry>
                  </c15:dlblFieldTable>
                  <c15:showDataLabelsRange val="0"/>
                </c:ext>
                <c:ext xmlns:c16="http://schemas.microsoft.com/office/drawing/2014/chart" uri="{C3380CC4-5D6E-409C-BE32-E72D297353CC}">
                  <c16:uniqueId val="{00000014-8A00-4908-895D-141D46740F7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{1548C03D-AAB8-4E93-8390-1F7C39D87E2B}</c15:txfldGUID>
                      <c15:f>Diagramm!$I$67</c15:f>
                      <c15:dlblFieldTableCache>
                        <c:ptCount val="1"/>
                      </c15:dlblFieldTableCache>
                    </c15:dlblFTEntry>
                  </c15:dlblFieldTable>
                  <c15:showDataLabelsRange val="0"/>
                </c:ext>
                <c:ext xmlns:c16="http://schemas.microsoft.com/office/drawing/2014/chart" uri="{C3380CC4-5D6E-409C-BE32-E72D297353CC}">
                  <c16:uniqueId val="{00000015-8A00-4908-895D-141D46740F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00-4908-895D-141D46740F7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{4C0CCDA9-A109-4718-A51D-64897E55A1D8}</c15:txfldGUID>
                      <c15:f>Diagramm!$K$46</c15:f>
                      <c15:dlblFieldTableCache>
                        <c:ptCount val="1"/>
                      </c15:dlblFieldTableCache>
                    </c15:dlblFTEntry>
                  </c15:dlblFieldTable>
                  <c15:showDataLabelsRange val="0"/>
                </c:ext>
                <c:ext xmlns:c16="http://schemas.microsoft.com/office/drawing/2014/chart" uri="{C3380CC4-5D6E-409C-BE32-E72D297353CC}">
                  <c16:uniqueId val="{00000017-8A00-4908-895D-141D46740F7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{7FBB798E-6EB0-4863-9554-72A69169978D}</c15:txfldGUID>
                      <c15:f>Diagramm!$K$47</c15:f>
                      <c15:dlblFieldTableCache>
                        <c:ptCount val="1"/>
                      </c15:dlblFieldTableCache>
                    </c15:dlblFTEntry>
                  </c15:dlblFieldTable>
                  <c15:showDataLabelsRange val="0"/>
                </c:ext>
                <c:ext xmlns:c16="http://schemas.microsoft.com/office/drawing/2014/chart" uri="{C3380CC4-5D6E-409C-BE32-E72D297353CC}">
                  <c16:uniqueId val="{00000018-8A00-4908-895D-141D46740F7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{B306FAD2-09AC-47E2-9F2F-1FC2BD4C059A}</c15:txfldGUID>
                      <c15:f>Diagramm!$K$48</c15:f>
                      <c15:dlblFieldTableCache>
                        <c:ptCount val="1"/>
                      </c15:dlblFieldTableCache>
                    </c15:dlblFTEntry>
                  </c15:dlblFieldTable>
                  <c15:showDataLabelsRange val="0"/>
                </c:ext>
                <c:ext xmlns:c16="http://schemas.microsoft.com/office/drawing/2014/chart" uri="{C3380CC4-5D6E-409C-BE32-E72D297353CC}">
                  <c16:uniqueId val="{00000019-8A00-4908-895D-141D46740F7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{8C8EDAFE-9AF8-43F0-8630-D2606283F95C}</c15:txfldGUID>
                      <c15:f>Diagramm!$K$49</c15:f>
                      <c15:dlblFieldTableCache>
                        <c:ptCount val="1"/>
                      </c15:dlblFieldTableCache>
                    </c15:dlblFTEntry>
                  </c15:dlblFieldTable>
                  <c15:showDataLabelsRange val="0"/>
                </c:ext>
                <c:ext xmlns:c16="http://schemas.microsoft.com/office/drawing/2014/chart" uri="{C3380CC4-5D6E-409C-BE32-E72D297353CC}">
                  <c16:uniqueId val="{0000001A-8A00-4908-895D-141D46740F7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{8A6A61E5-5840-4F98-83DC-25FD5F752D24}</c15:txfldGUID>
                      <c15:f>Diagramm!$K$50</c15:f>
                      <c15:dlblFieldTableCache>
                        <c:ptCount val="1"/>
                      </c15:dlblFieldTableCache>
                    </c15:dlblFTEntry>
                  </c15:dlblFieldTable>
                  <c15:showDataLabelsRange val="0"/>
                </c:ext>
                <c:ext xmlns:c16="http://schemas.microsoft.com/office/drawing/2014/chart" uri="{C3380CC4-5D6E-409C-BE32-E72D297353CC}">
                  <c16:uniqueId val="{0000001B-8A00-4908-895D-141D46740F7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{B828D8B2-72A2-4F12-B448-7E4140D12408}</c15:txfldGUID>
                      <c15:f>Diagramm!$K$51</c15:f>
                      <c15:dlblFieldTableCache>
                        <c:ptCount val="1"/>
                      </c15:dlblFieldTableCache>
                    </c15:dlblFTEntry>
                  </c15:dlblFieldTable>
                  <c15:showDataLabelsRange val="0"/>
                </c:ext>
                <c:ext xmlns:c16="http://schemas.microsoft.com/office/drawing/2014/chart" uri="{C3380CC4-5D6E-409C-BE32-E72D297353CC}">
                  <c16:uniqueId val="{0000001C-8A00-4908-895D-141D46740F7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{FD3ADDA9-2899-4828-A526-08E0F874D7FC}</c15:txfldGUID>
                      <c15:f>Diagramm!$K$52</c15:f>
                      <c15:dlblFieldTableCache>
                        <c:ptCount val="1"/>
                      </c15:dlblFieldTableCache>
                    </c15:dlblFTEntry>
                  </c15:dlblFieldTable>
                  <c15:showDataLabelsRange val="0"/>
                </c:ext>
                <c:ext xmlns:c16="http://schemas.microsoft.com/office/drawing/2014/chart" uri="{C3380CC4-5D6E-409C-BE32-E72D297353CC}">
                  <c16:uniqueId val="{0000001D-8A00-4908-895D-141D46740F7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{D4A17069-527A-4BE8-AD1F-4A62EE85916A}</c15:txfldGUID>
                      <c15:f>Diagramm!$K$53</c15:f>
                      <c15:dlblFieldTableCache>
                        <c:ptCount val="1"/>
                      </c15:dlblFieldTableCache>
                    </c15:dlblFTEntry>
                  </c15:dlblFieldTable>
                  <c15:showDataLabelsRange val="0"/>
                </c:ext>
                <c:ext xmlns:c16="http://schemas.microsoft.com/office/drawing/2014/chart" uri="{C3380CC4-5D6E-409C-BE32-E72D297353CC}">
                  <c16:uniqueId val="{0000001E-8A00-4908-895D-141D46740F7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{A68FC088-795B-46A2-86E8-C884B9A3122A}</c15:txfldGUID>
                      <c15:f>Diagramm!$K$54</c15:f>
                      <c15:dlblFieldTableCache>
                        <c:ptCount val="1"/>
                      </c15:dlblFieldTableCache>
                    </c15:dlblFTEntry>
                  </c15:dlblFieldTable>
                  <c15:showDataLabelsRange val="0"/>
                </c:ext>
                <c:ext xmlns:c16="http://schemas.microsoft.com/office/drawing/2014/chart" uri="{C3380CC4-5D6E-409C-BE32-E72D297353CC}">
                  <c16:uniqueId val="{0000001F-8A00-4908-895D-141D46740F7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{37376AA3-F20C-4479-882D-53FD98324D95}</c15:txfldGUID>
                      <c15:f>Diagramm!$K$55</c15:f>
                      <c15:dlblFieldTableCache>
                        <c:ptCount val="1"/>
                      </c15:dlblFieldTableCache>
                    </c15:dlblFTEntry>
                  </c15:dlblFieldTable>
                  <c15:showDataLabelsRange val="0"/>
                </c:ext>
                <c:ext xmlns:c16="http://schemas.microsoft.com/office/drawing/2014/chart" uri="{C3380CC4-5D6E-409C-BE32-E72D297353CC}">
                  <c16:uniqueId val="{00000020-8A00-4908-895D-141D46740F7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{5F8AF22D-26A2-4B71-B6D0-DCA3DCB2E848}</c15:txfldGUID>
                      <c15:f>Diagramm!$K$56</c15:f>
                      <c15:dlblFieldTableCache>
                        <c:ptCount val="1"/>
                      </c15:dlblFieldTableCache>
                    </c15:dlblFTEntry>
                  </c15:dlblFieldTable>
                  <c15:showDataLabelsRange val="0"/>
                </c:ext>
                <c:ext xmlns:c16="http://schemas.microsoft.com/office/drawing/2014/chart" uri="{C3380CC4-5D6E-409C-BE32-E72D297353CC}">
                  <c16:uniqueId val="{00000021-8A00-4908-895D-141D46740F7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{5572305F-137A-4182-8E7F-971DF80AD5F3}</c15:txfldGUID>
                      <c15:f>Diagramm!$K$57</c15:f>
                      <c15:dlblFieldTableCache>
                        <c:ptCount val="1"/>
                      </c15:dlblFieldTableCache>
                    </c15:dlblFTEntry>
                  </c15:dlblFieldTable>
                  <c15:showDataLabelsRange val="0"/>
                </c:ext>
                <c:ext xmlns:c16="http://schemas.microsoft.com/office/drawing/2014/chart" uri="{C3380CC4-5D6E-409C-BE32-E72D297353CC}">
                  <c16:uniqueId val="{00000022-8A00-4908-895D-141D46740F7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{9B12602D-46A8-4A79-96DF-FF5E8677E3E0}</c15:txfldGUID>
                      <c15:f>Diagramm!$K$58</c15:f>
                      <c15:dlblFieldTableCache>
                        <c:ptCount val="1"/>
                      </c15:dlblFieldTableCache>
                    </c15:dlblFTEntry>
                  </c15:dlblFieldTable>
                  <c15:showDataLabelsRange val="0"/>
                </c:ext>
                <c:ext xmlns:c16="http://schemas.microsoft.com/office/drawing/2014/chart" uri="{C3380CC4-5D6E-409C-BE32-E72D297353CC}">
                  <c16:uniqueId val="{00000023-8A00-4908-895D-141D46740F7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{A2BB931B-E1BC-4C3B-A1A4-43F56A03A192}</c15:txfldGUID>
                      <c15:f>Diagramm!$K$59</c15:f>
                      <c15:dlblFieldTableCache>
                        <c:ptCount val="1"/>
                      </c15:dlblFieldTableCache>
                    </c15:dlblFTEntry>
                  </c15:dlblFieldTable>
                  <c15:showDataLabelsRange val="0"/>
                </c:ext>
                <c:ext xmlns:c16="http://schemas.microsoft.com/office/drawing/2014/chart" uri="{C3380CC4-5D6E-409C-BE32-E72D297353CC}">
                  <c16:uniqueId val="{00000024-8A00-4908-895D-141D46740F7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{FB538F4F-46D6-4BEB-AE1C-98261E4220D6}</c15:txfldGUID>
                      <c15:f>Diagramm!$K$60</c15:f>
                      <c15:dlblFieldTableCache>
                        <c:ptCount val="1"/>
                      </c15:dlblFieldTableCache>
                    </c15:dlblFTEntry>
                  </c15:dlblFieldTable>
                  <c15:showDataLabelsRange val="0"/>
                </c:ext>
                <c:ext xmlns:c16="http://schemas.microsoft.com/office/drawing/2014/chart" uri="{C3380CC4-5D6E-409C-BE32-E72D297353CC}">
                  <c16:uniqueId val="{00000025-8A00-4908-895D-141D46740F7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{B7065B7A-1615-4EE2-AB24-AF293BA6AAF2}</c15:txfldGUID>
                      <c15:f>Diagramm!$K$61</c15:f>
                      <c15:dlblFieldTableCache>
                        <c:ptCount val="1"/>
                      </c15:dlblFieldTableCache>
                    </c15:dlblFTEntry>
                  </c15:dlblFieldTable>
                  <c15:showDataLabelsRange val="0"/>
                </c:ext>
                <c:ext xmlns:c16="http://schemas.microsoft.com/office/drawing/2014/chart" uri="{C3380CC4-5D6E-409C-BE32-E72D297353CC}">
                  <c16:uniqueId val="{00000026-8A00-4908-895D-141D46740F7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{06BD4755-58ED-4655-A4CC-DF47B6E16A57}</c15:txfldGUID>
                      <c15:f>Diagramm!$K$62</c15:f>
                      <c15:dlblFieldTableCache>
                        <c:ptCount val="1"/>
                      </c15:dlblFieldTableCache>
                    </c15:dlblFTEntry>
                  </c15:dlblFieldTable>
                  <c15:showDataLabelsRange val="0"/>
                </c:ext>
                <c:ext xmlns:c16="http://schemas.microsoft.com/office/drawing/2014/chart" uri="{C3380CC4-5D6E-409C-BE32-E72D297353CC}">
                  <c16:uniqueId val="{00000027-8A00-4908-895D-141D46740F7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{AB6D0279-A8AE-494D-B5C9-832A0A705529}</c15:txfldGUID>
                      <c15:f>Diagramm!$K$63</c15:f>
                      <c15:dlblFieldTableCache>
                        <c:ptCount val="1"/>
                      </c15:dlblFieldTableCache>
                    </c15:dlblFTEntry>
                  </c15:dlblFieldTable>
                  <c15:showDataLabelsRange val="0"/>
                </c:ext>
                <c:ext xmlns:c16="http://schemas.microsoft.com/office/drawing/2014/chart" uri="{C3380CC4-5D6E-409C-BE32-E72D297353CC}">
                  <c16:uniqueId val="{00000028-8A00-4908-895D-141D46740F7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{DA352C65-3EE4-4E3E-9BB2-209F7C74E974}</c15:txfldGUID>
                      <c15:f>Diagramm!$K$64</c15:f>
                      <c15:dlblFieldTableCache>
                        <c:ptCount val="1"/>
                      </c15:dlblFieldTableCache>
                    </c15:dlblFTEntry>
                  </c15:dlblFieldTable>
                  <c15:showDataLabelsRange val="0"/>
                </c:ext>
                <c:ext xmlns:c16="http://schemas.microsoft.com/office/drawing/2014/chart" uri="{C3380CC4-5D6E-409C-BE32-E72D297353CC}">
                  <c16:uniqueId val="{00000029-8A00-4908-895D-141D46740F7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{B8E66D33-2231-42D4-8508-867EA6ADB5CF}</c15:txfldGUID>
                      <c15:f>Diagramm!$K$65</c15:f>
                      <c15:dlblFieldTableCache>
                        <c:ptCount val="1"/>
                      </c15:dlblFieldTableCache>
                    </c15:dlblFTEntry>
                  </c15:dlblFieldTable>
                  <c15:showDataLabelsRange val="0"/>
                </c:ext>
                <c:ext xmlns:c16="http://schemas.microsoft.com/office/drawing/2014/chart" uri="{C3380CC4-5D6E-409C-BE32-E72D297353CC}">
                  <c16:uniqueId val="{0000002A-8A00-4908-895D-141D46740F7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{9485746B-EE09-47BA-8015-1F25E874F4DC}</c15:txfldGUID>
                      <c15:f>Diagramm!$K$66</c15:f>
                      <c15:dlblFieldTableCache>
                        <c:ptCount val="1"/>
                      </c15:dlblFieldTableCache>
                    </c15:dlblFTEntry>
                  </c15:dlblFieldTable>
                  <c15:showDataLabelsRange val="0"/>
                </c:ext>
                <c:ext xmlns:c16="http://schemas.microsoft.com/office/drawing/2014/chart" uri="{C3380CC4-5D6E-409C-BE32-E72D297353CC}">
                  <c16:uniqueId val="{0000002B-8A00-4908-895D-141D46740F7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{B8C53E9E-6EA9-4856-96E8-034489F4D9C7}</c15:txfldGUID>
                      <c15:f>Diagramm!$K$67</c15:f>
                      <c15:dlblFieldTableCache>
                        <c:ptCount val="1"/>
                      </c15:dlblFieldTableCache>
                    </c15:dlblFTEntry>
                  </c15:dlblFieldTable>
                  <c15:showDataLabelsRange val="0"/>
                </c:ext>
                <c:ext xmlns:c16="http://schemas.microsoft.com/office/drawing/2014/chart" uri="{C3380CC4-5D6E-409C-BE32-E72D297353CC}">
                  <c16:uniqueId val="{0000002C-8A00-4908-895D-141D46740F7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00-4908-895D-141D46740F7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{9D37ED88-0E72-4716-9292-C24750315805}</c15:txfldGUID>
                      <c15:f>Diagramm!$J$46</c15:f>
                      <c15:dlblFieldTableCache>
                        <c:ptCount val="1"/>
                      </c15:dlblFieldTableCache>
                    </c15:dlblFTEntry>
                  </c15:dlblFieldTable>
                  <c15:showDataLabelsRange val="0"/>
                </c:ext>
                <c:ext xmlns:c16="http://schemas.microsoft.com/office/drawing/2014/chart" uri="{C3380CC4-5D6E-409C-BE32-E72D297353CC}">
                  <c16:uniqueId val="{0000002E-8A00-4908-895D-141D46740F7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{7D8F3028-D327-4EB0-9811-FCD1A50B8151}</c15:txfldGUID>
                      <c15:f>Diagramm!$J$47</c15:f>
                      <c15:dlblFieldTableCache>
                        <c:ptCount val="1"/>
                      </c15:dlblFieldTableCache>
                    </c15:dlblFTEntry>
                  </c15:dlblFieldTable>
                  <c15:showDataLabelsRange val="0"/>
                </c:ext>
                <c:ext xmlns:c16="http://schemas.microsoft.com/office/drawing/2014/chart" uri="{C3380CC4-5D6E-409C-BE32-E72D297353CC}">
                  <c16:uniqueId val="{0000002F-8A00-4908-895D-141D46740F7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{1F55E1F5-70E3-4C9A-A839-3832B8AD34C8}</c15:txfldGUID>
                      <c15:f>Diagramm!$J$48</c15:f>
                      <c15:dlblFieldTableCache>
                        <c:ptCount val="1"/>
                      </c15:dlblFieldTableCache>
                    </c15:dlblFTEntry>
                  </c15:dlblFieldTable>
                  <c15:showDataLabelsRange val="0"/>
                </c:ext>
                <c:ext xmlns:c16="http://schemas.microsoft.com/office/drawing/2014/chart" uri="{C3380CC4-5D6E-409C-BE32-E72D297353CC}">
                  <c16:uniqueId val="{00000030-8A00-4908-895D-141D46740F7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{0782DE4A-0196-4CFF-88B2-A78A1CCB314F}</c15:txfldGUID>
                      <c15:f>Diagramm!$J$49</c15:f>
                      <c15:dlblFieldTableCache>
                        <c:ptCount val="1"/>
                      </c15:dlblFieldTableCache>
                    </c15:dlblFTEntry>
                  </c15:dlblFieldTable>
                  <c15:showDataLabelsRange val="0"/>
                </c:ext>
                <c:ext xmlns:c16="http://schemas.microsoft.com/office/drawing/2014/chart" uri="{C3380CC4-5D6E-409C-BE32-E72D297353CC}">
                  <c16:uniqueId val="{00000031-8A00-4908-895D-141D46740F7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{924AD49C-4F20-4CC9-A307-F2D3FD9B9C89}</c15:txfldGUID>
                      <c15:f>Diagramm!$J$50</c15:f>
                      <c15:dlblFieldTableCache>
                        <c:ptCount val="1"/>
                      </c15:dlblFieldTableCache>
                    </c15:dlblFTEntry>
                  </c15:dlblFieldTable>
                  <c15:showDataLabelsRange val="0"/>
                </c:ext>
                <c:ext xmlns:c16="http://schemas.microsoft.com/office/drawing/2014/chart" uri="{C3380CC4-5D6E-409C-BE32-E72D297353CC}">
                  <c16:uniqueId val="{00000032-8A00-4908-895D-141D46740F7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{BAB08637-D458-410D-A7DF-C303433AA5D9}</c15:txfldGUID>
                      <c15:f>Diagramm!$J$51</c15:f>
                      <c15:dlblFieldTableCache>
                        <c:ptCount val="1"/>
                      </c15:dlblFieldTableCache>
                    </c15:dlblFTEntry>
                  </c15:dlblFieldTable>
                  <c15:showDataLabelsRange val="0"/>
                </c:ext>
                <c:ext xmlns:c16="http://schemas.microsoft.com/office/drawing/2014/chart" uri="{C3380CC4-5D6E-409C-BE32-E72D297353CC}">
                  <c16:uniqueId val="{00000033-8A00-4908-895D-141D46740F7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{B913A346-0806-42F6-BDD1-D9B8A6693214}</c15:txfldGUID>
                      <c15:f>Diagramm!$J$52</c15:f>
                      <c15:dlblFieldTableCache>
                        <c:ptCount val="1"/>
                      </c15:dlblFieldTableCache>
                    </c15:dlblFTEntry>
                  </c15:dlblFieldTable>
                  <c15:showDataLabelsRange val="0"/>
                </c:ext>
                <c:ext xmlns:c16="http://schemas.microsoft.com/office/drawing/2014/chart" uri="{C3380CC4-5D6E-409C-BE32-E72D297353CC}">
                  <c16:uniqueId val="{00000034-8A00-4908-895D-141D46740F7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{3F280E13-D2CC-44BC-9B0A-9969143F8AE2}</c15:txfldGUID>
                      <c15:f>Diagramm!$J$53</c15:f>
                      <c15:dlblFieldTableCache>
                        <c:ptCount val="1"/>
                      </c15:dlblFieldTableCache>
                    </c15:dlblFTEntry>
                  </c15:dlblFieldTable>
                  <c15:showDataLabelsRange val="0"/>
                </c:ext>
                <c:ext xmlns:c16="http://schemas.microsoft.com/office/drawing/2014/chart" uri="{C3380CC4-5D6E-409C-BE32-E72D297353CC}">
                  <c16:uniqueId val="{00000035-8A00-4908-895D-141D46740F7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{0BAD3458-FCEA-49BF-9C11-6262B1AE503C}</c15:txfldGUID>
                      <c15:f>Diagramm!$J$54</c15:f>
                      <c15:dlblFieldTableCache>
                        <c:ptCount val="1"/>
                      </c15:dlblFieldTableCache>
                    </c15:dlblFTEntry>
                  </c15:dlblFieldTable>
                  <c15:showDataLabelsRange val="0"/>
                </c:ext>
                <c:ext xmlns:c16="http://schemas.microsoft.com/office/drawing/2014/chart" uri="{C3380CC4-5D6E-409C-BE32-E72D297353CC}">
                  <c16:uniqueId val="{00000036-8A00-4908-895D-141D46740F7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{19C6951A-39E2-47E9-8FBB-D533C4A2B562}</c15:txfldGUID>
                      <c15:f>Diagramm!$J$55</c15:f>
                      <c15:dlblFieldTableCache>
                        <c:ptCount val="1"/>
                      </c15:dlblFieldTableCache>
                    </c15:dlblFTEntry>
                  </c15:dlblFieldTable>
                  <c15:showDataLabelsRange val="0"/>
                </c:ext>
                <c:ext xmlns:c16="http://schemas.microsoft.com/office/drawing/2014/chart" uri="{C3380CC4-5D6E-409C-BE32-E72D297353CC}">
                  <c16:uniqueId val="{00000037-8A00-4908-895D-141D46740F7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{4FEBAC76-284A-43FF-8188-6FC4498C6500}</c15:txfldGUID>
                      <c15:f>Diagramm!$J$56</c15:f>
                      <c15:dlblFieldTableCache>
                        <c:ptCount val="1"/>
                      </c15:dlblFieldTableCache>
                    </c15:dlblFTEntry>
                  </c15:dlblFieldTable>
                  <c15:showDataLabelsRange val="0"/>
                </c:ext>
                <c:ext xmlns:c16="http://schemas.microsoft.com/office/drawing/2014/chart" uri="{C3380CC4-5D6E-409C-BE32-E72D297353CC}">
                  <c16:uniqueId val="{00000038-8A00-4908-895D-141D46740F7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{883065EB-B431-419C-82F5-65A3411D0FB0}</c15:txfldGUID>
                      <c15:f>Diagramm!$J$57</c15:f>
                      <c15:dlblFieldTableCache>
                        <c:ptCount val="1"/>
                      </c15:dlblFieldTableCache>
                    </c15:dlblFTEntry>
                  </c15:dlblFieldTable>
                  <c15:showDataLabelsRange val="0"/>
                </c:ext>
                <c:ext xmlns:c16="http://schemas.microsoft.com/office/drawing/2014/chart" uri="{C3380CC4-5D6E-409C-BE32-E72D297353CC}">
                  <c16:uniqueId val="{00000039-8A00-4908-895D-141D46740F7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{A6B49748-C147-4F0D-A603-F30907C9F28D}</c15:txfldGUID>
                      <c15:f>Diagramm!$J$58</c15:f>
                      <c15:dlblFieldTableCache>
                        <c:ptCount val="1"/>
                      </c15:dlblFieldTableCache>
                    </c15:dlblFTEntry>
                  </c15:dlblFieldTable>
                  <c15:showDataLabelsRange val="0"/>
                </c:ext>
                <c:ext xmlns:c16="http://schemas.microsoft.com/office/drawing/2014/chart" uri="{C3380CC4-5D6E-409C-BE32-E72D297353CC}">
                  <c16:uniqueId val="{0000003A-8A00-4908-895D-141D46740F7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{B29FA72F-EE98-40C5-AC68-D13347F8A280}</c15:txfldGUID>
                      <c15:f>Diagramm!$J$59</c15:f>
                      <c15:dlblFieldTableCache>
                        <c:ptCount val="1"/>
                      </c15:dlblFieldTableCache>
                    </c15:dlblFTEntry>
                  </c15:dlblFieldTable>
                  <c15:showDataLabelsRange val="0"/>
                </c:ext>
                <c:ext xmlns:c16="http://schemas.microsoft.com/office/drawing/2014/chart" uri="{C3380CC4-5D6E-409C-BE32-E72D297353CC}">
                  <c16:uniqueId val="{0000003B-8A00-4908-895D-141D46740F7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{F35460EE-B7B8-48C0-A16D-989B9791BCC2}</c15:txfldGUID>
                      <c15:f>Diagramm!$J$60</c15:f>
                      <c15:dlblFieldTableCache>
                        <c:ptCount val="1"/>
                      </c15:dlblFieldTableCache>
                    </c15:dlblFTEntry>
                  </c15:dlblFieldTable>
                  <c15:showDataLabelsRange val="0"/>
                </c:ext>
                <c:ext xmlns:c16="http://schemas.microsoft.com/office/drawing/2014/chart" uri="{C3380CC4-5D6E-409C-BE32-E72D297353CC}">
                  <c16:uniqueId val="{0000003C-8A00-4908-895D-141D46740F7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{5E239EF2-9AB2-4618-BC56-AAA97829CDF2}</c15:txfldGUID>
                      <c15:f>Diagramm!$J$61</c15:f>
                      <c15:dlblFieldTableCache>
                        <c:ptCount val="1"/>
                      </c15:dlblFieldTableCache>
                    </c15:dlblFTEntry>
                  </c15:dlblFieldTable>
                  <c15:showDataLabelsRange val="0"/>
                </c:ext>
                <c:ext xmlns:c16="http://schemas.microsoft.com/office/drawing/2014/chart" uri="{C3380CC4-5D6E-409C-BE32-E72D297353CC}">
                  <c16:uniqueId val="{0000003D-8A00-4908-895D-141D46740F7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{1D3625DC-5F41-499F-B029-F3C5F89C2AD4}</c15:txfldGUID>
                      <c15:f>Diagramm!$J$62</c15:f>
                      <c15:dlblFieldTableCache>
                        <c:ptCount val="1"/>
                      </c15:dlblFieldTableCache>
                    </c15:dlblFTEntry>
                  </c15:dlblFieldTable>
                  <c15:showDataLabelsRange val="0"/>
                </c:ext>
                <c:ext xmlns:c16="http://schemas.microsoft.com/office/drawing/2014/chart" uri="{C3380CC4-5D6E-409C-BE32-E72D297353CC}">
                  <c16:uniqueId val="{0000003E-8A00-4908-895D-141D46740F7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{CF57B0A2-C8C8-43C5-A93C-AFE36CF85B4C}</c15:txfldGUID>
                      <c15:f>Diagramm!$J$63</c15:f>
                      <c15:dlblFieldTableCache>
                        <c:ptCount val="1"/>
                      </c15:dlblFieldTableCache>
                    </c15:dlblFTEntry>
                  </c15:dlblFieldTable>
                  <c15:showDataLabelsRange val="0"/>
                </c:ext>
                <c:ext xmlns:c16="http://schemas.microsoft.com/office/drawing/2014/chart" uri="{C3380CC4-5D6E-409C-BE32-E72D297353CC}">
                  <c16:uniqueId val="{0000003F-8A00-4908-895D-141D46740F7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{8A6C6C1A-E8F5-4FE3-82E9-46C8412C99AD}</c15:txfldGUID>
                      <c15:f>Diagramm!$J$64</c15:f>
                      <c15:dlblFieldTableCache>
                        <c:ptCount val="1"/>
                      </c15:dlblFieldTableCache>
                    </c15:dlblFTEntry>
                  </c15:dlblFieldTable>
                  <c15:showDataLabelsRange val="0"/>
                </c:ext>
                <c:ext xmlns:c16="http://schemas.microsoft.com/office/drawing/2014/chart" uri="{C3380CC4-5D6E-409C-BE32-E72D297353CC}">
                  <c16:uniqueId val="{00000040-8A00-4908-895D-141D46740F7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{418FE457-BE4B-4005-AE0F-EC687F1ADED4}</c15:txfldGUID>
                      <c15:f>Diagramm!$J$65</c15:f>
                      <c15:dlblFieldTableCache>
                        <c:ptCount val="1"/>
                      </c15:dlblFieldTableCache>
                    </c15:dlblFTEntry>
                  </c15:dlblFieldTable>
                  <c15:showDataLabelsRange val="0"/>
                </c:ext>
                <c:ext xmlns:c16="http://schemas.microsoft.com/office/drawing/2014/chart" uri="{C3380CC4-5D6E-409C-BE32-E72D297353CC}">
                  <c16:uniqueId val="{00000041-8A00-4908-895D-141D46740F7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{60038A40-DDB1-46D9-A9EB-3405F0698EEE}</c15:txfldGUID>
                      <c15:f>Diagramm!$J$66</c15:f>
                      <c15:dlblFieldTableCache>
                        <c:ptCount val="1"/>
                      </c15:dlblFieldTableCache>
                    </c15:dlblFTEntry>
                  </c15:dlblFieldTable>
                  <c15:showDataLabelsRange val="0"/>
                </c:ext>
                <c:ext xmlns:c16="http://schemas.microsoft.com/office/drawing/2014/chart" uri="{C3380CC4-5D6E-409C-BE32-E72D297353CC}">
                  <c16:uniqueId val="{00000042-8A00-4908-895D-141D46740F7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{C93A63DB-75A6-46A9-AC89-E5730652E5F2}</c15:txfldGUID>
                      <c15:f>Diagramm!$J$67</c15:f>
                      <c15:dlblFieldTableCache>
                        <c:ptCount val="1"/>
                      </c15:dlblFieldTableCache>
                    </c15:dlblFTEntry>
                  </c15:dlblFieldTable>
                  <c15:showDataLabelsRange val="0"/>
                </c:ext>
                <c:ext xmlns:c16="http://schemas.microsoft.com/office/drawing/2014/chart" uri="{C3380CC4-5D6E-409C-BE32-E72D297353CC}">
                  <c16:uniqueId val="{00000043-8A00-4908-895D-141D46740F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00-4908-895D-141D46740F7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A4-43C8-B374-2EED630AE1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A4-43C8-B374-2EED630AE1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A4-43C8-B374-2EED630AE1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A4-43C8-B374-2EED630AE1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A4-43C8-B374-2EED630AE1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A4-43C8-B374-2EED630AE1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A4-43C8-B374-2EED630AE1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A4-43C8-B374-2EED630AE1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A4-43C8-B374-2EED630AE1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A4-43C8-B374-2EED630AE1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A4-43C8-B374-2EED630AE1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A4-43C8-B374-2EED630AE1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A4-43C8-B374-2EED630AE1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4A4-43C8-B374-2EED630AE1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4A4-43C8-B374-2EED630AE1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A4-43C8-B374-2EED630AE1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A4-43C8-B374-2EED630AE1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A4-43C8-B374-2EED630AE1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A4-43C8-B374-2EED630AE1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4A4-43C8-B374-2EED630AE1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4A4-43C8-B374-2EED630AE1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4A4-43C8-B374-2EED630AE1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4A4-43C8-B374-2EED630AE19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4A4-43C8-B374-2EED630AE1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4A4-43C8-B374-2EED630AE1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4A4-43C8-B374-2EED630AE1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4A4-43C8-B374-2EED630AE1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4A4-43C8-B374-2EED630AE1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4A4-43C8-B374-2EED630AE1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4A4-43C8-B374-2EED630AE1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4A4-43C8-B374-2EED630AE1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4A4-43C8-B374-2EED630AE1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4A4-43C8-B374-2EED630AE1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4A4-43C8-B374-2EED630AE1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4A4-43C8-B374-2EED630AE1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4A4-43C8-B374-2EED630AE1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4A4-43C8-B374-2EED630AE1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4A4-43C8-B374-2EED630AE1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4A4-43C8-B374-2EED630AE1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4A4-43C8-B374-2EED630AE1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4A4-43C8-B374-2EED630AE1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4A4-43C8-B374-2EED630AE1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4A4-43C8-B374-2EED630AE1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4A4-43C8-B374-2EED630AE1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4A4-43C8-B374-2EED630AE1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4A4-43C8-B374-2EED630AE19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4A4-43C8-B374-2EED630AE1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4A4-43C8-B374-2EED630AE1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4A4-43C8-B374-2EED630AE1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4A4-43C8-B374-2EED630AE1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4A4-43C8-B374-2EED630AE1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4A4-43C8-B374-2EED630AE1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4A4-43C8-B374-2EED630AE1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4A4-43C8-B374-2EED630AE1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4A4-43C8-B374-2EED630AE1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4A4-43C8-B374-2EED630AE1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4A4-43C8-B374-2EED630AE1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4A4-43C8-B374-2EED630AE1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4A4-43C8-B374-2EED630AE1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4A4-43C8-B374-2EED630AE1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4A4-43C8-B374-2EED630AE1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4A4-43C8-B374-2EED630AE1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4A4-43C8-B374-2EED630AE1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4A4-43C8-B374-2EED630AE1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4A4-43C8-B374-2EED630AE1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4A4-43C8-B374-2EED630AE1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4A4-43C8-B374-2EED630AE1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4A4-43C8-B374-2EED630AE1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4A4-43C8-B374-2EED630AE19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100.50765585125774</c:v>
                </c:pt>
                <c:pt idx="2">
                  <c:v>102.6148377688662</c:v>
                </c:pt>
                <c:pt idx="3">
                  <c:v>101.48377688662049</c:v>
                </c:pt>
                <c:pt idx="4">
                  <c:v>101.8802406124681</c:v>
                </c:pt>
                <c:pt idx="5">
                  <c:v>101.48742253007657</c:v>
                </c:pt>
                <c:pt idx="6">
                  <c:v>104.47138169886985</c:v>
                </c:pt>
                <c:pt idx="7">
                  <c:v>103.70215092963907</c:v>
                </c:pt>
                <c:pt idx="8">
                  <c:v>104.24444039372949</c:v>
                </c:pt>
                <c:pt idx="9">
                  <c:v>104.36292380605177</c:v>
                </c:pt>
                <c:pt idx="10">
                  <c:v>105.5678089682829</c:v>
                </c:pt>
                <c:pt idx="11">
                  <c:v>105.13853445133066</c:v>
                </c:pt>
                <c:pt idx="12">
                  <c:v>105.34998177178272</c:v>
                </c:pt>
                <c:pt idx="13">
                  <c:v>105.98067808968284</c:v>
                </c:pt>
                <c:pt idx="14">
                  <c:v>108.11246810061976</c:v>
                </c:pt>
                <c:pt idx="15">
                  <c:v>107.42161866569448</c:v>
                </c:pt>
                <c:pt idx="16">
                  <c:v>107.49088589135982</c:v>
                </c:pt>
                <c:pt idx="17">
                  <c:v>107.89737513671163</c:v>
                </c:pt>
                <c:pt idx="18">
                  <c:v>109.99362012395189</c:v>
                </c:pt>
                <c:pt idx="19">
                  <c:v>109.3492526430915</c:v>
                </c:pt>
                <c:pt idx="20">
                  <c:v>109.46591323368575</c:v>
                </c:pt>
                <c:pt idx="21">
                  <c:v>109.55432008749544</c:v>
                </c:pt>
                <c:pt idx="22">
                  <c:v>111.73076923076923</c:v>
                </c:pt>
                <c:pt idx="23">
                  <c:v>111.0836675173168</c:v>
                </c:pt>
                <c:pt idx="24">
                  <c:v>110.76831935836675</c:v>
                </c:pt>
              </c:numCache>
            </c:numRef>
          </c:val>
          <c:smooth val="0"/>
          <c:extLst>
            <c:ext xmlns:c16="http://schemas.microsoft.com/office/drawing/2014/chart" uri="{C3380CC4-5D6E-409C-BE32-E72D297353CC}">
              <c16:uniqueId val="{00000000-6CB7-4B38-9547-DC60B98829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103.60189573459715</c:v>
                </c:pt>
                <c:pt idx="2">
                  <c:v>107.53027909426014</c:v>
                </c:pt>
                <c:pt idx="3">
                  <c:v>105.55028962611901</c:v>
                </c:pt>
                <c:pt idx="4">
                  <c:v>103.24381253291206</c:v>
                </c:pt>
                <c:pt idx="5">
                  <c:v>105.70826750921537</c:v>
                </c:pt>
                <c:pt idx="6">
                  <c:v>110.96366508688784</c:v>
                </c:pt>
                <c:pt idx="7">
                  <c:v>109.06793048973145</c:v>
                </c:pt>
                <c:pt idx="8">
                  <c:v>107.98314902580306</c:v>
                </c:pt>
                <c:pt idx="9">
                  <c:v>111.84834123222748</c:v>
                </c:pt>
                <c:pt idx="10">
                  <c:v>115.09215376513954</c:v>
                </c:pt>
                <c:pt idx="11">
                  <c:v>112.86993154291733</c:v>
                </c:pt>
                <c:pt idx="12">
                  <c:v>112.32227488151658</c:v>
                </c:pt>
                <c:pt idx="13">
                  <c:v>116.91416535018431</c:v>
                </c:pt>
                <c:pt idx="14">
                  <c:v>120.96893101632438</c:v>
                </c:pt>
                <c:pt idx="15">
                  <c:v>118.8098999473407</c:v>
                </c:pt>
                <c:pt idx="16">
                  <c:v>117.85150078988941</c:v>
                </c:pt>
                <c:pt idx="17">
                  <c:v>121.46392838335967</c:v>
                </c:pt>
                <c:pt idx="18">
                  <c:v>124.66561348077936</c:v>
                </c:pt>
                <c:pt idx="19">
                  <c:v>121.73775671406004</c:v>
                </c:pt>
                <c:pt idx="20">
                  <c:v>123.14902580305424</c:v>
                </c:pt>
                <c:pt idx="21">
                  <c:v>126.04528699315429</c:v>
                </c:pt>
                <c:pt idx="22">
                  <c:v>130.84781463928383</c:v>
                </c:pt>
                <c:pt idx="23">
                  <c:v>129.60505529225907</c:v>
                </c:pt>
                <c:pt idx="24">
                  <c:v>123.08583464981568</c:v>
                </c:pt>
              </c:numCache>
            </c:numRef>
          </c:val>
          <c:smooth val="0"/>
          <c:extLst>
            <c:ext xmlns:c16="http://schemas.microsoft.com/office/drawing/2014/chart" uri="{C3380CC4-5D6E-409C-BE32-E72D297353CC}">
              <c16:uniqueId val="{00000001-6CB7-4B38-9547-DC60B98829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103.55982905982906</c:v>
                </c:pt>
                <c:pt idx="2">
                  <c:v>101.27777777777777</c:v>
                </c:pt>
                <c:pt idx="3">
                  <c:v>102.11965811965813</c:v>
                </c:pt>
                <c:pt idx="4">
                  <c:v>97.961538461538467</c:v>
                </c:pt>
                <c:pt idx="5">
                  <c:v>100.82051282051283</c:v>
                </c:pt>
                <c:pt idx="6">
                  <c:v>97.551282051282044</c:v>
                </c:pt>
                <c:pt idx="7">
                  <c:v>98.679487179487182</c:v>
                </c:pt>
                <c:pt idx="8">
                  <c:v>97.294871794871796</c:v>
                </c:pt>
                <c:pt idx="9">
                  <c:v>100.84615384615385</c:v>
                </c:pt>
                <c:pt idx="10">
                  <c:v>96.927350427350419</c:v>
                </c:pt>
                <c:pt idx="11">
                  <c:v>98.790598290598282</c:v>
                </c:pt>
                <c:pt idx="12">
                  <c:v>97.235042735042725</c:v>
                </c:pt>
                <c:pt idx="13">
                  <c:v>99.205128205128204</c:v>
                </c:pt>
                <c:pt idx="14">
                  <c:v>96.243589743589737</c:v>
                </c:pt>
                <c:pt idx="15">
                  <c:v>97.128205128205124</c:v>
                </c:pt>
                <c:pt idx="16">
                  <c:v>94.876068376068375</c:v>
                </c:pt>
                <c:pt idx="17">
                  <c:v>96.931623931623932</c:v>
                </c:pt>
                <c:pt idx="18">
                  <c:v>93.098290598290603</c:v>
                </c:pt>
                <c:pt idx="19">
                  <c:v>94.273504273504273</c:v>
                </c:pt>
                <c:pt idx="20">
                  <c:v>93.059829059829056</c:v>
                </c:pt>
                <c:pt idx="21">
                  <c:v>95.65384615384616</c:v>
                </c:pt>
                <c:pt idx="22">
                  <c:v>92.239316239316238</c:v>
                </c:pt>
                <c:pt idx="23">
                  <c:v>92.888888888888886</c:v>
                </c:pt>
                <c:pt idx="24">
                  <c:v>89.089743589743591</c:v>
                </c:pt>
              </c:numCache>
            </c:numRef>
          </c:val>
          <c:smooth val="0"/>
          <c:extLst>
            <c:ext xmlns:c16="http://schemas.microsoft.com/office/drawing/2014/chart" uri="{C3380CC4-5D6E-409C-BE32-E72D297353CC}">
              <c16:uniqueId val="{00000002-6CB7-4B38-9547-DC60B98829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CB7-4B38-9547-DC60B9882938}"/>
                </c:ext>
              </c:extLst>
            </c:dLbl>
            <c:dLbl>
              <c:idx val="1"/>
              <c:delete val="1"/>
              <c:extLst>
                <c:ext xmlns:c15="http://schemas.microsoft.com/office/drawing/2012/chart" uri="{CE6537A1-D6FC-4f65-9D91-7224C49458BB}"/>
                <c:ext xmlns:c16="http://schemas.microsoft.com/office/drawing/2014/chart" uri="{C3380CC4-5D6E-409C-BE32-E72D297353CC}">
                  <c16:uniqueId val="{00000004-6CB7-4B38-9547-DC60B9882938}"/>
                </c:ext>
              </c:extLst>
            </c:dLbl>
            <c:dLbl>
              <c:idx val="2"/>
              <c:delete val="1"/>
              <c:extLst>
                <c:ext xmlns:c15="http://schemas.microsoft.com/office/drawing/2012/chart" uri="{CE6537A1-D6FC-4f65-9D91-7224C49458BB}"/>
                <c:ext xmlns:c16="http://schemas.microsoft.com/office/drawing/2014/chart" uri="{C3380CC4-5D6E-409C-BE32-E72D297353CC}">
                  <c16:uniqueId val="{00000005-6CB7-4B38-9547-DC60B9882938}"/>
                </c:ext>
              </c:extLst>
            </c:dLbl>
            <c:dLbl>
              <c:idx val="3"/>
              <c:delete val="1"/>
              <c:extLst>
                <c:ext xmlns:c15="http://schemas.microsoft.com/office/drawing/2012/chart" uri="{CE6537A1-D6FC-4f65-9D91-7224C49458BB}"/>
                <c:ext xmlns:c16="http://schemas.microsoft.com/office/drawing/2014/chart" uri="{C3380CC4-5D6E-409C-BE32-E72D297353CC}">
                  <c16:uniqueId val="{00000006-6CB7-4B38-9547-DC60B9882938}"/>
                </c:ext>
              </c:extLst>
            </c:dLbl>
            <c:dLbl>
              <c:idx val="4"/>
              <c:delete val="1"/>
              <c:extLst>
                <c:ext xmlns:c15="http://schemas.microsoft.com/office/drawing/2012/chart" uri="{CE6537A1-D6FC-4f65-9D91-7224C49458BB}"/>
                <c:ext xmlns:c16="http://schemas.microsoft.com/office/drawing/2014/chart" uri="{C3380CC4-5D6E-409C-BE32-E72D297353CC}">
                  <c16:uniqueId val="{00000007-6CB7-4B38-9547-DC60B9882938}"/>
                </c:ext>
              </c:extLst>
            </c:dLbl>
            <c:dLbl>
              <c:idx val="5"/>
              <c:delete val="1"/>
              <c:extLst>
                <c:ext xmlns:c15="http://schemas.microsoft.com/office/drawing/2012/chart" uri="{CE6537A1-D6FC-4f65-9D91-7224C49458BB}"/>
                <c:ext xmlns:c16="http://schemas.microsoft.com/office/drawing/2014/chart" uri="{C3380CC4-5D6E-409C-BE32-E72D297353CC}">
                  <c16:uniqueId val="{00000008-6CB7-4B38-9547-DC60B9882938}"/>
                </c:ext>
              </c:extLst>
            </c:dLbl>
            <c:dLbl>
              <c:idx val="6"/>
              <c:delete val="1"/>
              <c:extLst>
                <c:ext xmlns:c15="http://schemas.microsoft.com/office/drawing/2012/chart" uri="{CE6537A1-D6FC-4f65-9D91-7224C49458BB}"/>
                <c:ext xmlns:c16="http://schemas.microsoft.com/office/drawing/2014/chart" uri="{C3380CC4-5D6E-409C-BE32-E72D297353CC}">
                  <c16:uniqueId val="{00000009-6CB7-4B38-9547-DC60B9882938}"/>
                </c:ext>
              </c:extLst>
            </c:dLbl>
            <c:dLbl>
              <c:idx val="7"/>
              <c:delete val="1"/>
              <c:extLst>
                <c:ext xmlns:c15="http://schemas.microsoft.com/office/drawing/2012/chart" uri="{CE6537A1-D6FC-4f65-9D91-7224C49458BB}"/>
                <c:ext xmlns:c16="http://schemas.microsoft.com/office/drawing/2014/chart" uri="{C3380CC4-5D6E-409C-BE32-E72D297353CC}">
                  <c16:uniqueId val="{0000000A-6CB7-4B38-9547-DC60B9882938}"/>
                </c:ext>
              </c:extLst>
            </c:dLbl>
            <c:dLbl>
              <c:idx val="8"/>
              <c:delete val="1"/>
              <c:extLst>
                <c:ext xmlns:c15="http://schemas.microsoft.com/office/drawing/2012/chart" uri="{CE6537A1-D6FC-4f65-9D91-7224C49458BB}"/>
                <c:ext xmlns:c16="http://schemas.microsoft.com/office/drawing/2014/chart" uri="{C3380CC4-5D6E-409C-BE32-E72D297353CC}">
                  <c16:uniqueId val="{0000000B-6CB7-4B38-9547-DC60B9882938}"/>
                </c:ext>
              </c:extLst>
            </c:dLbl>
            <c:dLbl>
              <c:idx val="9"/>
              <c:delete val="1"/>
              <c:extLst>
                <c:ext xmlns:c15="http://schemas.microsoft.com/office/drawing/2012/chart" uri="{CE6537A1-D6FC-4f65-9D91-7224C49458BB}"/>
                <c:ext xmlns:c16="http://schemas.microsoft.com/office/drawing/2014/chart" uri="{C3380CC4-5D6E-409C-BE32-E72D297353CC}">
                  <c16:uniqueId val="{0000000C-6CB7-4B38-9547-DC60B9882938}"/>
                </c:ext>
              </c:extLst>
            </c:dLbl>
            <c:dLbl>
              <c:idx val="10"/>
              <c:delete val="1"/>
              <c:extLst>
                <c:ext xmlns:c15="http://schemas.microsoft.com/office/drawing/2012/chart" uri="{CE6537A1-D6FC-4f65-9D91-7224C49458BB}"/>
                <c:ext xmlns:c16="http://schemas.microsoft.com/office/drawing/2014/chart" uri="{C3380CC4-5D6E-409C-BE32-E72D297353CC}">
                  <c16:uniqueId val="{0000000D-6CB7-4B38-9547-DC60B9882938}"/>
                </c:ext>
              </c:extLst>
            </c:dLbl>
            <c:dLbl>
              <c:idx val="11"/>
              <c:delete val="1"/>
              <c:extLst>
                <c:ext xmlns:c15="http://schemas.microsoft.com/office/drawing/2012/chart" uri="{CE6537A1-D6FC-4f65-9D91-7224C49458BB}"/>
                <c:ext xmlns:c16="http://schemas.microsoft.com/office/drawing/2014/chart" uri="{C3380CC4-5D6E-409C-BE32-E72D297353CC}">
                  <c16:uniqueId val="{0000000E-6CB7-4B38-9547-DC60B9882938}"/>
                </c:ext>
              </c:extLst>
            </c:dLbl>
            <c:dLbl>
              <c:idx val="12"/>
              <c:delete val="1"/>
              <c:extLst>
                <c:ext xmlns:c15="http://schemas.microsoft.com/office/drawing/2012/chart" uri="{CE6537A1-D6FC-4f65-9D91-7224C49458BB}"/>
                <c:ext xmlns:c16="http://schemas.microsoft.com/office/drawing/2014/chart" uri="{C3380CC4-5D6E-409C-BE32-E72D297353CC}">
                  <c16:uniqueId val="{0000000F-6CB7-4B38-9547-DC60B98829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B7-4B38-9547-DC60B9882938}"/>
                </c:ext>
              </c:extLst>
            </c:dLbl>
            <c:dLbl>
              <c:idx val="14"/>
              <c:delete val="1"/>
              <c:extLst>
                <c:ext xmlns:c15="http://schemas.microsoft.com/office/drawing/2012/chart" uri="{CE6537A1-D6FC-4f65-9D91-7224C49458BB}"/>
                <c:ext xmlns:c16="http://schemas.microsoft.com/office/drawing/2014/chart" uri="{C3380CC4-5D6E-409C-BE32-E72D297353CC}">
                  <c16:uniqueId val="{00000011-6CB7-4B38-9547-DC60B9882938}"/>
                </c:ext>
              </c:extLst>
            </c:dLbl>
            <c:dLbl>
              <c:idx val="15"/>
              <c:delete val="1"/>
              <c:extLst>
                <c:ext xmlns:c15="http://schemas.microsoft.com/office/drawing/2012/chart" uri="{CE6537A1-D6FC-4f65-9D91-7224C49458BB}"/>
                <c:ext xmlns:c16="http://schemas.microsoft.com/office/drawing/2014/chart" uri="{C3380CC4-5D6E-409C-BE32-E72D297353CC}">
                  <c16:uniqueId val="{00000012-6CB7-4B38-9547-DC60B9882938}"/>
                </c:ext>
              </c:extLst>
            </c:dLbl>
            <c:dLbl>
              <c:idx val="16"/>
              <c:delete val="1"/>
              <c:extLst>
                <c:ext xmlns:c15="http://schemas.microsoft.com/office/drawing/2012/chart" uri="{CE6537A1-D6FC-4f65-9D91-7224C49458BB}"/>
                <c:ext xmlns:c16="http://schemas.microsoft.com/office/drawing/2014/chart" uri="{C3380CC4-5D6E-409C-BE32-E72D297353CC}">
                  <c16:uniqueId val="{00000013-6CB7-4B38-9547-DC60B9882938}"/>
                </c:ext>
              </c:extLst>
            </c:dLbl>
            <c:dLbl>
              <c:idx val="17"/>
              <c:delete val="1"/>
              <c:extLst>
                <c:ext xmlns:c15="http://schemas.microsoft.com/office/drawing/2012/chart" uri="{CE6537A1-D6FC-4f65-9D91-7224C49458BB}"/>
                <c:ext xmlns:c16="http://schemas.microsoft.com/office/drawing/2014/chart" uri="{C3380CC4-5D6E-409C-BE32-E72D297353CC}">
                  <c16:uniqueId val="{00000014-6CB7-4B38-9547-DC60B9882938}"/>
                </c:ext>
              </c:extLst>
            </c:dLbl>
            <c:dLbl>
              <c:idx val="18"/>
              <c:delete val="1"/>
              <c:extLst>
                <c:ext xmlns:c15="http://schemas.microsoft.com/office/drawing/2012/chart" uri="{CE6537A1-D6FC-4f65-9D91-7224C49458BB}"/>
                <c:ext xmlns:c16="http://schemas.microsoft.com/office/drawing/2014/chart" uri="{C3380CC4-5D6E-409C-BE32-E72D297353CC}">
                  <c16:uniqueId val="{00000015-6CB7-4B38-9547-DC60B9882938}"/>
                </c:ext>
              </c:extLst>
            </c:dLbl>
            <c:dLbl>
              <c:idx val="19"/>
              <c:delete val="1"/>
              <c:extLst>
                <c:ext xmlns:c15="http://schemas.microsoft.com/office/drawing/2012/chart" uri="{CE6537A1-D6FC-4f65-9D91-7224C49458BB}"/>
                <c:ext xmlns:c16="http://schemas.microsoft.com/office/drawing/2014/chart" uri="{C3380CC4-5D6E-409C-BE32-E72D297353CC}">
                  <c16:uniqueId val="{00000016-6CB7-4B38-9547-DC60B9882938}"/>
                </c:ext>
              </c:extLst>
            </c:dLbl>
            <c:dLbl>
              <c:idx val="20"/>
              <c:delete val="1"/>
              <c:extLst>
                <c:ext xmlns:c15="http://schemas.microsoft.com/office/drawing/2012/chart" uri="{CE6537A1-D6FC-4f65-9D91-7224C49458BB}"/>
                <c:ext xmlns:c16="http://schemas.microsoft.com/office/drawing/2014/chart" uri="{C3380CC4-5D6E-409C-BE32-E72D297353CC}">
                  <c16:uniqueId val="{00000017-6CB7-4B38-9547-DC60B9882938}"/>
                </c:ext>
              </c:extLst>
            </c:dLbl>
            <c:dLbl>
              <c:idx val="21"/>
              <c:delete val="1"/>
              <c:extLst>
                <c:ext xmlns:c15="http://schemas.microsoft.com/office/drawing/2012/chart" uri="{CE6537A1-D6FC-4f65-9D91-7224C49458BB}"/>
                <c:ext xmlns:c16="http://schemas.microsoft.com/office/drawing/2014/chart" uri="{C3380CC4-5D6E-409C-BE32-E72D297353CC}">
                  <c16:uniqueId val="{00000018-6CB7-4B38-9547-DC60B9882938}"/>
                </c:ext>
              </c:extLst>
            </c:dLbl>
            <c:dLbl>
              <c:idx val="22"/>
              <c:delete val="1"/>
              <c:extLst>
                <c:ext xmlns:c15="http://schemas.microsoft.com/office/drawing/2012/chart" uri="{CE6537A1-D6FC-4f65-9D91-7224C49458BB}"/>
                <c:ext xmlns:c16="http://schemas.microsoft.com/office/drawing/2014/chart" uri="{C3380CC4-5D6E-409C-BE32-E72D297353CC}">
                  <c16:uniqueId val="{00000019-6CB7-4B38-9547-DC60B9882938}"/>
                </c:ext>
              </c:extLst>
            </c:dLbl>
            <c:dLbl>
              <c:idx val="23"/>
              <c:delete val="1"/>
              <c:extLst>
                <c:ext xmlns:c15="http://schemas.microsoft.com/office/drawing/2012/chart" uri="{CE6537A1-D6FC-4f65-9D91-7224C49458BB}"/>
                <c:ext xmlns:c16="http://schemas.microsoft.com/office/drawing/2014/chart" uri="{C3380CC4-5D6E-409C-BE32-E72D297353CC}">
                  <c16:uniqueId val="{0000001A-6CB7-4B38-9547-DC60B9882938}"/>
                </c:ext>
              </c:extLst>
            </c:dLbl>
            <c:dLbl>
              <c:idx val="24"/>
              <c:delete val="1"/>
              <c:extLst>
                <c:ext xmlns:c15="http://schemas.microsoft.com/office/drawing/2012/chart" uri="{CE6537A1-D6FC-4f65-9D91-7224C49458BB}"/>
                <c:ext xmlns:c16="http://schemas.microsoft.com/office/drawing/2014/chart" uri="{C3380CC4-5D6E-409C-BE32-E72D297353CC}">
                  <c16:uniqueId val="{0000001B-6CB7-4B38-9547-DC60B98829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CB7-4B38-9547-DC60B98829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Paderborn (05774)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121535</v>
      </c>
      <c r="F11" s="238">
        <v>121881</v>
      </c>
      <c r="G11" s="238">
        <v>122591</v>
      </c>
      <c r="H11" s="238">
        <v>120203</v>
      </c>
      <c r="I11" s="265">
        <v>120106</v>
      </c>
      <c r="J11" s="263">
        <v>1429</v>
      </c>
      <c r="K11" s="266">
        <v>1.1897823589162906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17.287201217756202</v>
      </c>
      <c r="E13" s="115">
        <v>21010</v>
      </c>
      <c r="F13" s="114">
        <v>20988</v>
      </c>
      <c r="G13" s="114">
        <v>21509</v>
      </c>
      <c r="H13" s="114">
        <v>21364</v>
      </c>
      <c r="I13" s="140">
        <v>20892</v>
      </c>
      <c r="J13" s="115">
        <v>118</v>
      </c>
      <c r="K13" s="116">
        <v>0.56480949645797429</v>
      </c>
    </row>
    <row r="14" spans="1:255" ht="14.1" customHeight="1" x14ac:dyDescent="0.2">
      <c r="A14" s="306" t="s">
        <v>230</v>
      </c>
      <c r="B14" s="307"/>
      <c r="C14" s="308"/>
      <c r="D14" s="113">
        <v>57.523347183938782</v>
      </c>
      <c r="E14" s="115">
        <v>69911</v>
      </c>
      <c r="F14" s="114">
        <v>70391</v>
      </c>
      <c r="G14" s="114">
        <v>70670</v>
      </c>
      <c r="H14" s="114">
        <v>68802</v>
      </c>
      <c r="I14" s="140">
        <v>69195</v>
      </c>
      <c r="J14" s="115">
        <v>716</v>
      </c>
      <c r="K14" s="116">
        <v>1.034756846592962</v>
      </c>
    </row>
    <row r="15" spans="1:255" ht="14.1" customHeight="1" x14ac:dyDescent="0.2">
      <c r="A15" s="306" t="s">
        <v>231</v>
      </c>
      <c r="B15" s="307"/>
      <c r="C15" s="308"/>
      <c r="D15" s="113">
        <v>11.956226601390545</v>
      </c>
      <c r="E15" s="115">
        <v>14531</v>
      </c>
      <c r="F15" s="114">
        <v>14319</v>
      </c>
      <c r="G15" s="114">
        <v>14310</v>
      </c>
      <c r="H15" s="114">
        <v>14099</v>
      </c>
      <c r="I15" s="140">
        <v>14207</v>
      </c>
      <c r="J15" s="115">
        <v>324</v>
      </c>
      <c r="K15" s="116">
        <v>2.2805659182093336</v>
      </c>
    </row>
    <row r="16" spans="1:255" ht="14.1" customHeight="1" x14ac:dyDescent="0.2">
      <c r="A16" s="306" t="s">
        <v>232</v>
      </c>
      <c r="B16" s="307"/>
      <c r="C16" s="308"/>
      <c r="D16" s="113">
        <v>12.856378820915786</v>
      </c>
      <c r="E16" s="115">
        <v>15625</v>
      </c>
      <c r="F16" s="114">
        <v>15717</v>
      </c>
      <c r="G16" s="114">
        <v>15606</v>
      </c>
      <c r="H16" s="114">
        <v>15504</v>
      </c>
      <c r="I16" s="140">
        <v>15340</v>
      </c>
      <c r="J16" s="115">
        <v>285</v>
      </c>
      <c r="K16" s="116">
        <v>1.8578878748370273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0.57102892170979558</v>
      </c>
      <c r="E18" s="115">
        <v>694</v>
      </c>
      <c r="F18" s="114">
        <v>674</v>
      </c>
      <c r="G18" s="114">
        <v>704</v>
      </c>
      <c r="H18" s="114">
        <v>697</v>
      </c>
      <c r="I18" s="140">
        <v>659</v>
      </c>
      <c r="J18" s="115">
        <v>35</v>
      </c>
      <c r="K18" s="116">
        <v>5.3110773899848258</v>
      </c>
    </row>
    <row r="19" spans="1:255" ht="14.1" customHeight="1" x14ac:dyDescent="0.2">
      <c r="A19" s="306" t="s">
        <v>235</v>
      </c>
      <c r="B19" s="307" t="s">
        <v>236</v>
      </c>
      <c r="C19" s="308"/>
      <c r="D19" s="113">
        <v>0.37766898424322209</v>
      </c>
      <c r="E19" s="115">
        <v>459</v>
      </c>
      <c r="F19" s="114">
        <v>443</v>
      </c>
      <c r="G19" s="114">
        <v>468</v>
      </c>
      <c r="H19" s="114">
        <v>465</v>
      </c>
      <c r="I19" s="140">
        <v>436</v>
      </c>
      <c r="J19" s="115">
        <v>23</v>
      </c>
      <c r="K19" s="116">
        <v>5.2752293577981648</v>
      </c>
    </row>
    <row r="20" spans="1:255" ht="14.1" customHeight="1" x14ac:dyDescent="0.2">
      <c r="A20" s="306">
        <v>12</v>
      </c>
      <c r="B20" s="307" t="s">
        <v>237</v>
      </c>
      <c r="C20" s="308"/>
      <c r="D20" s="113">
        <v>0.83515036820668942</v>
      </c>
      <c r="E20" s="115">
        <v>1015</v>
      </c>
      <c r="F20" s="114">
        <v>1003</v>
      </c>
      <c r="G20" s="114">
        <v>1023</v>
      </c>
      <c r="H20" s="114">
        <v>1030</v>
      </c>
      <c r="I20" s="140">
        <v>1000</v>
      </c>
      <c r="J20" s="115">
        <v>15</v>
      </c>
      <c r="K20" s="116">
        <v>1.5</v>
      </c>
    </row>
    <row r="21" spans="1:255" ht="14.1" customHeight="1" x14ac:dyDescent="0.2">
      <c r="A21" s="306">
        <v>21</v>
      </c>
      <c r="B21" s="307" t="s">
        <v>238</v>
      </c>
      <c r="C21" s="308"/>
      <c r="D21" s="113">
        <v>0.30608466696836301</v>
      </c>
      <c r="E21" s="115">
        <v>372</v>
      </c>
      <c r="F21" s="114">
        <v>328</v>
      </c>
      <c r="G21" s="114">
        <v>381</v>
      </c>
      <c r="H21" s="114">
        <v>382</v>
      </c>
      <c r="I21" s="140">
        <v>382</v>
      </c>
      <c r="J21" s="115">
        <v>-10</v>
      </c>
      <c r="K21" s="116">
        <v>-2.6178010471204187</v>
      </c>
    </row>
    <row r="22" spans="1:255" ht="14.1" customHeight="1" x14ac:dyDescent="0.2">
      <c r="A22" s="306">
        <v>22</v>
      </c>
      <c r="B22" s="307" t="s">
        <v>239</v>
      </c>
      <c r="C22" s="308"/>
      <c r="D22" s="113">
        <v>2.6708355617723289</v>
      </c>
      <c r="E22" s="115">
        <v>3246</v>
      </c>
      <c r="F22" s="114">
        <v>3315</v>
      </c>
      <c r="G22" s="114">
        <v>3376</v>
      </c>
      <c r="H22" s="114">
        <v>3392</v>
      </c>
      <c r="I22" s="140">
        <v>3416</v>
      </c>
      <c r="J22" s="115">
        <v>-170</v>
      </c>
      <c r="K22" s="116">
        <v>-4.9765807962529278</v>
      </c>
    </row>
    <row r="23" spans="1:255" ht="14.1" customHeight="1" x14ac:dyDescent="0.2">
      <c r="A23" s="306">
        <v>23</v>
      </c>
      <c r="B23" s="307" t="s">
        <v>240</v>
      </c>
      <c r="C23" s="308"/>
      <c r="D23" s="113">
        <v>0.80964331262599254</v>
      </c>
      <c r="E23" s="115">
        <v>984</v>
      </c>
      <c r="F23" s="114">
        <v>1026</v>
      </c>
      <c r="G23" s="114">
        <v>1024</v>
      </c>
      <c r="H23" s="114">
        <v>1007</v>
      </c>
      <c r="I23" s="140">
        <v>1032</v>
      </c>
      <c r="J23" s="115">
        <v>-48</v>
      </c>
      <c r="K23" s="116">
        <v>-4.6511627906976747</v>
      </c>
    </row>
    <row r="24" spans="1:255" ht="14.1" customHeight="1" x14ac:dyDescent="0.2">
      <c r="A24" s="306">
        <v>24</v>
      </c>
      <c r="B24" s="307" t="s">
        <v>241</v>
      </c>
      <c r="C24" s="308"/>
      <c r="D24" s="113">
        <v>5.4395853046447522</v>
      </c>
      <c r="E24" s="115">
        <v>6611</v>
      </c>
      <c r="F24" s="114">
        <v>6682</v>
      </c>
      <c r="G24" s="114">
        <v>6841</v>
      </c>
      <c r="H24" s="114">
        <v>6785</v>
      </c>
      <c r="I24" s="140">
        <v>6779</v>
      </c>
      <c r="J24" s="115">
        <v>-168</v>
      </c>
      <c r="K24" s="116">
        <v>-2.4782416285587843</v>
      </c>
    </row>
    <row r="25" spans="1:255" ht="14.1" customHeight="1" x14ac:dyDescent="0.2">
      <c r="A25" s="306">
        <v>25</v>
      </c>
      <c r="B25" s="307" t="s">
        <v>242</v>
      </c>
      <c r="C25" s="308"/>
      <c r="D25" s="113">
        <v>6.4096762249557742</v>
      </c>
      <c r="E25" s="115">
        <v>7790</v>
      </c>
      <c r="F25" s="114">
        <v>7830</v>
      </c>
      <c r="G25" s="114">
        <v>7940</v>
      </c>
      <c r="H25" s="114">
        <v>7847</v>
      </c>
      <c r="I25" s="140">
        <v>7868</v>
      </c>
      <c r="J25" s="115">
        <v>-78</v>
      </c>
      <c r="K25" s="116">
        <v>-0.99135739705134718</v>
      </c>
    </row>
    <row r="26" spans="1:255" ht="14.1" customHeight="1" x14ac:dyDescent="0.2">
      <c r="A26" s="306">
        <v>26</v>
      </c>
      <c r="B26" s="307" t="s">
        <v>243</v>
      </c>
      <c r="C26" s="308"/>
      <c r="D26" s="113">
        <v>2.9835026946970009</v>
      </c>
      <c r="E26" s="115">
        <v>3626</v>
      </c>
      <c r="F26" s="114">
        <v>3653</v>
      </c>
      <c r="G26" s="114">
        <v>3672</v>
      </c>
      <c r="H26" s="114">
        <v>3527</v>
      </c>
      <c r="I26" s="140">
        <v>3526</v>
      </c>
      <c r="J26" s="115">
        <v>100</v>
      </c>
      <c r="K26" s="116">
        <v>2.8360748723766309</v>
      </c>
    </row>
    <row r="27" spans="1:255" ht="14.1" customHeight="1" x14ac:dyDescent="0.2">
      <c r="A27" s="306">
        <v>27</v>
      </c>
      <c r="B27" s="307" t="s">
        <v>244</v>
      </c>
      <c r="C27" s="308"/>
      <c r="D27" s="113">
        <v>3.9025795038466287</v>
      </c>
      <c r="E27" s="115">
        <v>4743</v>
      </c>
      <c r="F27" s="114">
        <v>4778</v>
      </c>
      <c r="G27" s="114">
        <v>4840</v>
      </c>
      <c r="H27" s="114">
        <v>4829</v>
      </c>
      <c r="I27" s="140">
        <v>4815</v>
      </c>
      <c r="J27" s="115">
        <v>-72</v>
      </c>
      <c r="K27" s="116">
        <v>-1.4953271028037383</v>
      </c>
    </row>
    <row r="28" spans="1:255" ht="14.1" customHeight="1" x14ac:dyDescent="0.2">
      <c r="A28" s="306">
        <v>28</v>
      </c>
      <c r="B28" s="307" t="s">
        <v>245</v>
      </c>
      <c r="C28" s="308"/>
      <c r="D28" s="113">
        <v>0.40235323157938041</v>
      </c>
      <c r="E28" s="115">
        <v>489</v>
      </c>
      <c r="F28" s="114">
        <v>491</v>
      </c>
      <c r="G28" s="114">
        <v>447</v>
      </c>
      <c r="H28" s="114">
        <v>447</v>
      </c>
      <c r="I28" s="140">
        <v>456</v>
      </c>
      <c r="J28" s="115">
        <v>33</v>
      </c>
      <c r="K28" s="116">
        <v>7.2368421052631575</v>
      </c>
    </row>
    <row r="29" spans="1:255" ht="14.1" customHeight="1" x14ac:dyDescent="0.2">
      <c r="A29" s="306">
        <v>29</v>
      </c>
      <c r="B29" s="307" t="s">
        <v>246</v>
      </c>
      <c r="C29" s="308"/>
      <c r="D29" s="113">
        <v>2.6609618628378655</v>
      </c>
      <c r="E29" s="115">
        <v>3234</v>
      </c>
      <c r="F29" s="114">
        <v>3151</v>
      </c>
      <c r="G29" s="114">
        <v>3300</v>
      </c>
      <c r="H29" s="114">
        <v>3224</v>
      </c>
      <c r="I29" s="140">
        <v>3227</v>
      </c>
      <c r="J29" s="115">
        <v>7</v>
      </c>
      <c r="K29" s="116">
        <v>0.21691973969631237</v>
      </c>
    </row>
    <row r="30" spans="1:255" ht="14.1" customHeight="1" x14ac:dyDescent="0.2">
      <c r="A30" s="306" t="s">
        <v>247</v>
      </c>
      <c r="B30" s="307" t="s">
        <v>248</v>
      </c>
      <c r="C30" s="308"/>
      <c r="D30" s="113">
        <v>1.2983914098819269</v>
      </c>
      <c r="E30" s="115">
        <v>1578</v>
      </c>
      <c r="F30" s="114">
        <v>1449</v>
      </c>
      <c r="G30" s="114">
        <v>1572</v>
      </c>
      <c r="H30" s="114">
        <v>1575</v>
      </c>
      <c r="I30" s="140">
        <v>1586</v>
      </c>
      <c r="J30" s="115">
        <v>-8</v>
      </c>
      <c r="K30" s="116">
        <v>-0.50441361916771754</v>
      </c>
    </row>
    <row r="31" spans="1:255" ht="14.1" customHeight="1" x14ac:dyDescent="0.2">
      <c r="A31" s="306" t="s">
        <v>249</v>
      </c>
      <c r="B31" s="307" t="s">
        <v>250</v>
      </c>
      <c r="C31" s="308"/>
      <c r="D31" s="113">
        <v>1.3469370963097049</v>
      </c>
      <c r="E31" s="115">
        <v>1637</v>
      </c>
      <c r="F31" s="114">
        <v>1683</v>
      </c>
      <c r="G31" s="114">
        <v>1708</v>
      </c>
      <c r="H31" s="114">
        <v>1630</v>
      </c>
      <c r="I31" s="140">
        <v>1621</v>
      </c>
      <c r="J31" s="115">
        <v>16</v>
      </c>
      <c r="K31" s="116">
        <v>0.98704503392967302</v>
      </c>
    </row>
    <row r="32" spans="1:255" ht="14.1" customHeight="1" x14ac:dyDescent="0.2">
      <c r="A32" s="306">
        <v>31</v>
      </c>
      <c r="B32" s="307" t="s">
        <v>251</v>
      </c>
      <c r="C32" s="308"/>
      <c r="D32" s="113">
        <v>0.78578187353437279</v>
      </c>
      <c r="E32" s="115">
        <v>955</v>
      </c>
      <c r="F32" s="114">
        <v>949</v>
      </c>
      <c r="G32" s="114">
        <v>935</v>
      </c>
      <c r="H32" s="114">
        <v>928</v>
      </c>
      <c r="I32" s="140">
        <v>908</v>
      </c>
      <c r="J32" s="115">
        <v>47</v>
      </c>
      <c r="K32" s="116">
        <v>5.176211453744493</v>
      </c>
    </row>
    <row r="33" spans="1:11" ht="14.1" customHeight="1" x14ac:dyDescent="0.2">
      <c r="A33" s="306">
        <v>32</v>
      </c>
      <c r="B33" s="307" t="s">
        <v>252</v>
      </c>
      <c r="C33" s="308"/>
      <c r="D33" s="113">
        <v>1.9969556094952072</v>
      </c>
      <c r="E33" s="115">
        <v>2427</v>
      </c>
      <c r="F33" s="114">
        <v>2371</v>
      </c>
      <c r="G33" s="114">
        <v>2427</v>
      </c>
      <c r="H33" s="114">
        <v>2365</v>
      </c>
      <c r="I33" s="140">
        <v>2335</v>
      </c>
      <c r="J33" s="115">
        <v>92</v>
      </c>
      <c r="K33" s="116">
        <v>3.9400428265524625</v>
      </c>
    </row>
    <row r="34" spans="1:11" ht="14.1" customHeight="1" x14ac:dyDescent="0.2">
      <c r="A34" s="306">
        <v>33</v>
      </c>
      <c r="B34" s="307" t="s">
        <v>253</v>
      </c>
      <c r="C34" s="308"/>
      <c r="D34" s="113">
        <v>1.2671246965894598</v>
      </c>
      <c r="E34" s="115">
        <v>1540</v>
      </c>
      <c r="F34" s="114">
        <v>1535</v>
      </c>
      <c r="G34" s="114">
        <v>1595</v>
      </c>
      <c r="H34" s="114">
        <v>1537</v>
      </c>
      <c r="I34" s="140">
        <v>1517</v>
      </c>
      <c r="J34" s="115">
        <v>23</v>
      </c>
      <c r="K34" s="116">
        <v>1.5161502966381015</v>
      </c>
    </row>
    <row r="35" spans="1:11" ht="14.1" customHeight="1" x14ac:dyDescent="0.2">
      <c r="A35" s="306">
        <v>34</v>
      </c>
      <c r="B35" s="307" t="s">
        <v>254</v>
      </c>
      <c r="C35" s="308"/>
      <c r="D35" s="113">
        <v>1.8373308100547168</v>
      </c>
      <c r="E35" s="115">
        <v>2233</v>
      </c>
      <c r="F35" s="114">
        <v>2263</v>
      </c>
      <c r="G35" s="114">
        <v>2278</v>
      </c>
      <c r="H35" s="114">
        <v>2264</v>
      </c>
      <c r="I35" s="140">
        <v>2277</v>
      </c>
      <c r="J35" s="115">
        <v>-44</v>
      </c>
      <c r="K35" s="116">
        <v>-1.932367149758454</v>
      </c>
    </row>
    <row r="36" spans="1:11" ht="14.1" customHeight="1" x14ac:dyDescent="0.2">
      <c r="A36" s="306">
        <v>41</v>
      </c>
      <c r="B36" s="307" t="s">
        <v>255</v>
      </c>
      <c r="C36" s="308"/>
      <c r="D36" s="113">
        <v>0.34228822972806189</v>
      </c>
      <c r="E36" s="115">
        <v>416</v>
      </c>
      <c r="F36" s="114">
        <v>416</v>
      </c>
      <c r="G36" s="114">
        <v>405</v>
      </c>
      <c r="H36" s="114">
        <v>406</v>
      </c>
      <c r="I36" s="140">
        <v>411</v>
      </c>
      <c r="J36" s="115">
        <v>5</v>
      </c>
      <c r="K36" s="116">
        <v>1.2165450121654502</v>
      </c>
    </row>
    <row r="37" spans="1:11" ht="14.1" customHeight="1" x14ac:dyDescent="0.2">
      <c r="A37" s="306">
        <v>42</v>
      </c>
      <c r="B37" s="307" t="s">
        <v>256</v>
      </c>
      <c r="C37" s="308"/>
      <c r="D37" s="113">
        <v>0.10202822232278767</v>
      </c>
      <c r="E37" s="115">
        <v>124</v>
      </c>
      <c r="F37" s="114">
        <v>129</v>
      </c>
      <c r="G37" s="114">
        <v>123</v>
      </c>
      <c r="H37" s="114">
        <v>114</v>
      </c>
      <c r="I37" s="140">
        <v>115</v>
      </c>
      <c r="J37" s="115">
        <v>9</v>
      </c>
      <c r="K37" s="116">
        <v>7.8260869565217392</v>
      </c>
    </row>
    <row r="38" spans="1:11" ht="14.1" customHeight="1" x14ac:dyDescent="0.2">
      <c r="A38" s="306">
        <v>43</v>
      </c>
      <c r="B38" s="307" t="s">
        <v>257</v>
      </c>
      <c r="C38" s="308"/>
      <c r="D38" s="113">
        <v>3.4459209281276997</v>
      </c>
      <c r="E38" s="115">
        <v>4188</v>
      </c>
      <c r="F38" s="114">
        <v>4170</v>
      </c>
      <c r="G38" s="114">
        <v>4126</v>
      </c>
      <c r="H38" s="114">
        <v>4013</v>
      </c>
      <c r="I38" s="140">
        <v>3994</v>
      </c>
      <c r="J38" s="115">
        <v>194</v>
      </c>
      <c r="K38" s="116">
        <v>4.8572859288933401</v>
      </c>
    </row>
    <row r="39" spans="1:11" ht="14.1" customHeight="1" x14ac:dyDescent="0.2">
      <c r="A39" s="306">
        <v>51</v>
      </c>
      <c r="B39" s="307" t="s">
        <v>258</v>
      </c>
      <c r="C39" s="308"/>
      <c r="D39" s="113">
        <v>5.9266877854116098</v>
      </c>
      <c r="E39" s="115">
        <v>7203</v>
      </c>
      <c r="F39" s="114">
        <v>7253</v>
      </c>
      <c r="G39" s="114">
        <v>7451</v>
      </c>
      <c r="H39" s="114">
        <v>7308</v>
      </c>
      <c r="I39" s="140">
        <v>7170</v>
      </c>
      <c r="J39" s="115">
        <v>33</v>
      </c>
      <c r="K39" s="116">
        <v>0.46025104602510458</v>
      </c>
    </row>
    <row r="40" spans="1:11" ht="14.1" customHeight="1" x14ac:dyDescent="0.2">
      <c r="A40" s="306" t="s">
        <v>259</v>
      </c>
      <c r="B40" s="307" t="s">
        <v>260</v>
      </c>
      <c r="C40" s="308"/>
      <c r="D40" s="113">
        <v>4.9960916608384416</v>
      </c>
      <c r="E40" s="115">
        <v>6072</v>
      </c>
      <c r="F40" s="114">
        <v>6098</v>
      </c>
      <c r="G40" s="114">
        <v>6269</v>
      </c>
      <c r="H40" s="114">
        <v>6237</v>
      </c>
      <c r="I40" s="140">
        <v>6109</v>
      </c>
      <c r="J40" s="115">
        <v>-37</v>
      </c>
      <c r="K40" s="116">
        <v>-0.60566377475855293</v>
      </c>
    </row>
    <row r="41" spans="1:11" ht="14.1" customHeight="1" x14ac:dyDescent="0.2">
      <c r="A41" s="306"/>
      <c r="B41" s="307" t="s">
        <v>261</v>
      </c>
      <c r="C41" s="308"/>
      <c r="D41" s="113">
        <v>4.2201834862385317</v>
      </c>
      <c r="E41" s="115">
        <v>5129</v>
      </c>
      <c r="F41" s="114">
        <v>5138</v>
      </c>
      <c r="G41" s="114">
        <v>5300</v>
      </c>
      <c r="H41" s="114">
        <v>5237</v>
      </c>
      <c r="I41" s="140">
        <v>5095</v>
      </c>
      <c r="J41" s="115">
        <v>34</v>
      </c>
      <c r="K41" s="116">
        <v>0.66732090284592738</v>
      </c>
    </row>
    <row r="42" spans="1:11" ht="14.1" customHeight="1" x14ac:dyDescent="0.2">
      <c r="A42" s="306">
        <v>52</v>
      </c>
      <c r="B42" s="307" t="s">
        <v>262</v>
      </c>
      <c r="C42" s="308"/>
      <c r="D42" s="113">
        <v>3.7232073065372115</v>
      </c>
      <c r="E42" s="115">
        <v>4525</v>
      </c>
      <c r="F42" s="114">
        <v>4572</v>
      </c>
      <c r="G42" s="114">
        <v>4666</v>
      </c>
      <c r="H42" s="114">
        <v>4605</v>
      </c>
      <c r="I42" s="140">
        <v>4564</v>
      </c>
      <c r="J42" s="115">
        <v>-39</v>
      </c>
      <c r="K42" s="116">
        <v>-0.85451358457493432</v>
      </c>
    </row>
    <row r="43" spans="1:11" ht="14.1" customHeight="1" x14ac:dyDescent="0.2">
      <c r="A43" s="306" t="s">
        <v>263</v>
      </c>
      <c r="B43" s="307" t="s">
        <v>264</v>
      </c>
      <c r="C43" s="308"/>
      <c r="D43" s="113">
        <v>3.1587608507837248</v>
      </c>
      <c r="E43" s="115">
        <v>3839</v>
      </c>
      <c r="F43" s="114">
        <v>3879</v>
      </c>
      <c r="G43" s="114">
        <v>3943</v>
      </c>
      <c r="H43" s="114">
        <v>3901</v>
      </c>
      <c r="I43" s="140">
        <v>3858</v>
      </c>
      <c r="J43" s="115">
        <v>-19</v>
      </c>
      <c r="K43" s="116">
        <v>-0.49248315189217212</v>
      </c>
    </row>
    <row r="44" spans="1:11" ht="14.1" customHeight="1" x14ac:dyDescent="0.2">
      <c r="A44" s="306">
        <v>53</v>
      </c>
      <c r="B44" s="307" t="s">
        <v>265</v>
      </c>
      <c r="C44" s="308"/>
      <c r="D44" s="113">
        <v>0.96926811206648289</v>
      </c>
      <c r="E44" s="115">
        <v>1178</v>
      </c>
      <c r="F44" s="114">
        <v>1186</v>
      </c>
      <c r="G44" s="114">
        <v>1187</v>
      </c>
      <c r="H44" s="114">
        <v>1210</v>
      </c>
      <c r="I44" s="140">
        <v>1192</v>
      </c>
      <c r="J44" s="115">
        <v>-14</v>
      </c>
      <c r="K44" s="116">
        <v>-1.174496644295302</v>
      </c>
    </row>
    <row r="45" spans="1:11" ht="14.1" customHeight="1" x14ac:dyDescent="0.2">
      <c r="A45" s="306" t="s">
        <v>266</v>
      </c>
      <c r="B45" s="307" t="s">
        <v>267</v>
      </c>
      <c r="C45" s="308"/>
      <c r="D45" s="113">
        <v>0.89274694532439214</v>
      </c>
      <c r="E45" s="115">
        <v>1085</v>
      </c>
      <c r="F45" s="114">
        <v>1102</v>
      </c>
      <c r="G45" s="114">
        <v>1109</v>
      </c>
      <c r="H45" s="114">
        <v>1126</v>
      </c>
      <c r="I45" s="140">
        <v>1113</v>
      </c>
      <c r="J45" s="115">
        <v>-28</v>
      </c>
      <c r="K45" s="116">
        <v>-2.5157232704402515</v>
      </c>
    </row>
    <row r="46" spans="1:11" ht="14.1" customHeight="1" x14ac:dyDescent="0.2">
      <c r="A46" s="306">
        <v>54</v>
      </c>
      <c r="B46" s="307" t="s">
        <v>268</v>
      </c>
      <c r="C46" s="308"/>
      <c r="D46" s="113">
        <v>2.3705105525157362</v>
      </c>
      <c r="E46" s="115">
        <v>2881</v>
      </c>
      <c r="F46" s="114">
        <v>2945</v>
      </c>
      <c r="G46" s="114">
        <v>2948</v>
      </c>
      <c r="H46" s="114">
        <v>2859</v>
      </c>
      <c r="I46" s="140">
        <v>2877</v>
      </c>
      <c r="J46" s="115">
        <v>4</v>
      </c>
      <c r="K46" s="116">
        <v>0.13903371567605144</v>
      </c>
    </row>
    <row r="47" spans="1:11" ht="14.1" customHeight="1" x14ac:dyDescent="0.2">
      <c r="A47" s="306">
        <v>61</v>
      </c>
      <c r="B47" s="307" t="s">
        <v>269</v>
      </c>
      <c r="C47" s="308"/>
      <c r="D47" s="113">
        <v>3.1554696178055703</v>
      </c>
      <c r="E47" s="115">
        <v>3835</v>
      </c>
      <c r="F47" s="114">
        <v>3766</v>
      </c>
      <c r="G47" s="114">
        <v>3788</v>
      </c>
      <c r="H47" s="114">
        <v>3743</v>
      </c>
      <c r="I47" s="140">
        <v>3757</v>
      </c>
      <c r="J47" s="115">
        <v>78</v>
      </c>
      <c r="K47" s="116">
        <v>2.0761245674740483</v>
      </c>
    </row>
    <row r="48" spans="1:11" ht="14.1" customHeight="1" x14ac:dyDescent="0.2">
      <c r="A48" s="306">
        <v>62</v>
      </c>
      <c r="B48" s="307" t="s">
        <v>270</v>
      </c>
      <c r="C48" s="308"/>
      <c r="D48" s="113">
        <v>6.4549306784053977</v>
      </c>
      <c r="E48" s="115">
        <v>7845</v>
      </c>
      <c r="F48" s="114">
        <v>7900</v>
      </c>
      <c r="G48" s="114">
        <v>7797</v>
      </c>
      <c r="H48" s="114">
        <v>7670</v>
      </c>
      <c r="I48" s="140">
        <v>7729</v>
      </c>
      <c r="J48" s="115">
        <v>116</v>
      </c>
      <c r="K48" s="116">
        <v>1.500840988484927</v>
      </c>
    </row>
    <row r="49" spans="1:11" ht="14.1" customHeight="1" x14ac:dyDescent="0.2">
      <c r="A49" s="306">
        <v>63</v>
      </c>
      <c r="B49" s="307" t="s">
        <v>271</v>
      </c>
      <c r="C49" s="308"/>
      <c r="D49" s="113">
        <v>1.6875797095486897</v>
      </c>
      <c r="E49" s="115">
        <v>2051</v>
      </c>
      <c r="F49" s="114">
        <v>2133</v>
      </c>
      <c r="G49" s="114">
        <v>2149</v>
      </c>
      <c r="H49" s="114">
        <v>2069</v>
      </c>
      <c r="I49" s="140">
        <v>2031</v>
      </c>
      <c r="J49" s="115">
        <v>20</v>
      </c>
      <c r="K49" s="116">
        <v>0.98473658296405708</v>
      </c>
    </row>
    <row r="50" spans="1:11" ht="14.1" customHeight="1" x14ac:dyDescent="0.2">
      <c r="A50" s="306" t="s">
        <v>272</v>
      </c>
      <c r="B50" s="307" t="s">
        <v>273</v>
      </c>
      <c r="C50" s="308"/>
      <c r="D50" s="113">
        <v>0.26741267947504832</v>
      </c>
      <c r="E50" s="115">
        <v>325</v>
      </c>
      <c r="F50" s="114">
        <v>339</v>
      </c>
      <c r="G50" s="114">
        <v>330</v>
      </c>
      <c r="H50" s="114">
        <v>311</v>
      </c>
      <c r="I50" s="140">
        <v>322</v>
      </c>
      <c r="J50" s="115">
        <v>3</v>
      </c>
      <c r="K50" s="116">
        <v>0.93167701863354035</v>
      </c>
    </row>
    <row r="51" spans="1:11" ht="14.1" customHeight="1" x14ac:dyDescent="0.2">
      <c r="A51" s="306" t="s">
        <v>274</v>
      </c>
      <c r="B51" s="307" t="s">
        <v>275</v>
      </c>
      <c r="C51" s="308"/>
      <c r="D51" s="113">
        <v>1.1305385279960505</v>
      </c>
      <c r="E51" s="115">
        <v>1374</v>
      </c>
      <c r="F51" s="114">
        <v>1431</v>
      </c>
      <c r="G51" s="114">
        <v>1443</v>
      </c>
      <c r="H51" s="114">
        <v>1397</v>
      </c>
      <c r="I51" s="140">
        <v>1344</v>
      </c>
      <c r="J51" s="115">
        <v>30</v>
      </c>
      <c r="K51" s="116">
        <v>2.2321428571428572</v>
      </c>
    </row>
    <row r="52" spans="1:11" ht="14.1" customHeight="1" x14ac:dyDescent="0.2">
      <c r="A52" s="306">
        <v>71</v>
      </c>
      <c r="B52" s="307" t="s">
        <v>276</v>
      </c>
      <c r="C52" s="308"/>
      <c r="D52" s="113">
        <v>10.053071131772739</v>
      </c>
      <c r="E52" s="115">
        <v>12218</v>
      </c>
      <c r="F52" s="114">
        <v>12378</v>
      </c>
      <c r="G52" s="114">
        <v>12446</v>
      </c>
      <c r="H52" s="114">
        <v>12279</v>
      </c>
      <c r="I52" s="140">
        <v>12313</v>
      </c>
      <c r="J52" s="115">
        <v>-95</v>
      </c>
      <c r="K52" s="116">
        <v>-0.77154227239502959</v>
      </c>
    </row>
    <row r="53" spans="1:11" ht="14.1" customHeight="1" x14ac:dyDescent="0.2">
      <c r="A53" s="306" t="s">
        <v>277</v>
      </c>
      <c r="B53" s="307" t="s">
        <v>278</v>
      </c>
      <c r="C53" s="308"/>
      <c r="D53" s="113">
        <v>3.8211214876373063</v>
      </c>
      <c r="E53" s="115">
        <v>4644</v>
      </c>
      <c r="F53" s="114">
        <v>4647</v>
      </c>
      <c r="G53" s="114">
        <v>4638</v>
      </c>
      <c r="H53" s="114">
        <v>4539</v>
      </c>
      <c r="I53" s="140">
        <v>4544</v>
      </c>
      <c r="J53" s="115">
        <v>100</v>
      </c>
      <c r="K53" s="116">
        <v>2.2007042253521125</v>
      </c>
    </row>
    <row r="54" spans="1:11" ht="14.1" customHeight="1" x14ac:dyDescent="0.2">
      <c r="A54" s="306" t="s">
        <v>279</v>
      </c>
      <c r="B54" s="307" t="s">
        <v>280</v>
      </c>
      <c r="C54" s="308"/>
      <c r="D54" s="113">
        <v>5.1343234459209279</v>
      </c>
      <c r="E54" s="115">
        <v>6240</v>
      </c>
      <c r="F54" s="114">
        <v>6384</v>
      </c>
      <c r="G54" s="114">
        <v>6451</v>
      </c>
      <c r="H54" s="114">
        <v>6419</v>
      </c>
      <c r="I54" s="140">
        <v>6449</v>
      </c>
      <c r="J54" s="115">
        <v>-209</v>
      </c>
      <c r="K54" s="116">
        <v>-3.2408125290742751</v>
      </c>
    </row>
    <row r="55" spans="1:11" ht="14.1" customHeight="1" x14ac:dyDescent="0.2">
      <c r="A55" s="306">
        <v>72</v>
      </c>
      <c r="B55" s="307" t="s">
        <v>281</v>
      </c>
      <c r="C55" s="308"/>
      <c r="D55" s="113">
        <v>3.4582630517957789</v>
      </c>
      <c r="E55" s="115">
        <v>4203</v>
      </c>
      <c r="F55" s="114">
        <v>4219</v>
      </c>
      <c r="G55" s="114">
        <v>4263</v>
      </c>
      <c r="H55" s="114">
        <v>4132</v>
      </c>
      <c r="I55" s="140">
        <v>4173</v>
      </c>
      <c r="J55" s="115">
        <v>30</v>
      </c>
      <c r="K55" s="116">
        <v>0.71890726096333568</v>
      </c>
    </row>
    <row r="56" spans="1:11" ht="14.1" customHeight="1" x14ac:dyDescent="0.2">
      <c r="A56" s="306" t="s">
        <v>282</v>
      </c>
      <c r="B56" s="307" t="s">
        <v>283</v>
      </c>
      <c r="C56" s="308"/>
      <c r="D56" s="113">
        <v>1.8546097831900277</v>
      </c>
      <c r="E56" s="115">
        <v>2254</v>
      </c>
      <c r="F56" s="114">
        <v>2286</v>
      </c>
      <c r="G56" s="114">
        <v>2311</v>
      </c>
      <c r="H56" s="114">
        <v>2224</v>
      </c>
      <c r="I56" s="140">
        <v>2245</v>
      </c>
      <c r="J56" s="115">
        <v>9</v>
      </c>
      <c r="K56" s="116">
        <v>0.40089086859688194</v>
      </c>
    </row>
    <row r="57" spans="1:11" ht="14.1" customHeight="1" x14ac:dyDescent="0.2">
      <c r="A57" s="306" t="s">
        <v>284</v>
      </c>
      <c r="B57" s="307" t="s">
        <v>285</v>
      </c>
      <c r="C57" s="308"/>
      <c r="D57" s="113">
        <v>1.0869296910355042</v>
      </c>
      <c r="E57" s="115">
        <v>1321</v>
      </c>
      <c r="F57" s="114">
        <v>1301</v>
      </c>
      <c r="G57" s="114">
        <v>1315</v>
      </c>
      <c r="H57" s="114">
        <v>1301</v>
      </c>
      <c r="I57" s="140">
        <v>1316</v>
      </c>
      <c r="J57" s="115">
        <v>5</v>
      </c>
      <c r="K57" s="116">
        <v>0.37993920972644379</v>
      </c>
    </row>
    <row r="58" spans="1:11" ht="14.1" customHeight="1" x14ac:dyDescent="0.2">
      <c r="A58" s="306">
        <v>73</v>
      </c>
      <c r="B58" s="307" t="s">
        <v>286</v>
      </c>
      <c r="C58" s="308"/>
      <c r="D58" s="113">
        <v>3.0155922162340065</v>
      </c>
      <c r="E58" s="115">
        <v>3665</v>
      </c>
      <c r="F58" s="114">
        <v>3634</v>
      </c>
      <c r="G58" s="114">
        <v>3626</v>
      </c>
      <c r="H58" s="114">
        <v>3506</v>
      </c>
      <c r="I58" s="140">
        <v>3601</v>
      </c>
      <c r="J58" s="115">
        <v>64</v>
      </c>
      <c r="K58" s="116">
        <v>1.7772840877534017</v>
      </c>
    </row>
    <row r="59" spans="1:11" ht="14.1" customHeight="1" x14ac:dyDescent="0.2">
      <c r="A59" s="306" t="s">
        <v>287</v>
      </c>
      <c r="B59" s="307" t="s">
        <v>288</v>
      </c>
      <c r="C59" s="308"/>
      <c r="D59" s="113">
        <v>2.414942197720821</v>
      </c>
      <c r="E59" s="115">
        <v>2935</v>
      </c>
      <c r="F59" s="114">
        <v>2912</v>
      </c>
      <c r="G59" s="114">
        <v>2887</v>
      </c>
      <c r="H59" s="114">
        <v>2810</v>
      </c>
      <c r="I59" s="140">
        <v>2897</v>
      </c>
      <c r="J59" s="115">
        <v>38</v>
      </c>
      <c r="K59" s="116">
        <v>1.3117017604418364</v>
      </c>
    </row>
    <row r="60" spans="1:11" ht="14.1" customHeight="1" x14ac:dyDescent="0.2">
      <c r="A60" s="306">
        <v>81</v>
      </c>
      <c r="B60" s="307" t="s">
        <v>289</v>
      </c>
      <c r="C60" s="308"/>
      <c r="D60" s="113">
        <v>7.8997819558151976</v>
      </c>
      <c r="E60" s="115">
        <v>9601</v>
      </c>
      <c r="F60" s="114">
        <v>9471</v>
      </c>
      <c r="G60" s="114">
        <v>9382</v>
      </c>
      <c r="H60" s="114">
        <v>9153</v>
      </c>
      <c r="I60" s="140">
        <v>9158</v>
      </c>
      <c r="J60" s="115">
        <v>443</v>
      </c>
      <c r="K60" s="116">
        <v>4.8373007206813714</v>
      </c>
    </row>
    <row r="61" spans="1:11" ht="14.1" customHeight="1" x14ac:dyDescent="0.2">
      <c r="A61" s="306" t="s">
        <v>290</v>
      </c>
      <c r="B61" s="307" t="s">
        <v>291</v>
      </c>
      <c r="C61" s="308"/>
      <c r="D61" s="113">
        <v>2.1549347924466202</v>
      </c>
      <c r="E61" s="115">
        <v>2619</v>
      </c>
      <c r="F61" s="114">
        <v>2617</v>
      </c>
      <c r="G61" s="114">
        <v>2621</v>
      </c>
      <c r="H61" s="114">
        <v>2523</v>
      </c>
      <c r="I61" s="140">
        <v>2570</v>
      </c>
      <c r="J61" s="115">
        <v>49</v>
      </c>
      <c r="K61" s="116">
        <v>1.906614785992218</v>
      </c>
    </row>
    <row r="62" spans="1:11" ht="14.1" customHeight="1" x14ac:dyDescent="0.2">
      <c r="A62" s="306" t="s">
        <v>292</v>
      </c>
      <c r="B62" s="307" t="s">
        <v>293</v>
      </c>
      <c r="C62" s="308"/>
      <c r="D62" s="113">
        <v>3.4006664746780761</v>
      </c>
      <c r="E62" s="115">
        <v>4133</v>
      </c>
      <c r="F62" s="114">
        <v>4125</v>
      </c>
      <c r="G62" s="114">
        <v>4061</v>
      </c>
      <c r="H62" s="114">
        <v>3982</v>
      </c>
      <c r="I62" s="140">
        <v>3928</v>
      </c>
      <c r="J62" s="115">
        <v>205</v>
      </c>
      <c r="K62" s="116">
        <v>5.218940936863544</v>
      </c>
    </row>
    <row r="63" spans="1:11" ht="14.1" customHeight="1" x14ac:dyDescent="0.2">
      <c r="A63" s="306"/>
      <c r="B63" s="307" t="s">
        <v>294</v>
      </c>
      <c r="C63" s="308"/>
      <c r="D63" s="113">
        <v>3.0501501625046283</v>
      </c>
      <c r="E63" s="115">
        <v>3707</v>
      </c>
      <c r="F63" s="114">
        <v>3698</v>
      </c>
      <c r="G63" s="114">
        <v>3642</v>
      </c>
      <c r="H63" s="114">
        <v>3563</v>
      </c>
      <c r="I63" s="140">
        <v>3518</v>
      </c>
      <c r="J63" s="115">
        <v>189</v>
      </c>
      <c r="K63" s="116">
        <v>5.3723706651506538</v>
      </c>
    </row>
    <row r="64" spans="1:11" ht="14.1" customHeight="1" x14ac:dyDescent="0.2">
      <c r="A64" s="306" t="s">
        <v>295</v>
      </c>
      <c r="B64" s="307" t="s">
        <v>296</v>
      </c>
      <c r="C64" s="308"/>
      <c r="D64" s="113">
        <v>0.7380589953511334</v>
      </c>
      <c r="E64" s="115">
        <v>897</v>
      </c>
      <c r="F64" s="114">
        <v>892</v>
      </c>
      <c r="G64" s="114">
        <v>885</v>
      </c>
      <c r="H64" s="114">
        <v>878</v>
      </c>
      <c r="I64" s="140">
        <v>883</v>
      </c>
      <c r="J64" s="115">
        <v>14</v>
      </c>
      <c r="K64" s="116">
        <v>1.5855039637599093</v>
      </c>
    </row>
    <row r="65" spans="1:11" ht="14.1" customHeight="1" x14ac:dyDescent="0.2">
      <c r="A65" s="306" t="s">
        <v>297</v>
      </c>
      <c r="B65" s="307" t="s">
        <v>298</v>
      </c>
      <c r="C65" s="308"/>
      <c r="D65" s="113">
        <v>0.84666968363022999</v>
      </c>
      <c r="E65" s="115">
        <v>1029</v>
      </c>
      <c r="F65" s="114">
        <v>923</v>
      </c>
      <c r="G65" s="114">
        <v>902</v>
      </c>
      <c r="H65" s="114">
        <v>883</v>
      </c>
      <c r="I65" s="140">
        <v>889</v>
      </c>
      <c r="J65" s="115">
        <v>140</v>
      </c>
      <c r="K65" s="116">
        <v>15.748031496062993</v>
      </c>
    </row>
    <row r="66" spans="1:11" ht="14.1" customHeight="1" x14ac:dyDescent="0.2">
      <c r="A66" s="306">
        <v>82</v>
      </c>
      <c r="B66" s="307" t="s">
        <v>299</v>
      </c>
      <c r="C66" s="308"/>
      <c r="D66" s="113">
        <v>2.87160077343975</v>
      </c>
      <c r="E66" s="115">
        <v>3490</v>
      </c>
      <c r="F66" s="114">
        <v>3480</v>
      </c>
      <c r="G66" s="114">
        <v>3396</v>
      </c>
      <c r="H66" s="114">
        <v>3357</v>
      </c>
      <c r="I66" s="140">
        <v>3330</v>
      </c>
      <c r="J66" s="115">
        <v>160</v>
      </c>
      <c r="K66" s="116">
        <v>4.8048048048048049</v>
      </c>
    </row>
    <row r="67" spans="1:11" ht="14.1" customHeight="1" x14ac:dyDescent="0.2">
      <c r="A67" s="306" t="s">
        <v>300</v>
      </c>
      <c r="B67" s="307" t="s">
        <v>301</v>
      </c>
      <c r="C67" s="308"/>
      <c r="D67" s="113">
        <v>1.9163204015304234</v>
      </c>
      <c r="E67" s="115">
        <v>2329</v>
      </c>
      <c r="F67" s="114">
        <v>2321</v>
      </c>
      <c r="G67" s="114">
        <v>2239</v>
      </c>
      <c r="H67" s="114">
        <v>2226</v>
      </c>
      <c r="I67" s="140">
        <v>2185</v>
      </c>
      <c r="J67" s="115">
        <v>144</v>
      </c>
      <c r="K67" s="116">
        <v>6.5903890160183067</v>
      </c>
    </row>
    <row r="68" spans="1:11" ht="14.1" customHeight="1" x14ac:dyDescent="0.2">
      <c r="A68" s="306" t="s">
        <v>302</v>
      </c>
      <c r="B68" s="307" t="s">
        <v>303</v>
      </c>
      <c r="C68" s="308"/>
      <c r="D68" s="113">
        <v>0.48298843954416421</v>
      </c>
      <c r="E68" s="115">
        <v>587</v>
      </c>
      <c r="F68" s="114">
        <v>602</v>
      </c>
      <c r="G68" s="114">
        <v>599</v>
      </c>
      <c r="H68" s="114">
        <v>588</v>
      </c>
      <c r="I68" s="140">
        <v>592</v>
      </c>
      <c r="J68" s="115">
        <v>-5</v>
      </c>
      <c r="K68" s="116">
        <v>-0.84459459459459463</v>
      </c>
    </row>
    <row r="69" spans="1:11" ht="14.1" customHeight="1" x14ac:dyDescent="0.2">
      <c r="A69" s="306">
        <v>83</v>
      </c>
      <c r="B69" s="307" t="s">
        <v>304</v>
      </c>
      <c r="C69" s="308"/>
      <c r="D69" s="113">
        <v>6.6211379438021973</v>
      </c>
      <c r="E69" s="115">
        <v>8047</v>
      </c>
      <c r="F69" s="114">
        <v>8034</v>
      </c>
      <c r="G69" s="114">
        <v>7943</v>
      </c>
      <c r="H69" s="114">
        <v>7463</v>
      </c>
      <c r="I69" s="140">
        <v>7430</v>
      </c>
      <c r="J69" s="115">
        <v>617</v>
      </c>
      <c r="K69" s="116">
        <v>8.3041722745625837</v>
      </c>
    </row>
    <row r="70" spans="1:11" ht="14.1" customHeight="1" x14ac:dyDescent="0.2">
      <c r="A70" s="306" t="s">
        <v>305</v>
      </c>
      <c r="B70" s="307" t="s">
        <v>306</v>
      </c>
      <c r="C70" s="308"/>
      <c r="D70" s="113">
        <v>5.2495166001563334</v>
      </c>
      <c r="E70" s="115">
        <v>6380</v>
      </c>
      <c r="F70" s="114">
        <v>6363</v>
      </c>
      <c r="G70" s="114">
        <v>6299</v>
      </c>
      <c r="H70" s="114">
        <v>5868</v>
      </c>
      <c r="I70" s="140">
        <v>5840</v>
      </c>
      <c r="J70" s="115">
        <v>540</v>
      </c>
      <c r="K70" s="116">
        <v>9.2465753424657535</v>
      </c>
    </row>
    <row r="71" spans="1:11" ht="14.1" customHeight="1" x14ac:dyDescent="0.2">
      <c r="A71" s="306"/>
      <c r="B71" s="307" t="s">
        <v>307</v>
      </c>
      <c r="C71" s="308"/>
      <c r="D71" s="113">
        <v>3.1118607808450243</v>
      </c>
      <c r="E71" s="115">
        <v>3782</v>
      </c>
      <c r="F71" s="114">
        <v>3754</v>
      </c>
      <c r="G71" s="114">
        <v>3732</v>
      </c>
      <c r="H71" s="114">
        <v>3532</v>
      </c>
      <c r="I71" s="140">
        <v>3510</v>
      </c>
      <c r="J71" s="115">
        <v>272</v>
      </c>
      <c r="K71" s="116">
        <v>7.749287749287749</v>
      </c>
    </row>
    <row r="72" spans="1:11" ht="14.1" customHeight="1" x14ac:dyDescent="0.2">
      <c r="A72" s="306">
        <v>84</v>
      </c>
      <c r="B72" s="307" t="s">
        <v>308</v>
      </c>
      <c r="C72" s="308"/>
      <c r="D72" s="113">
        <v>2.8271691282346647</v>
      </c>
      <c r="E72" s="115">
        <v>3436</v>
      </c>
      <c r="F72" s="114">
        <v>3471</v>
      </c>
      <c r="G72" s="114">
        <v>3393</v>
      </c>
      <c r="H72" s="114">
        <v>3486</v>
      </c>
      <c r="I72" s="140">
        <v>3438</v>
      </c>
      <c r="J72" s="115">
        <v>-2</v>
      </c>
      <c r="K72" s="116">
        <v>-5.8173356602675974E-2</v>
      </c>
    </row>
    <row r="73" spans="1:11" ht="14.1" customHeight="1" x14ac:dyDescent="0.2">
      <c r="A73" s="306" t="s">
        <v>309</v>
      </c>
      <c r="B73" s="307" t="s">
        <v>310</v>
      </c>
      <c r="C73" s="308"/>
      <c r="D73" s="113">
        <v>0.56280083926440938</v>
      </c>
      <c r="E73" s="115">
        <v>684</v>
      </c>
      <c r="F73" s="114">
        <v>700</v>
      </c>
      <c r="G73" s="114">
        <v>680</v>
      </c>
      <c r="H73" s="114">
        <v>714</v>
      </c>
      <c r="I73" s="140">
        <v>721</v>
      </c>
      <c r="J73" s="115">
        <v>-37</v>
      </c>
      <c r="K73" s="116">
        <v>-5.1317614424410545</v>
      </c>
    </row>
    <row r="74" spans="1:11" ht="14.1" customHeight="1" x14ac:dyDescent="0.2">
      <c r="A74" s="306" t="s">
        <v>311</v>
      </c>
      <c r="B74" s="307" t="s">
        <v>312</v>
      </c>
      <c r="C74" s="308"/>
      <c r="D74" s="113">
        <v>0.26083021351873947</v>
      </c>
      <c r="E74" s="115">
        <v>317</v>
      </c>
      <c r="F74" s="114">
        <v>303</v>
      </c>
      <c r="G74" s="114">
        <v>300</v>
      </c>
      <c r="H74" s="114">
        <v>345</v>
      </c>
      <c r="I74" s="140">
        <v>346</v>
      </c>
      <c r="J74" s="115">
        <v>-29</v>
      </c>
      <c r="K74" s="116">
        <v>-8.3815028901734099</v>
      </c>
    </row>
    <row r="75" spans="1:11" ht="14.1" customHeight="1" x14ac:dyDescent="0.2">
      <c r="A75" s="306" t="s">
        <v>313</v>
      </c>
      <c r="B75" s="307" t="s">
        <v>314</v>
      </c>
      <c r="C75" s="308"/>
      <c r="D75" s="113">
        <v>1.429217920763566</v>
      </c>
      <c r="E75" s="115">
        <v>1737</v>
      </c>
      <c r="F75" s="114">
        <v>1780</v>
      </c>
      <c r="G75" s="114">
        <v>1731</v>
      </c>
      <c r="H75" s="114">
        <v>1760</v>
      </c>
      <c r="I75" s="140">
        <v>1705</v>
      </c>
      <c r="J75" s="115">
        <v>32</v>
      </c>
      <c r="K75" s="116">
        <v>1.8768328445747802</v>
      </c>
    </row>
    <row r="76" spans="1:11" ht="14.1" customHeight="1" x14ac:dyDescent="0.2">
      <c r="A76" s="306">
        <v>91</v>
      </c>
      <c r="B76" s="307" t="s">
        <v>315</v>
      </c>
      <c r="C76" s="308"/>
      <c r="D76" s="113">
        <v>0.30197062574566996</v>
      </c>
      <c r="E76" s="115">
        <v>367</v>
      </c>
      <c r="F76" s="114">
        <v>379</v>
      </c>
      <c r="G76" s="114">
        <v>386</v>
      </c>
      <c r="H76" s="114">
        <v>373</v>
      </c>
      <c r="I76" s="140">
        <v>360</v>
      </c>
      <c r="J76" s="115">
        <v>7</v>
      </c>
      <c r="K76" s="116">
        <v>1.9444444444444444</v>
      </c>
    </row>
    <row r="77" spans="1:11" ht="14.1" customHeight="1" x14ac:dyDescent="0.2">
      <c r="A77" s="306">
        <v>92</v>
      </c>
      <c r="B77" s="307" t="s">
        <v>316</v>
      </c>
      <c r="C77" s="308"/>
      <c r="D77" s="113">
        <v>1.0828156498128112</v>
      </c>
      <c r="E77" s="115">
        <v>1316</v>
      </c>
      <c r="F77" s="114">
        <v>1298</v>
      </c>
      <c r="G77" s="114">
        <v>1296</v>
      </c>
      <c r="H77" s="114">
        <v>1276</v>
      </c>
      <c r="I77" s="140">
        <v>1264</v>
      </c>
      <c r="J77" s="115">
        <v>52</v>
      </c>
      <c r="K77" s="116">
        <v>4.1139240506329111</v>
      </c>
    </row>
    <row r="78" spans="1:11" ht="14.1" customHeight="1" x14ac:dyDescent="0.2">
      <c r="A78" s="306">
        <v>93</v>
      </c>
      <c r="B78" s="307" t="s">
        <v>317</v>
      </c>
      <c r="C78" s="308"/>
      <c r="D78" s="113">
        <v>0.21063891060188422</v>
      </c>
      <c r="E78" s="115">
        <v>256</v>
      </c>
      <c r="F78" s="114">
        <v>250</v>
      </c>
      <c r="G78" s="114">
        <v>252</v>
      </c>
      <c r="H78" s="114">
        <v>245</v>
      </c>
      <c r="I78" s="140">
        <v>255</v>
      </c>
      <c r="J78" s="115">
        <v>1</v>
      </c>
      <c r="K78" s="116">
        <v>0.39215686274509803</v>
      </c>
    </row>
    <row r="79" spans="1:11" ht="14.1" customHeight="1" x14ac:dyDescent="0.2">
      <c r="A79" s="306">
        <v>94</v>
      </c>
      <c r="B79" s="307" t="s">
        <v>318</v>
      </c>
      <c r="C79" s="308"/>
      <c r="D79" s="113">
        <v>0.20899329411280701</v>
      </c>
      <c r="E79" s="115">
        <v>254</v>
      </c>
      <c r="F79" s="114">
        <v>261</v>
      </c>
      <c r="G79" s="114">
        <v>269</v>
      </c>
      <c r="H79" s="114">
        <v>220</v>
      </c>
      <c r="I79" s="140">
        <v>257</v>
      </c>
      <c r="J79" s="115">
        <v>-3</v>
      </c>
      <c r="K79" s="116">
        <v>-1.1673151750972763</v>
      </c>
    </row>
    <row r="80" spans="1:11" ht="14.1" customHeight="1" x14ac:dyDescent="0.2">
      <c r="A80" s="306" t="s">
        <v>319</v>
      </c>
      <c r="B80" s="307" t="s">
        <v>320</v>
      </c>
      <c r="C80" s="308"/>
      <c r="D80" s="113">
        <v>1.5633356646233595E-2</v>
      </c>
      <c r="E80" s="115">
        <v>19</v>
      </c>
      <c r="F80" s="114">
        <v>21</v>
      </c>
      <c r="G80" s="114">
        <v>20</v>
      </c>
      <c r="H80" s="114">
        <v>21</v>
      </c>
      <c r="I80" s="140">
        <v>18</v>
      </c>
      <c r="J80" s="115">
        <v>1</v>
      </c>
      <c r="K80" s="116">
        <v>5.5555555555555554</v>
      </c>
    </row>
    <row r="81" spans="1:11" ht="14.1" customHeight="1" x14ac:dyDescent="0.2">
      <c r="A81" s="310" t="s">
        <v>321</v>
      </c>
      <c r="B81" s="311" t="s">
        <v>224</v>
      </c>
      <c r="C81" s="312"/>
      <c r="D81" s="125">
        <v>0.37684617599868353</v>
      </c>
      <c r="E81" s="143">
        <v>458</v>
      </c>
      <c r="F81" s="144">
        <v>466</v>
      </c>
      <c r="G81" s="144">
        <v>496</v>
      </c>
      <c r="H81" s="144">
        <v>434</v>
      </c>
      <c r="I81" s="145">
        <v>472</v>
      </c>
      <c r="J81" s="143">
        <v>-14</v>
      </c>
      <c r="K81" s="146">
        <v>-2.9661016949152543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32534</v>
      </c>
      <c r="E12" s="114">
        <v>34042</v>
      </c>
      <c r="F12" s="114">
        <v>34008</v>
      </c>
      <c r="G12" s="114">
        <v>34351</v>
      </c>
      <c r="H12" s="140">
        <v>33469</v>
      </c>
      <c r="I12" s="115">
        <v>-935</v>
      </c>
      <c r="J12" s="116">
        <v>-2.7936299262003645</v>
      </c>
      <c r="K12"/>
      <c r="L12"/>
      <c r="M12"/>
      <c r="N12"/>
      <c r="O12"/>
      <c r="P12"/>
    </row>
    <row r="13" spans="1:16" s="110" customFormat="1" ht="14.45" customHeight="1" x14ac:dyDescent="0.2">
      <c r="A13" s="120" t="s">
        <v>105</v>
      </c>
      <c r="B13" s="119" t="s">
        <v>106</v>
      </c>
      <c r="C13" s="113">
        <v>42.008360484416301</v>
      </c>
      <c r="D13" s="115">
        <v>13667</v>
      </c>
      <c r="E13" s="114">
        <v>14149</v>
      </c>
      <c r="F13" s="114">
        <v>14083</v>
      </c>
      <c r="G13" s="114">
        <v>14066</v>
      </c>
      <c r="H13" s="140">
        <v>13651</v>
      </c>
      <c r="I13" s="115">
        <v>16</v>
      </c>
      <c r="J13" s="116">
        <v>0.11720753058384001</v>
      </c>
      <c r="K13"/>
      <c r="L13"/>
      <c r="M13"/>
      <c r="N13"/>
      <c r="O13"/>
      <c r="P13"/>
    </row>
    <row r="14" spans="1:16" s="110" customFormat="1" ht="14.45" customHeight="1" x14ac:dyDescent="0.2">
      <c r="A14" s="120"/>
      <c r="B14" s="119" t="s">
        <v>107</v>
      </c>
      <c r="C14" s="113">
        <v>57.991639515583699</v>
      </c>
      <c r="D14" s="115">
        <v>18867</v>
      </c>
      <c r="E14" s="114">
        <v>19893</v>
      </c>
      <c r="F14" s="114">
        <v>19925</v>
      </c>
      <c r="G14" s="114">
        <v>20285</v>
      </c>
      <c r="H14" s="140">
        <v>19818</v>
      </c>
      <c r="I14" s="115">
        <v>-951</v>
      </c>
      <c r="J14" s="116">
        <v>-4.7986678776869516</v>
      </c>
      <c r="K14"/>
      <c r="L14"/>
      <c r="M14"/>
      <c r="N14"/>
      <c r="O14"/>
      <c r="P14"/>
    </row>
    <row r="15" spans="1:16" s="110" customFormat="1" ht="14.45" customHeight="1" x14ac:dyDescent="0.2">
      <c r="A15" s="118" t="s">
        <v>105</v>
      </c>
      <c r="B15" s="121" t="s">
        <v>108</v>
      </c>
      <c r="C15" s="113">
        <v>20.480113112436221</v>
      </c>
      <c r="D15" s="115">
        <v>6663</v>
      </c>
      <c r="E15" s="114">
        <v>7146</v>
      </c>
      <c r="F15" s="114">
        <v>7119</v>
      </c>
      <c r="G15" s="114">
        <v>7468</v>
      </c>
      <c r="H15" s="140">
        <v>6824</v>
      </c>
      <c r="I15" s="115">
        <v>-161</v>
      </c>
      <c r="J15" s="116">
        <v>-2.3593200468933175</v>
      </c>
      <c r="K15"/>
      <c r="L15"/>
      <c r="M15"/>
      <c r="N15"/>
      <c r="O15"/>
      <c r="P15"/>
    </row>
    <row r="16" spans="1:16" s="110" customFormat="1" ht="14.45" customHeight="1" x14ac:dyDescent="0.2">
      <c r="A16" s="118"/>
      <c r="B16" s="121" t="s">
        <v>109</v>
      </c>
      <c r="C16" s="113">
        <v>47.596360730312902</v>
      </c>
      <c r="D16" s="115">
        <v>15485</v>
      </c>
      <c r="E16" s="114">
        <v>16315</v>
      </c>
      <c r="F16" s="114">
        <v>16353</v>
      </c>
      <c r="G16" s="114">
        <v>16409</v>
      </c>
      <c r="H16" s="140">
        <v>16283</v>
      </c>
      <c r="I16" s="115">
        <v>-798</v>
      </c>
      <c r="J16" s="116">
        <v>-4.9008168028004668</v>
      </c>
      <c r="K16"/>
      <c r="L16"/>
      <c r="M16"/>
      <c r="N16"/>
      <c r="O16"/>
      <c r="P16"/>
    </row>
    <row r="17" spans="1:16" s="110" customFormat="1" ht="14.45" customHeight="1" x14ac:dyDescent="0.2">
      <c r="A17" s="118"/>
      <c r="B17" s="121" t="s">
        <v>110</v>
      </c>
      <c r="C17" s="113">
        <v>18.22093809553083</v>
      </c>
      <c r="D17" s="115">
        <v>5928</v>
      </c>
      <c r="E17" s="114">
        <v>6104</v>
      </c>
      <c r="F17" s="114">
        <v>6114</v>
      </c>
      <c r="G17" s="114">
        <v>6096</v>
      </c>
      <c r="H17" s="140">
        <v>6099</v>
      </c>
      <c r="I17" s="115">
        <v>-171</v>
      </c>
      <c r="J17" s="116">
        <v>-2.8037383177570092</v>
      </c>
      <c r="K17"/>
      <c r="L17"/>
      <c r="M17"/>
      <c r="N17"/>
      <c r="O17"/>
      <c r="P17"/>
    </row>
    <row r="18" spans="1:16" s="110" customFormat="1" ht="14.45" customHeight="1" x14ac:dyDescent="0.2">
      <c r="A18" s="120"/>
      <c r="B18" s="121" t="s">
        <v>111</v>
      </c>
      <c r="C18" s="113">
        <v>13.702588061720046</v>
      </c>
      <c r="D18" s="115">
        <v>4458</v>
      </c>
      <c r="E18" s="114">
        <v>4477</v>
      </c>
      <c r="F18" s="114">
        <v>4422</v>
      </c>
      <c r="G18" s="114">
        <v>4378</v>
      </c>
      <c r="H18" s="140">
        <v>4263</v>
      </c>
      <c r="I18" s="115">
        <v>195</v>
      </c>
      <c r="J18" s="116">
        <v>4.5742434904996481</v>
      </c>
      <c r="K18"/>
      <c r="L18"/>
      <c r="M18"/>
      <c r="N18"/>
      <c r="O18"/>
      <c r="P18"/>
    </row>
    <row r="19" spans="1:16" s="110" customFormat="1" ht="14.45" customHeight="1" x14ac:dyDescent="0.2">
      <c r="A19" s="120"/>
      <c r="B19" s="121" t="s">
        <v>112</v>
      </c>
      <c r="C19" s="113">
        <v>1.4415688203110593</v>
      </c>
      <c r="D19" s="115">
        <v>469</v>
      </c>
      <c r="E19" s="114">
        <v>481</v>
      </c>
      <c r="F19" s="114">
        <v>493</v>
      </c>
      <c r="G19" s="114">
        <v>436</v>
      </c>
      <c r="H19" s="140">
        <v>379</v>
      </c>
      <c r="I19" s="115">
        <v>90</v>
      </c>
      <c r="J19" s="116">
        <v>23.746701846965699</v>
      </c>
      <c r="K19"/>
      <c r="L19"/>
      <c r="M19"/>
      <c r="N19"/>
      <c r="O19"/>
      <c r="P19"/>
    </row>
    <row r="20" spans="1:16" s="110" customFormat="1" ht="14.45" customHeight="1" x14ac:dyDescent="0.2">
      <c r="A20" s="120" t="s">
        <v>113</v>
      </c>
      <c r="B20" s="119" t="s">
        <v>116</v>
      </c>
      <c r="C20" s="113">
        <v>91.39054527571156</v>
      </c>
      <c r="D20" s="115">
        <v>29733</v>
      </c>
      <c r="E20" s="114">
        <v>31143</v>
      </c>
      <c r="F20" s="114">
        <v>31162</v>
      </c>
      <c r="G20" s="114">
        <v>31554</v>
      </c>
      <c r="H20" s="140">
        <v>30771</v>
      </c>
      <c r="I20" s="115">
        <v>-1038</v>
      </c>
      <c r="J20" s="116">
        <v>-3.3733060349029929</v>
      </c>
      <c r="K20"/>
      <c r="L20"/>
      <c r="M20"/>
      <c r="N20"/>
      <c r="O20"/>
      <c r="P20"/>
    </row>
    <row r="21" spans="1:16" s="110" customFormat="1" ht="14.45" customHeight="1" x14ac:dyDescent="0.2">
      <c r="A21" s="123"/>
      <c r="B21" s="124" t="s">
        <v>117</v>
      </c>
      <c r="C21" s="125">
        <v>8.4127374439048381</v>
      </c>
      <c r="D21" s="143">
        <v>2737</v>
      </c>
      <c r="E21" s="144">
        <v>2846</v>
      </c>
      <c r="F21" s="144">
        <v>2797</v>
      </c>
      <c r="G21" s="144">
        <v>2740</v>
      </c>
      <c r="H21" s="145">
        <v>2642</v>
      </c>
      <c r="I21" s="143">
        <v>95</v>
      </c>
      <c r="J21" s="146">
        <v>3.5957607872823618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32894</v>
      </c>
      <c r="E56" s="114">
        <v>34158</v>
      </c>
      <c r="F56" s="114">
        <v>34196</v>
      </c>
      <c r="G56" s="114">
        <v>34445</v>
      </c>
      <c r="H56" s="140">
        <v>33484</v>
      </c>
      <c r="I56" s="115">
        <v>-590</v>
      </c>
      <c r="J56" s="116">
        <v>-1.7620355990921037</v>
      </c>
      <c r="K56"/>
      <c r="L56"/>
      <c r="M56"/>
      <c r="N56"/>
      <c r="O56"/>
      <c r="P56"/>
    </row>
    <row r="57" spans="1:16" s="110" customFormat="1" ht="14.45" customHeight="1" x14ac:dyDescent="0.2">
      <c r="A57" s="120" t="s">
        <v>105</v>
      </c>
      <c r="B57" s="119" t="s">
        <v>106</v>
      </c>
      <c r="C57" s="113">
        <v>41.706694229950749</v>
      </c>
      <c r="D57" s="115">
        <v>13719</v>
      </c>
      <c r="E57" s="114">
        <v>14111</v>
      </c>
      <c r="F57" s="114">
        <v>14088</v>
      </c>
      <c r="G57" s="114">
        <v>14104</v>
      </c>
      <c r="H57" s="140">
        <v>13602</v>
      </c>
      <c r="I57" s="115">
        <v>117</v>
      </c>
      <c r="J57" s="116">
        <v>0.86016762240846933</v>
      </c>
    </row>
    <row r="58" spans="1:16" s="110" customFormat="1" ht="14.45" customHeight="1" x14ac:dyDescent="0.2">
      <c r="A58" s="120"/>
      <c r="B58" s="119" t="s">
        <v>107</v>
      </c>
      <c r="C58" s="113">
        <v>58.293305770049251</v>
      </c>
      <c r="D58" s="115">
        <v>19175</v>
      </c>
      <c r="E58" s="114">
        <v>20047</v>
      </c>
      <c r="F58" s="114">
        <v>20108</v>
      </c>
      <c r="G58" s="114">
        <v>20341</v>
      </c>
      <c r="H58" s="140">
        <v>19882</v>
      </c>
      <c r="I58" s="115">
        <v>-707</v>
      </c>
      <c r="J58" s="116">
        <v>-3.5559802836736747</v>
      </c>
    </row>
    <row r="59" spans="1:16" s="110" customFormat="1" ht="14.45" customHeight="1" x14ac:dyDescent="0.2">
      <c r="A59" s="118" t="s">
        <v>105</v>
      </c>
      <c r="B59" s="121" t="s">
        <v>108</v>
      </c>
      <c r="C59" s="113">
        <v>21.946251596035751</v>
      </c>
      <c r="D59" s="115">
        <v>7219</v>
      </c>
      <c r="E59" s="114">
        <v>7645</v>
      </c>
      <c r="F59" s="114">
        <v>7596</v>
      </c>
      <c r="G59" s="114">
        <v>7904</v>
      </c>
      <c r="H59" s="140">
        <v>7195</v>
      </c>
      <c r="I59" s="115">
        <v>24</v>
      </c>
      <c r="J59" s="116">
        <v>0.33356497567755383</v>
      </c>
    </row>
    <row r="60" spans="1:16" s="110" customFormat="1" ht="14.45" customHeight="1" x14ac:dyDescent="0.2">
      <c r="A60" s="118"/>
      <c r="B60" s="121" t="s">
        <v>109</v>
      </c>
      <c r="C60" s="113">
        <v>47.239618167446949</v>
      </c>
      <c r="D60" s="115">
        <v>15539</v>
      </c>
      <c r="E60" s="114">
        <v>16199</v>
      </c>
      <c r="F60" s="114">
        <v>16306</v>
      </c>
      <c r="G60" s="114">
        <v>16345</v>
      </c>
      <c r="H60" s="140">
        <v>16216</v>
      </c>
      <c r="I60" s="115">
        <v>-677</v>
      </c>
      <c r="J60" s="116">
        <v>-4.1748889985199806</v>
      </c>
    </row>
    <row r="61" spans="1:16" s="110" customFormat="1" ht="14.45" customHeight="1" x14ac:dyDescent="0.2">
      <c r="A61" s="118"/>
      <c r="B61" s="121" t="s">
        <v>110</v>
      </c>
      <c r="C61" s="113">
        <v>17.71143673618289</v>
      </c>
      <c r="D61" s="115">
        <v>5826</v>
      </c>
      <c r="E61" s="114">
        <v>5955</v>
      </c>
      <c r="F61" s="114">
        <v>6002</v>
      </c>
      <c r="G61" s="114">
        <v>5967</v>
      </c>
      <c r="H61" s="140">
        <v>5959</v>
      </c>
      <c r="I61" s="115">
        <v>-133</v>
      </c>
      <c r="J61" s="116">
        <v>-2.2319181070649439</v>
      </c>
    </row>
    <row r="62" spans="1:16" s="110" customFormat="1" ht="14.45" customHeight="1" x14ac:dyDescent="0.2">
      <c r="A62" s="120"/>
      <c r="B62" s="121" t="s">
        <v>111</v>
      </c>
      <c r="C62" s="113">
        <v>13.102693500334407</v>
      </c>
      <c r="D62" s="115">
        <v>4310</v>
      </c>
      <c r="E62" s="114">
        <v>4359</v>
      </c>
      <c r="F62" s="114">
        <v>4292</v>
      </c>
      <c r="G62" s="114">
        <v>4229</v>
      </c>
      <c r="H62" s="140">
        <v>4114</v>
      </c>
      <c r="I62" s="115">
        <v>196</v>
      </c>
      <c r="J62" s="116">
        <v>4.7642197374817696</v>
      </c>
    </row>
    <row r="63" spans="1:16" s="110" customFormat="1" ht="14.45" customHeight="1" x14ac:dyDescent="0.2">
      <c r="A63" s="120"/>
      <c r="B63" s="121" t="s">
        <v>112</v>
      </c>
      <c r="C63" s="113">
        <v>1.4592326868121845</v>
      </c>
      <c r="D63" s="115">
        <v>480</v>
      </c>
      <c r="E63" s="114">
        <v>490</v>
      </c>
      <c r="F63" s="114">
        <v>486</v>
      </c>
      <c r="G63" s="114">
        <v>423</v>
      </c>
      <c r="H63" s="140">
        <v>359</v>
      </c>
      <c r="I63" s="115">
        <v>121</v>
      </c>
      <c r="J63" s="116">
        <v>33.704735376044567</v>
      </c>
    </row>
    <row r="64" spans="1:16" s="110" customFormat="1" ht="14.45" customHeight="1" x14ac:dyDescent="0.2">
      <c r="A64" s="120" t="s">
        <v>113</v>
      </c>
      <c r="B64" s="119" t="s">
        <v>116</v>
      </c>
      <c r="C64" s="113">
        <v>92.123183559311727</v>
      </c>
      <c r="D64" s="115">
        <v>30303</v>
      </c>
      <c r="E64" s="114">
        <v>31479</v>
      </c>
      <c r="F64" s="114">
        <v>31567</v>
      </c>
      <c r="G64" s="114">
        <v>31810</v>
      </c>
      <c r="H64" s="140">
        <v>30979</v>
      </c>
      <c r="I64" s="115">
        <v>-676</v>
      </c>
      <c r="J64" s="116">
        <v>-2.1821233738984471</v>
      </c>
    </row>
    <row r="65" spans="1:10" s="110" customFormat="1" ht="14.45" customHeight="1" x14ac:dyDescent="0.2">
      <c r="A65" s="123"/>
      <c r="B65" s="124" t="s">
        <v>117</v>
      </c>
      <c r="C65" s="125">
        <v>7.6366510609837661</v>
      </c>
      <c r="D65" s="143">
        <v>2512</v>
      </c>
      <c r="E65" s="144">
        <v>2616</v>
      </c>
      <c r="F65" s="144">
        <v>2573</v>
      </c>
      <c r="G65" s="144">
        <v>2566</v>
      </c>
      <c r="H65" s="145">
        <v>2443</v>
      </c>
      <c r="I65" s="143">
        <v>69</v>
      </c>
      <c r="J65" s="146">
        <v>2.8243962341383546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32534</v>
      </c>
      <c r="G11" s="114">
        <v>34042</v>
      </c>
      <c r="H11" s="114">
        <v>34008</v>
      </c>
      <c r="I11" s="114">
        <v>34351</v>
      </c>
      <c r="J11" s="140">
        <v>33469</v>
      </c>
      <c r="K11" s="114">
        <v>-935</v>
      </c>
      <c r="L11" s="116">
        <v>-2.7936299262003645</v>
      </c>
    </row>
    <row r="12" spans="1:17" s="110" customFormat="1" ht="24" customHeight="1" x14ac:dyDescent="0.2">
      <c r="A12" s="604" t="s">
        <v>185</v>
      </c>
      <c r="B12" s="605"/>
      <c r="C12" s="605"/>
      <c r="D12" s="606"/>
      <c r="E12" s="113">
        <v>42.008360484416301</v>
      </c>
      <c r="F12" s="115">
        <v>13667</v>
      </c>
      <c r="G12" s="114">
        <v>14149</v>
      </c>
      <c r="H12" s="114">
        <v>14083</v>
      </c>
      <c r="I12" s="114">
        <v>14066</v>
      </c>
      <c r="J12" s="140">
        <v>13651</v>
      </c>
      <c r="K12" s="114">
        <v>16</v>
      </c>
      <c r="L12" s="116">
        <v>0.11720753058384001</v>
      </c>
    </row>
    <row r="13" spans="1:17" s="110" customFormat="1" ht="15" customHeight="1" x14ac:dyDescent="0.2">
      <c r="A13" s="120"/>
      <c r="B13" s="612" t="s">
        <v>107</v>
      </c>
      <c r="C13" s="612"/>
      <c r="E13" s="113">
        <v>57.991639515583699</v>
      </c>
      <c r="F13" s="115">
        <v>18867</v>
      </c>
      <c r="G13" s="114">
        <v>19893</v>
      </c>
      <c r="H13" s="114">
        <v>19925</v>
      </c>
      <c r="I13" s="114">
        <v>20285</v>
      </c>
      <c r="J13" s="140">
        <v>19818</v>
      </c>
      <c r="K13" s="114">
        <v>-951</v>
      </c>
      <c r="L13" s="116">
        <v>-4.7986678776869516</v>
      </c>
    </row>
    <row r="14" spans="1:17" s="110" customFormat="1" ht="22.5" customHeight="1" x14ac:dyDescent="0.2">
      <c r="A14" s="604" t="s">
        <v>186</v>
      </c>
      <c r="B14" s="605"/>
      <c r="C14" s="605"/>
      <c r="D14" s="606"/>
      <c r="E14" s="113">
        <v>20.480113112436221</v>
      </c>
      <c r="F14" s="115">
        <v>6663</v>
      </c>
      <c r="G14" s="114">
        <v>7146</v>
      </c>
      <c r="H14" s="114">
        <v>7119</v>
      </c>
      <c r="I14" s="114">
        <v>7468</v>
      </c>
      <c r="J14" s="140">
        <v>6824</v>
      </c>
      <c r="K14" s="114">
        <v>-161</v>
      </c>
      <c r="L14" s="116">
        <v>-2.3593200468933175</v>
      </c>
    </row>
    <row r="15" spans="1:17" s="110" customFormat="1" ht="15" customHeight="1" x14ac:dyDescent="0.2">
      <c r="A15" s="120"/>
      <c r="B15" s="119"/>
      <c r="C15" s="258" t="s">
        <v>106</v>
      </c>
      <c r="E15" s="113">
        <v>48.716794236830253</v>
      </c>
      <c r="F15" s="115">
        <v>3246</v>
      </c>
      <c r="G15" s="114">
        <v>3423</v>
      </c>
      <c r="H15" s="114">
        <v>3400</v>
      </c>
      <c r="I15" s="114">
        <v>3460</v>
      </c>
      <c r="J15" s="140">
        <v>3215</v>
      </c>
      <c r="K15" s="114">
        <v>31</v>
      </c>
      <c r="L15" s="116">
        <v>0.96423017107309483</v>
      </c>
    </row>
    <row r="16" spans="1:17" s="110" customFormat="1" ht="15" customHeight="1" x14ac:dyDescent="0.2">
      <c r="A16" s="120"/>
      <c r="B16" s="119"/>
      <c r="C16" s="258" t="s">
        <v>107</v>
      </c>
      <c r="E16" s="113">
        <v>51.283205763169747</v>
      </c>
      <c r="F16" s="115">
        <v>3417</v>
      </c>
      <c r="G16" s="114">
        <v>3723</v>
      </c>
      <c r="H16" s="114">
        <v>3719</v>
      </c>
      <c r="I16" s="114">
        <v>4008</v>
      </c>
      <c r="J16" s="140">
        <v>3609</v>
      </c>
      <c r="K16" s="114">
        <v>-192</v>
      </c>
      <c r="L16" s="116">
        <v>-5.320033250207814</v>
      </c>
    </row>
    <row r="17" spans="1:12" s="110" customFormat="1" ht="15" customHeight="1" x14ac:dyDescent="0.2">
      <c r="A17" s="120"/>
      <c r="B17" s="121" t="s">
        <v>109</v>
      </c>
      <c r="C17" s="258"/>
      <c r="E17" s="113">
        <v>47.596360730312902</v>
      </c>
      <c r="F17" s="115">
        <v>15485</v>
      </c>
      <c r="G17" s="114">
        <v>16315</v>
      </c>
      <c r="H17" s="114">
        <v>16353</v>
      </c>
      <c r="I17" s="114">
        <v>16409</v>
      </c>
      <c r="J17" s="140">
        <v>16283</v>
      </c>
      <c r="K17" s="114">
        <v>-798</v>
      </c>
      <c r="L17" s="116">
        <v>-4.9008168028004668</v>
      </c>
    </row>
    <row r="18" spans="1:12" s="110" customFormat="1" ht="15" customHeight="1" x14ac:dyDescent="0.2">
      <c r="A18" s="120"/>
      <c r="B18" s="119"/>
      <c r="C18" s="258" t="s">
        <v>106</v>
      </c>
      <c r="E18" s="113">
        <v>38.379076525670001</v>
      </c>
      <c r="F18" s="115">
        <v>5943</v>
      </c>
      <c r="G18" s="114">
        <v>6186</v>
      </c>
      <c r="H18" s="114">
        <v>6171</v>
      </c>
      <c r="I18" s="114">
        <v>6125</v>
      </c>
      <c r="J18" s="140">
        <v>6020</v>
      </c>
      <c r="K18" s="114">
        <v>-77</v>
      </c>
      <c r="L18" s="116">
        <v>-1.2790697674418605</v>
      </c>
    </row>
    <row r="19" spans="1:12" s="110" customFormat="1" ht="15" customHeight="1" x14ac:dyDescent="0.2">
      <c r="A19" s="120"/>
      <c r="B19" s="119"/>
      <c r="C19" s="258" t="s">
        <v>107</v>
      </c>
      <c r="E19" s="113">
        <v>61.620923474329999</v>
      </c>
      <c r="F19" s="115">
        <v>9542</v>
      </c>
      <c r="G19" s="114">
        <v>10129</v>
      </c>
      <c r="H19" s="114">
        <v>10182</v>
      </c>
      <c r="I19" s="114">
        <v>10284</v>
      </c>
      <c r="J19" s="140">
        <v>10263</v>
      </c>
      <c r="K19" s="114">
        <v>-721</v>
      </c>
      <c r="L19" s="116">
        <v>-7.0252362856864465</v>
      </c>
    </row>
    <row r="20" spans="1:12" s="110" customFormat="1" ht="15" customHeight="1" x14ac:dyDescent="0.2">
      <c r="A20" s="120"/>
      <c r="B20" s="121" t="s">
        <v>110</v>
      </c>
      <c r="C20" s="258"/>
      <c r="E20" s="113">
        <v>18.22093809553083</v>
      </c>
      <c r="F20" s="115">
        <v>5928</v>
      </c>
      <c r="G20" s="114">
        <v>6104</v>
      </c>
      <c r="H20" s="114">
        <v>6114</v>
      </c>
      <c r="I20" s="114">
        <v>6096</v>
      </c>
      <c r="J20" s="140">
        <v>6099</v>
      </c>
      <c r="K20" s="114">
        <v>-171</v>
      </c>
      <c r="L20" s="116">
        <v>-2.8037383177570092</v>
      </c>
    </row>
    <row r="21" spans="1:12" s="110" customFormat="1" ht="15" customHeight="1" x14ac:dyDescent="0.2">
      <c r="A21" s="120"/>
      <c r="B21" s="119"/>
      <c r="C21" s="258" t="s">
        <v>106</v>
      </c>
      <c r="E21" s="113">
        <v>32.979082321187583</v>
      </c>
      <c r="F21" s="115">
        <v>1955</v>
      </c>
      <c r="G21" s="114">
        <v>2002</v>
      </c>
      <c r="H21" s="114">
        <v>2011</v>
      </c>
      <c r="I21" s="114">
        <v>2007</v>
      </c>
      <c r="J21" s="140">
        <v>2022</v>
      </c>
      <c r="K21" s="114">
        <v>-67</v>
      </c>
      <c r="L21" s="116">
        <v>-3.3135509396636995</v>
      </c>
    </row>
    <row r="22" spans="1:12" s="110" customFormat="1" ht="15" customHeight="1" x14ac:dyDescent="0.2">
      <c r="A22" s="120"/>
      <c r="B22" s="119"/>
      <c r="C22" s="258" t="s">
        <v>107</v>
      </c>
      <c r="E22" s="113">
        <v>67.02091767881241</v>
      </c>
      <c r="F22" s="115">
        <v>3973</v>
      </c>
      <c r="G22" s="114">
        <v>4102</v>
      </c>
      <c r="H22" s="114">
        <v>4103</v>
      </c>
      <c r="I22" s="114">
        <v>4089</v>
      </c>
      <c r="J22" s="140">
        <v>4077</v>
      </c>
      <c r="K22" s="114">
        <v>-104</v>
      </c>
      <c r="L22" s="116">
        <v>-2.5508952661270543</v>
      </c>
    </row>
    <row r="23" spans="1:12" s="110" customFormat="1" ht="15" customHeight="1" x14ac:dyDescent="0.2">
      <c r="A23" s="120"/>
      <c r="B23" s="121" t="s">
        <v>111</v>
      </c>
      <c r="C23" s="258"/>
      <c r="E23" s="113">
        <v>13.702588061720046</v>
      </c>
      <c r="F23" s="115">
        <v>4458</v>
      </c>
      <c r="G23" s="114">
        <v>4477</v>
      </c>
      <c r="H23" s="114">
        <v>4422</v>
      </c>
      <c r="I23" s="114">
        <v>4378</v>
      </c>
      <c r="J23" s="140">
        <v>4263</v>
      </c>
      <c r="K23" s="114">
        <v>195</v>
      </c>
      <c r="L23" s="116">
        <v>4.5742434904996481</v>
      </c>
    </row>
    <row r="24" spans="1:12" s="110" customFormat="1" ht="15" customHeight="1" x14ac:dyDescent="0.2">
      <c r="A24" s="120"/>
      <c r="B24" s="119"/>
      <c r="C24" s="258" t="s">
        <v>106</v>
      </c>
      <c r="E24" s="113">
        <v>56.594885598923284</v>
      </c>
      <c r="F24" s="115">
        <v>2523</v>
      </c>
      <c r="G24" s="114">
        <v>2538</v>
      </c>
      <c r="H24" s="114">
        <v>2501</v>
      </c>
      <c r="I24" s="114">
        <v>2474</v>
      </c>
      <c r="J24" s="140">
        <v>2394</v>
      </c>
      <c r="K24" s="114">
        <v>129</v>
      </c>
      <c r="L24" s="116">
        <v>5.3884711779448624</v>
      </c>
    </row>
    <row r="25" spans="1:12" s="110" customFormat="1" ht="15" customHeight="1" x14ac:dyDescent="0.2">
      <c r="A25" s="120"/>
      <c r="B25" s="119"/>
      <c r="C25" s="258" t="s">
        <v>107</v>
      </c>
      <c r="E25" s="113">
        <v>43.405114401076716</v>
      </c>
      <c r="F25" s="115">
        <v>1935</v>
      </c>
      <c r="G25" s="114">
        <v>1939</v>
      </c>
      <c r="H25" s="114">
        <v>1921</v>
      </c>
      <c r="I25" s="114">
        <v>1904</v>
      </c>
      <c r="J25" s="140">
        <v>1869</v>
      </c>
      <c r="K25" s="114">
        <v>66</v>
      </c>
      <c r="L25" s="116">
        <v>3.5313001605136436</v>
      </c>
    </row>
    <row r="26" spans="1:12" s="110" customFormat="1" ht="15" customHeight="1" x14ac:dyDescent="0.2">
      <c r="A26" s="120"/>
      <c r="C26" s="121" t="s">
        <v>187</v>
      </c>
      <c r="D26" s="110" t="s">
        <v>188</v>
      </c>
      <c r="E26" s="113">
        <v>1.4415688203110593</v>
      </c>
      <c r="F26" s="115">
        <v>469</v>
      </c>
      <c r="G26" s="114">
        <v>481</v>
      </c>
      <c r="H26" s="114">
        <v>493</v>
      </c>
      <c r="I26" s="114">
        <v>436</v>
      </c>
      <c r="J26" s="140">
        <v>379</v>
      </c>
      <c r="K26" s="114">
        <v>90</v>
      </c>
      <c r="L26" s="116">
        <v>23.746701846965699</v>
      </c>
    </row>
    <row r="27" spans="1:12" s="110" customFormat="1" ht="15" customHeight="1" x14ac:dyDescent="0.2">
      <c r="A27" s="120"/>
      <c r="B27" s="119"/>
      <c r="D27" s="259" t="s">
        <v>106</v>
      </c>
      <c r="E27" s="113">
        <v>50.319829424307038</v>
      </c>
      <c r="F27" s="115">
        <v>236</v>
      </c>
      <c r="G27" s="114">
        <v>246</v>
      </c>
      <c r="H27" s="114">
        <v>246</v>
      </c>
      <c r="I27" s="114">
        <v>224</v>
      </c>
      <c r="J27" s="140">
        <v>187</v>
      </c>
      <c r="K27" s="114">
        <v>49</v>
      </c>
      <c r="L27" s="116">
        <v>26.203208556149733</v>
      </c>
    </row>
    <row r="28" spans="1:12" s="110" customFormat="1" ht="15" customHeight="1" x14ac:dyDescent="0.2">
      <c r="A28" s="120"/>
      <c r="B28" s="119"/>
      <c r="D28" s="259" t="s">
        <v>107</v>
      </c>
      <c r="E28" s="113">
        <v>49.680170575692962</v>
      </c>
      <c r="F28" s="115">
        <v>233</v>
      </c>
      <c r="G28" s="114">
        <v>235</v>
      </c>
      <c r="H28" s="114">
        <v>247</v>
      </c>
      <c r="I28" s="114">
        <v>212</v>
      </c>
      <c r="J28" s="140">
        <v>192</v>
      </c>
      <c r="K28" s="114">
        <v>41</v>
      </c>
      <c r="L28" s="116">
        <v>21.354166666666668</v>
      </c>
    </row>
    <row r="29" spans="1:12" s="110" customFormat="1" ht="24" customHeight="1" x14ac:dyDescent="0.2">
      <c r="A29" s="604" t="s">
        <v>189</v>
      </c>
      <c r="B29" s="605"/>
      <c r="C29" s="605"/>
      <c r="D29" s="606"/>
      <c r="E29" s="113">
        <v>91.39054527571156</v>
      </c>
      <c r="F29" s="115">
        <v>29733</v>
      </c>
      <c r="G29" s="114">
        <v>31143</v>
      </c>
      <c r="H29" s="114">
        <v>31162</v>
      </c>
      <c r="I29" s="114">
        <v>31554</v>
      </c>
      <c r="J29" s="140">
        <v>30771</v>
      </c>
      <c r="K29" s="114">
        <v>-1038</v>
      </c>
      <c r="L29" s="116">
        <v>-3.3733060349029929</v>
      </c>
    </row>
    <row r="30" spans="1:12" s="110" customFormat="1" ht="15" customHeight="1" x14ac:dyDescent="0.2">
      <c r="A30" s="120"/>
      <c r="B30" s="119"/>
      <c r="C30" s="258" t="s">
        <v>106</v>
      </c>
      <c r="E30" s="113">
        <v>41.77513200820637</v>
      </c>
      <c r="F30" s="115">
        <v>12421</v>
      </c>
      <c r="G30" s="114">
        <v>12868</v>
      </c>
      <c r="H30" s="114">
        <v>12831</v>
      </c>
      <c r="I30" s="114">
        <v>12870</v>
      </c>
      <c r="J30" s="140">
        <v>12524</v>
      </c>
      <c r="K30" s="114">
        <v>-103</v>
      </c>
      <c r="L30" s="116">
        <v>-0.82242095177259666</v>
      </c>
    </row>
    <row r="31" spans="1:12" s="110" customFormat="1" ht="15" customHeight="1" x14ac:dyDescent="0.2">
      <c r="A31" s="120"/>
      <c r="B31" s="119"/>
      <c r="C31" s="258" t="s">
        <v>107</v>
      </c>
      <c r="E31" s="113">
        <v>58.22486799179363</v>
      </c>
      <c r="F31" s="115">
        <v>17312</v>
      </c>
      <c r="G31" s="114">
        <v>18275</v>
      </c>
      <c r="H31" s="114">
        <v>18331</v>
      </c>
      <c r="I31" s="114">
        <v>18684</v>
      </c>
      <c r="J31" s="140">
        <v>18247</v>
      </c>
      <c r="K31" s="114">
        <v>-935</v>
      </c>
      <c r="L31" s="116">
        <v>-5.1241299939716116</v>
      </c>
    </row>
    <row r="32" spans="1:12" s="110" customFormat="1" ht="15" customHeight="1" x14ac:dyDescent="0.2">
      <c r="A32" s="120"/>
      <c r="B32" s="119" t="s">
        <v>117</v>
      </c>
      <c r="C32" s="258"/>
      <c r="E32" s="113">
        <v>8.4127374439048381</v>
      </c>
      <c r="F32" s="114">
        <v>2737</v>
      </c>
      <c r="G32" s="114">
        <v>2846</v>
      </c>
      <c r="H32" s="114">
        <v>2797</v>
      </c>
      <c r="I32" s="114">
        <v>2740</v>
      </c>
      <c r="J32" s="140">
        <v>2642</v>
      </c>
      <c r="K32" s="114">
        <v>95</v>
      </c>
      <c r="L32" s="116">
        <v>3.5957607872823618</v>
      </c>
    </row>
    <row r="33" spans="1:12" s="110" customFormat="1" ht="15" customHeight="1" x14ac:dyDescent="0.2">
      <c r="A33" s="120"/>
      <c r="B33" s="119"/>
      <c r="C33" s="258" t="s">
        <v>106</v>
      </c>
      <c r="E33" s="113">
        <v>44.537815126050418</v>
      </c>
      <c r="F33" s="114">
        <v>1219</v>
      </c>
      <c r="G33" s="114">
        <v>1258</v>
      </c>
      <c r="H33" s="114">
        <v>1234</v>
      </c>
      <c r="I33" s="114">
        <v>1179</v>
      </c>
      <c r="J33" s="140">
        <v>1113</v>
      </c>
      <c r="K33" s="114">
        <v>106</v>
      </c>
      <c r="L33" s="116">
        <v>9.5238095238095237</v>
      </c>
    </row>
    <row r="34" spans="1:12" s="110" customFormat="1" ht="15" customHeight="1" x14ac:dyDescent="0.2">
      <c r="A34" s="120"/>
      <c r="B34" s="119"/>
      <c r="C34" s="258" t="s">
        <v>107</v>
      </c>
      <c r="E34" s="113">
        <v>55.462184873949582</v>
      </c>
      <c r="F34" s="114">
        <v>1518</v>
      </c>
      <c r="G34" s="114">
        <v>1588</v>
      </c>
      <c r="H34" s="114">
        <v>1563</v>
      </c>
      <c r="I34" s="114">
        <v>1561</v>
      </c>
      <c r="J34" s="140">
        <v>1529</v>
      </c>
      <c r="K34" s="114">
        <v>-11</v>
      </c>
      <c r="L34" s="116">
        <v>-0.71942446043165464</v>
      </c>
    </row>
    <row r="35" spans="1:12" s="110" customFormat="1" ht="24" customHeight="1" x14ac:dyDescent="0.2">
      <c r="A35" s="604" t="s">
        <v>192</v>
      </c>
      <c r="B35" s="605"/>
      <c r="C35" s="605"/>
      <c r="D35" s="606"/>
      <c r="E35" s="113">
        <v>23.630663306079793</v>
      </c>
      <c r="F35" s="114">
        <v>7688</v>
      </c>
      <c r="G35" s="114">
        <v>8063</v>
      </c>
      <c r="H35" s="114">
        <v>7966</v>
      </c>
      <c r="I35" s="114">
        <v>8364</v>
      </c>
      <c r="J35" s="114">
        <v>7803</v>
      </c>
      <c r="K35" s="318">
        <v>-115</v>
      </c>
      <c r="L35" s="319">
        <v>-1.4737921312315776</v>
      </c>
    </row>
    <row r="36" spans="1:12" s="110" customFormat="1" ht="15" customHeight="1" x14ac:dyDescent="0.2">
      <c r="A36" s="120"/>
      <c r="B36" s="119"/>
      <c r="C36" s="258" t="s">
        <v>106</v>
      </c>
      <c r="E36" s="113">
        <v>43.92559833506764</v>
      </c>
      <c r="F36" s="114">
        <v>3377</v>
      </c>
      <c r="G36" s="114">
        <v>3481</v>
      </c>
      <c r="H36" s="114">
        <v>3387</v>
      </c>
      <c r="I36" s="114">
        <v>3527</v>
      </c>
      <c r="J36" s="114">
        <v>3275</v>
      </c>
      <c r="K36" s="318">
        <v>102</v>
      </c>
      <c r="L36" s="116">
        <v>3.114503816793893</v>
      </c>
    </row>
    <row r="37" spans="1:12" s="110" customFormat="1" ht="15" customHeight="1" x14ac:dyDescent="0.2">
      <c r="A37" s="120"/>
      <c r="B37" s="119"/>
      <c r="C37" s="258" t="s">
        <v>107</v>
      </c>
      <c r="E37" s="113">
        <v>56.07440166493236</v>
      </c>
      <c r="F37" s="114">
        <v>4311</v>
      </c>
      <c r="G37" s="114">
        <v>4582</v>
      </c>
      <c r="H37" s="114">
        <v>4579</v>
      </c>
      <c r="I37" s="114">
        <v>4837</v>
      </c>
      <c r="J37" s="140">
        <v>4528</v>
      </c>
      <c r="K37" s="114">
        <v>-217</v>
      </c>
      <c r="L37" s="116">
        <v>-4.792402826855124</v>
      </c>
    </row>
    <row r="38" spans="1:12" s="110" customFormat="1" ht="15" customHeight="1" x14ac:dyDescent="0.2">
      <c r="A38" s="120"/>
      <c r="B38" s="119" t="s">
        <v>328</v>
      </c>
      <c r="C38" s="258"/>
      <c r="E38" s="113">
        <v>49.004118768058035</v>
      </c>
      <c r="F38" s="114">
        <v>15943</v>
      </c>
      <c r="G38" s="114">
        <v>16534</v>
      </c>
      <c r="H38" s="114">
        <v>16603</v>
      </c>
      <c r="I38" s="114">
        <v>16568</v>
      </c>
      <c r="J38" s="140">
        <v>16411</v>
      </c>
      <c r="K38" s="114">
        <v>-468</v>
      </c>
      <c r="L38" s="116">
        <v>-2.8517457802693316</v>
      </c>
    </row>
    <row r="39" spans="1:12" s="110" customFormat="1" ht="15" customHeight="1" x14ac:dyDescent="0.2">
      <c r="A39" s="120"/>
      <c r="B39" s="119"/>
      <c r="C39" s="258" t="s">
        <v>106</v>
      </c>
      <c r="E39" s="113">
        <v>43.53007589537728</v>
      </c>
      <c r="F39" s="115">
        <v>6940</v>
      </c>
      <c r="G39" s="114">
        <v>7131</v>
      </c>
      <c r="H39" s="114">
        <v>7158</v>
      </c>
      <c r="I39" s="114">
        <v>7083</v>
      </c>
      <c r="J39" s="140">
        <v>7018</v>
      </c>
      <c r="K39" s="114">
        <v>-78</v>
      </c>
      <c r="L39" s="116">
        <v>-1.1114277571957822</v>
      </c>
    </row>
    <row r="40" spans="1:12" s="110" customFormat="1" ht="15" customHeight="1" x14ac:dyDescent="0.2">
      <c r="A40" s="120"/>
      <c r="B40" s="119"/>
      <c r="C40" s="258" t="s">
        <v>107</v>
      </c>
      <c r="E40" s="113">
        <v>56.46992410462272</v>
      </c>
      <c r="F40" s="115">
        <v>9003</v>
      </c>
      <c r="G40" s="114">
        <v>9403</v>
      </c>
      <c r="H40" s="114">
        <v>9445</v>
      </c>
      <c r="I40" s="114">
        <v>9485</v>
      </c>
      <c r="J40" s="140">
        <v>9393</v>
      </c>
      <c r="K40" s="114">
        <v>-390</v>
      </c>
      <c r="L40" s="116">
        <v>-4.1520281060364104</v>
      </c>
    </row>
    <row r="41" spans="1:12" s="110" customFormat="1" ht="15" customHeight="1" x14ac:dyDescent="0.2">
      <c r="A41" s="120"/>
      <c r="B41" s="320" t="s">
        <v>515</v>
      </c>
      <c r="C41" s="258"/>
      <c r="E41" s="113">
        <v>8.1268826458474219</v>
      </c>
      <c r="F41" s="115">
        <v>2644</v>
      </c>
      <c r="G41" s="114">
        <v>2771</v>
      </c>
      <c r="H41" s="114">
        <v>2701</v>
      </c>
      <c r="I41" s="114">
        <v>2716</v>
      </c>
      <c r="J41" s="140">
        <v>2502</v>
      </c>
      <c r="K41" s="114">
        <v>142</v>
      </c>
      <c r="L41" s="116">
        <v>5.6754596322941646</v>
      </c>
    </row>
    <row r="42" spans="1:12" s="110" customFormat="1" ht="15" customHeight="1" x14ac:dyDescent="0.2">
      <c r="A42" s="120"/>
      <c r="B42" s="119"/>
      <c r="C42" s="268" t="s">
        <v>106</v>
      </c>
      <c r="D42" s="182"/>
      <c r="E42" s="113">
        <v>46.482602118003022</v>
      </c>
      <c r="F42" s="115">
        <v>1229</v>
      </c>
      <c r="G42" s="114">
        <v>1296</v>
      </c>
      <c r="H42" s="114">
        <v>1281</v>
      </c>
      <c r="I42" s="114">
        <v>1251</v>
      </c>
      <c r="J42" s="140">
        <v>1169</v>
      </c>
      <c r="K42" s="114">
        <v>60</v>
      </c>
      <c r="L42" s="116">
        <v>5.1325919589392646</v>
      </c>
    </row>
    <row r="43" spans="1:12" s="110" customFormat="1" ht="15" customHeight="1" x14ac:dyDescent="0.2">
      <c r="A43" s="120"/>
      <c r="B43" s="119"/>
      <c r="C43" s="268" t="s">
        <v>107</v>
      </c>
      <c r="D43" s="182"/>
      <c r="E43" s="113">
        <v>53.517397881996978</v>
      </c>
      <c r="F43" s="115">
        <v>1415</v>
      </c>
      <c r="G43" s="114">
        <v>1475</v>
      </c>
      <c r="H43" s="114">
        <v>1420</v>
      </c>
      <c r="I43" s="114">
        <v>1465</v>
      </c>
      <c r="J43" s="140">
        <v>1333</v>
      </c>
      <c r="K43" s="114">
        <v>82</v>
      </c>
      <c r="L43" s="116">
        <v>6.1515378844711179</v>
      </c>
    </row>
    <row r="44" spans="1:12" s="110" customFormat="1" ht="15" customHeight="1" x14ac:dyDescent="0.2">
      <c r="A44" s="120"/>
      <c r="B44" s="119" t="s">
        <v>205</v>
      </c>
      <c r="C44" s="268"/>
      <c r="D44" s="182"/>
      <c r="E44" s="113">
        <v>19.238335280014756</v>
      </c>
      <c r="F44" s="115">
        <v>6259</v>
      </c>
      <c r="G44" s="114">
        <v>6674</v>
      </c>
      <c r="H44" s="114">
        <v>6738</v>
      </c>
      <c r="I44" s="114">
        <v>6703</v>
      </c>
      <c r="J44" s="140">
        <v>6753</v>
      </c>
      <c r="K44" s="114">
        <v>-494</v>
      </c>
      <c r="L44" s="116">
        <v>-7.3152672886124686</v>
      </c>
    </row>
    <row r="45" spans="1:12" s="110" customFormat="1" ht="15" customHeight="1" x14ac:dyDescent="0.2">
      <c r="A45" s="120"/>
      <c r="B45" s="119"/>
      <c r="C45" s="268" t="s">
        <v>106</v>
      </c>
      <c r="D45" s="182"/>
      <c r="E45" s="113">
        <v>33.887202428502953</v>
      </c>
      <c r="F45" s="115">
        <v>2121</v>
      </c>
      <c r="G45" s="114">
        <v>2241</v>
      </c>
      <c r="H45" s="114">
        <v>2257</v>
      </c>
      <c r="I45" s="114">
        <v>2205</v>
      </c>
      <c r="J45" s="140">
        <v>2189</v>
      </c>
      <c r="K45" s="114">
        <v>-68</v>
      </c>
      <c r="L45" s="116">
        <v>-3.1064412973960711</v>
      </c>
    </row>
    <row r="46" spans="1:12" s="110" customFormat="1" ht="15" customHeight="1" x14ac:dyDescent="0.2">
      <c r="A46" s="123"/>
      <c r="B46" s="124"/>
      <c r="C46" s="260" t="s">
        <v>107</v>
      </c>
      <c r="D46" s="261"/>
      <c r="E46" s="125">
        <v>66.11279757149704</v>
      </c>
      <c r="F46" s="143">
        <v>4138</v>
      </c>
      <c r="G46" s="144">
        <v>4433</v>
      </c>
      <c r="H46" s="144">
        <v>4481</v>
      </c>
      <c r="I46" s="144">
        <v>4498</v>
      </c>
      <c r="J46" s="145">
        <v>4564</v>
      </c>
      <c r="K46" s="144">
        <v>-426</v>
      </c>
      <c r="L46" s="146">
        <v>-9.3339176161262056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32534</v>
      </c>
      <c r="E11" s="114">
        <v>34042</v>
      </c>
      <c r="F11" s="114">
        <v>34008</v>
      </c>
      <c r="G11" s="114">
        <v>34351</v>
      </c>
      <c r="H11" s="140">
        <v>33469</v>
      </c>
      <c r="I11" s="115">
        <v>-935</v>
      </c>
      <c r="J11" s="116">
        <v>-2.7936299262003645</v>
      </c>
    </row>
    <row r="12" spans="1:15" s="110" customFormat="1" ht="24.95" customHeight="1" x14ac:dyDescent="0.2">
      <c r="A12" s="193" t="s">
        <v>132</v>
      </c>
      <c r="B12" s="194" t="s">
        <v>133</v>
      </c>
      <c r="C12" s="113">
        <v>2.0532366140038114</v>
      </c>
      <c r="D12" s="115">
        <v>668</v>
      </c>
      <c r="E12" s="114">
        <v>654</v>
      </c>
      <c r="F12" s="114">
        <v>666</v>
      </c>
      <c r="G12" s="114">
        <v>684</v>
      </c>
      <c r="H12" s="140">
        <v>629</v>
      </c>
      <c r="I12" s="115">
        <v>39</v>
      </c>
      <c r="J12" s="116">
        <v>6.2003179650238476</v>
      </c>
    </row>
    <row r="13" spans="1:15" s="110" customFormat="1" ht="24.95" customHeight="1" x14ac:dyDescent="0.2">
      <c r="A13" s="193" t="s">
        <v>134</v>
      </c>
      <c r="B13" s="199" t="s">
        <v>214</v>
      </c>
      <c r="C13" s="113">
        <v>0.39036085326120368</v>
      </c>
      <c r="D13" s="115">
        <v>127</v>
      </c>
      <c r="E13" s="114">
        <v>124</v>
      </c>
      <c r="F13" s="114">
        <v>130</v>
      </c>
      <c r="G13" s="114">
        <v>123</v>
      </c>
      <c r="H13" s="140">
        <v>106</v>
      </c>
      <c r="I13" s="115">
        <v>21</v>
      </c>
      <c r="J13" s="116">
        <v>19.811320754716981</v>
      </c>
    </row>
    <row r="14" spans="1:15" s="287" customFormat="1" ht="24.95" customHeight="1" x14ac:dyDescent="0.2">
      <c r="A14" s="193" t="s">
        <v>215</v>
      </c>
      <c r="B14" s="199" t="s">
        <v>137</v>
      </c>
      <c r="C14" s="113">
        <v>9.6176307862543808</v>
      </c>
      <c r="D14" s="115">
        <v>3129</v>
      </c>
      <c r="E14" s="114">
        <v>3298</v>
      </c>
      <c r="F14" s="114">
        <v>3273</v>
      </c>
      <c r="G14" s="114">
        <v>3340</v>
      </c>
      <c r="H14" s="140">
        <v>3369</v>
      </c>
      <c r="I14" s="115">
        <v>-240</v>
      </c>
      <c r="J14" s="116">
        <v>-7.1237756010685667</v>
      </c>
      <c r="K14" s="110"/>
      <c r="L14" s="110"/>
      <c r="M14" s="110"/>
      <c r="N14" s="110"/>
      <c r="O14" s="110"/>
    </row>
    <row r="15" spans="1:15" s="110" customFormat="1" ht="24.95" customHeight="1" x14ac:dyDescent="0.2">
      <c r="A15" s="193" t="s">
        <v>216</v>
      </c>
      <c r="B15" s="199" t="s">
        <v>217</v>
      </c>
      <c r="C15" s="113">
        <v>3.9128296551300177</v>
      </c>
      <c r="D15" s="115">
        <v>1273</v>
      </c>
      <c r="E15" s="114">
        <v>1399</v>
      </c>
      <c r="F15" s="114">
        <v>1353</v>
      </c>
      <c r="G15" s="114">
        <v>1395</v>
      </c>
      <c r="H15" s="140">
        <v>1397</v>
      </c>
      <c r="I15" s="115">
        <v>-124</v>
      </c>
      <c r="J15" s="116">
        <v>-8.876163206871869</v>
      </c>
    </row>
    <row r="16" spans="1:15" s="287" customFormat="1" ht="24.95" customHeight="1" x14ac:dyDescent="0.2">
      <c r="A16" s="193" t="s">
        <v>218</v>
      </c>
      <c r="B16" s="199" t="s">
        <v>141</v>
      </c>
      <c r="C16" s="113">
        <v>4.3954017335710338</v>
      </c>
      <c r="D16" s="115">
        <v>1430</v>
      </c>
      <c r="E16" s="114">
        <v>1480</v>
      </c>
      <c r="F16" s="114">
        <v>1482</v>
      </c>
      <c r="G16" s="114">
        <v>1509</v>
      </c>
      <c r="H16" s="140">
        <v>1523</v>
      </c>
      <c r="I16" s="115">
        <v>-93</v>
      </c>
      <c r="J16" s="116">
        <v>-6.1063690085357845</v>
      </c>
      <c r="K16" s="110"/>
      <c r="L16" s="110"/>
      <c r="M16" s="110"/>
      <c r="N16" s="110"/>
      <c r="O16" s="110"/>
    </row>
    <row r="17" spans="1:15" s="110" customFormat="1" ht="24.95" customHeight="1" x14ac:dyDescent="0.2">
      <c r="A17" s="193" t="s">
        <v>142</v>
      </c>
      <c r="B17" s="199" t="s">
        <v>220</v>
      </c>
      <c r="C17" s="113">
        <v>1.3093993975533289</v>
      </c>
      <c r="D17" s="115">
        <v>426</v>
      </c>
      <c r="E17" s="114">
        <v>419</v>
      </c>
      <c r="F17" s="114">
        <v>438</v>
      </c>
      <c r="G17" s="114">
        <v>436</v>
      </c>
      <c r="H17" s="140">
        <v>449</v>
      </c>
      <c r="I17" s="115">
        <v>-23</v>
      </c>
      <c r="J17" s="116">
        <v>-5.1224944320712691</v>
      </c>
    </row>
    <row r="18" spans="1:15" s="287" customFormat="1" ht="24.95" customHeight="1" x14ac:dyDescent="0.2">
      <c r="A18" s="201" t="s">
        <v>144</v>
      </c>
      <c r="B18" s="202" t="s">
        <v>145</v>
      </c>
      <c r="C18" s="113">
        <v>4.1249154730435853</v>
      </c>
      <c r="D18" s="115">
        <v>1342</v>
      </c>
      <c r="E18" s="114">
        <v>1348</v>
      </c>
      <c r="F18" s="114">
        <v>1388</v>
      </c>
      <c r="G18" s="114">
        <v>1356</v>
      </c>
      <c r="H18" s="140">
        <v>1342</v>
      </c>
      <c r="I18" s="115">
        <v>0</v>
      </c>
      <c r="J18" s="116">
        <v>0</v>
      </c>
      <c r="K18" s="110"/>
      <c r="L18" s="110"/>
      <c r="M18" s="110"/>
      <c r="N18" s="110"/>
      <c r="O18" s="110"/>
    </row>
    <row r="19" spans="1:15" s="110" customFormat="1" ht="24.95" customHeight="1" x14ac:dyDescent="0.2">
      <c r="A19" s="193" t="s">
        <v>146</v>
      </c>
      <c r="B19" s="199" t="s">
        <v>147</v>
      </c>
      <c r="C19" s="113">
        <v>16.299870904284749</v>
      </c>
      <c r="D19" s="115">
        <v>5303</v>
      </c>
      <c r="E19" s="114">
        <v>5521</v>
      </c>
      <c r="F19" s="114">
        <v>5352</v>
      </c>
      <c r="G19" s="114">
        <v>5426</v>
      </c>
      <c r="H19" s="140">
        <v>5333</v>
      </c>
      <c r="I19" s="115">
        <v>-30</v>
      </c>
      <c r="J19" s="116">
        <v>-0.56253515844740298</v>
      </c>
    </row>
    <row r="20" spans="1:15" s="287" customFormat="1" ht="24.95" customHeight="1" x14ac:dyDescent="0.2">
      <c r="A20" s="193" t="s">
        <v>148</v>
      </c>
      <c r="B20" s="199" t="s">
        <v>149</v>
      </c>
      <c r="C20" s="113">
        <v>5.6832851785824063</v>
      </c>
      <c r="D20" s="115">
        <v>1849</v>
      </c>
      <c r="E20" s="114">
        <v>1884</v>
      </c>
      <c r="F20" s="114">
        <v>1885</v>
      </c>
      <c r="G20" s="114">
        <v>1913</v>
      </c>
      <c r="H20" s="140">
        <v>1898</v>
      </c>
      <c r="I20" s="115">
        <v>-49</v>
      </c>
      <c r="J20" s="116">
        <v>-2.5816649104320337</v>
      </c>
      <c r="K20" s="110"/>
      <c r="L20" s="110"/>
      <c r="M20" s="110"/>
      <c r="N20" s="110"/>
      <c r="O20" s="110"/>
    </row>
    <row r="21" spans="1:15" s="110" customFormat="1" ht="24.95" customHeight="1" x14ac:dyDescent="0.2">
      <c r="A21" s="201" t="s">
        <v>150</v>
      </c>
      <c r="B21" s="202" t="s">
        <v>151</v>
      </c>
      <c r="C21" s="113">
        <v>13.207721153255056</v>
      </c>
      <c r="D21" s="115">
        <v>4297</v>
      </c>
      <c r="E21" s="114">
        <v>4857</v>
      </c>
      <c r="F21" s="114">
        <v>5161</v>
      </c>
      <c r="G21" s="114">
        <v>5180</v>
      </c>
      <c r="H21" s="140">
        <v>4785</v>
      </c>
      <c r="I21" s="115">
        <v>-488</v>
      </c>
      <c r="J21" s="116">
        <v>-10.198537095088819</v>
      </c>
    </row>
    <row r="22" spans="1:15" s="110" customFormat="1" ht="24.95" customHeight="1" x14ac:dyDescent="0.2">
      <c r="A22" s="201" t="s">
        <v>152</v>
      </c>
      <c r="B22" s="199" t="s">
        <v>153</v>
      </c>
      <c r="C22" s="113">
        <v>2.0778262740517612</v>
      </c>
      <c r="D22" s="115">
        <v>676</v>
      </c>
      <c r="E22" s="114">
        <v>649</v>
      </c>
      <c r="F22" s="114">
        <v>665</v>
      </c>
      <c r="G22" s="114">
        <v>689</v>
      </c>
      <c r="H22" s="140">
        <v>687</v>
      </c>
      <c r="I22" s="115">
        <v>-11</v>
      </c>
      <c r="J22" s="116">
        <v>-1.6011644832605532</v>
      </c>
    </row>
    <row r="23" spans="1:15" s="110" customFormat="1" ht="24.95" customHeight="1" x14ac:dyDescent="0.2">
      <c r="A23" s="193" t="s">
        <v>154</v>
      </c>
      <c r="B23" s="199" t="s">
        <v>155</v>
      </c>
      <c r="C23" s="113">
        <v>0.82682731911231322</v>
      </c>
      <c r="D23" s="115">
        <v>269</v>
      </c>
      <c r="E23" s="114">
        <v>280</v>
      </c>
      <c r="F23" s="114">
        <v>276</v>
      </c>
      <c r="G23" s="114">
        <v>284</v>
      </c>
      <c r="H23" s="140">
        <v>277</v>
      </c>
      <c r="I23" s="115">
        <v>-8</v>
      </c>
      <c r="J23" s="116">
        <v>-2.8880866425992782</v>
      </c>
    </row>
    <row r="24" spans="1:15" s="110" customFormat="1" ht="24.95" customHeight="1" x14ac:dyDescent="0.2">
      <c r="A24" s="193" t="s">
        <v>156</v>
      </c>
      <c r="B24" s="199" t="s">
        <v>221</v>
      </c>
      <c r="C24" s="113">
        <v>7.1402225364234342</v>
      </c>
      <c r="D24" s="115">
        <v>2323</v>
      </c>
      <c r="E24" s="114">
        <v>2343</v>
      </c>
      <c r="F24" s="114">
        <v>2339</v>
      </c>
      <c r="G24" s="114">
        <v>2317</v>
      </c>
      <c r="H24" s="140">
        <v>2284</v>
      </c>
      <c r="I24" s="115">
        <v>39</v>
      </c>
      <c r="J24" s="116">
        <v>1.7075306479859895</v>
      </c>
    </row>
    <row r="25" spans="1:15" s="110" customFormat="1" ht="24.95" customHeight="1" x14ac:dyDescent="0.2">
      <c r="A25" s="193" t="s">
        <v>222</v>
      </c>
      <c r="B25" s="204" t="s">
        <v>159</v>
      </c>
      <c r="C25" s="113">
        <v>12.41163090920268</v>
      </c>
      <c r="D25" s="115">
        <v>4038</v>
      </c>
      <c r="E25" s="114">
        <v>4131</v>
      </c>
      <c r="F25" s="114">
        <v>4116</v>
      </c>
      <c r="G25" s="114">
        <v>4041</v>
      </c>
      <c r="H25" s="140">
        <v>4128</v>
      </c>
      <c r="I25" s="115">
        <v>-90</v>
      </c>
      <c r="J25" s="116">
        <v>-2.1802325581395348</v>
      </c>
    </row>
    <row r="26" spans="1:15" s="110" customFormat="1" ht="24.95" customHeight="1" x14ac:dyDescent="0.2">
      <c r="A26" s="201">
        <v>782.78300000000002</v>
      </c>
      <c r="B26" s="203" t="s">
        <v>160</v>
      </c>
      <c r="C26" s="113">
        <v>0.66699452880063936</v>
      </c>
      <c r="D26" s="115">
        <v>217</v>
      </c>
      <c r="E26" s="114">
        <v>242</v>
      </c>
      <c r="F26" s="114">
        <v>247</v>
      </c>
      <c r="G26" s="114">
        <v>251</v>
      </c>
      <c r="H26" s="140">
        <v>265</v>
      </c>
      <c r="I26" s="115">
        <v>-48</v>
      </c>
      <c r="J26" s="116">
        <v>-18.113207547169811</v>
      </c>
    </row>
    <row r="27" spans="1:15" s="110" customFormat="1" ht="24.95" customHeight="1" x14ac:dyDescent="0.2">
      <c r="A27" s="193" t="s">
        <v>161</v>
      </c>
      <c r="B27" s="199" t="s">
        <v>162</v>
      </c>
      <c r="C27" s="113">
        <v>0.57170959611483374</v>
      </c>
      <c r="D27" s="115">
        <v>186</v>
      </c>
      <c r="E27" s="114">
        <v>199</v>
      </c>
      <c r="F27" s="114">
        <v>205</v>
      </c>
      <c r="G27" s="114">
        <v>217</v>
      </c>
      <c r="H27" s="140">
        <v>206</v>
      </c>
      <c r="I27" s="115">
        <v>-20</v>
      </c>
      <c r="J27" s="116">
        <v>-9.7087378640776691</v>
      </c>
    </row>
    <row r="28" spans="1:15" s="110" customFormat="1" ht="24.95" customHeight="1" x14ac:dyDescent="0.2">
      <c r="A28" s="193" t="s">
        <v>163</v>
      </c>
      <c r="B28" s="199" t="s">
        <v>164</v>
      </c>
      <c r="C28" s="113">
        <v>4.4199913936189832</v>
      </c>
      <c r="D28" s="115">
        <v>1438</v>
      </c>
      <c r="E28" s="114">
        <v>1651</v>
      </c>
      <c r="F28" s="114">
        <v>1432</v>
      </c>
      <c r="G28" s="114">
        <v>1649</v>
      </c>
      <c r="H28" s="140">
        <v>1417</v>
      </c>
      <c r="I28" s="115">
        <v>21</v>
      </c>
      <c r="J28" s="116">
        <v>1.4820042342978124</v>
      </c>
    </row>
    <row r="29" spans="1:15" s="110" customFormat="1" ht="24.95" customHeight="1" x14ac:dyDescent="0.2">
      <c r="A29" s="193">
        <v>86</v>
      </c>
      <c r="B29" s="199" t="s">
        <v>165</v>
      </c>
      <c r="C29" s="113">
        <v>4.4814655437388575</v>
      </c>
      <c r="D29" s="115">
        <v>1458</v>
      </c>
      <c r="E29" s="114">
        <v>1482</v>
      </c>
      <c r="F29" s="114">
        <v>1489</v>
      </c>
      <c r="G29" s="114">
        <v>1484</v>
      </c>
      <c r="H29" s="140">
        <v>1492</v>
      </c>
      <c r="I29" s="115">
        <v>-34</v>
      </c>
      <c r="J29" s="116">
        <v>-2.2788203753351208</v>
      </c>
    </row>
    <row r="30" spans="1:15" s="110" customFormat="1" ht="24.95" customHeight="1" x14ac:dyDescent="0.2">
      <c r="A30" s="193">
        <v>87.88</v>
      </c>
      <c r="B30" s="204" t="s">
        <v>166</v>
      </c>
      <c r="C30" s="113">
        <v>4.0572939079117232</v>
      </c>
      <c r="D30" s="115">
        <v>1320</v>
      </c>
      <c r="E30" s="114">
        <v>1306</v>
      </c>
      <c r="F30" s="114">
        <v>1285</v>
      </c>
      <c r="G30" s="114">
        <v>1349</v>
      </c>
      <c r="H30" s="140">
        <v>1254</v>
      </c>
      <c r="I30" s="115">
        <v>66</v>
      </c>
      <c r="J30" s="116">
        <v>5.2631578947368425</v>
      </c>
    </row>
    <row r="31" spans="1:15" s="110" customFormat="1" ht="24.95" customHeight="1" x14ac:dyDescent="0.2">
      <c r="A31" s="193" t="s">
        <v>167</v>
      </c>
      <c r="B31" s="199" t="s">
        <v>168</v>
      </c>
      <c r="C31" s="113">
        <v>11.969017028339584</v>
      </c>
      <c r="D31" s="115">
        <v>3894</v>
      </c>
      <c r="E31" s="114">
        <v>4073</v>
      </c>
      <c r="F31" s="114">
        <v>4099</v>
      </c>
      <c r="G31" s="114">
        <v>4048</v>
      </c>
      <c r="H31" s="140">
        <v>3997</v>
      </c>
      <c r="I31" s="115">
        <v>-103</v>
      </c>
      <c r="J31" s="116">
        <v>-2.5769326995246433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2.0532366140038114</v>
      </c>
      <c r="D34" s="115">
        <v>668</v>
      </c>
      <c r="E34" s="114">
        <v>654</v>
      </c>
      <c r="F34" s="114">
        <v>666</v>
      </c>
      <c r="G34" s="114">
        <v>684</v>
      </c>
      <c r="H34" s="140">
        <v>629</v>
      </c>
      <c r="I34" s="115">
        <v>39</v>
      </c>
      <c r="J34" s="116">
        <v>6.2003179650238476</v>
      </c>
    </row>
    <row r="35" spans="1:10" s="110" customFormat="1" ht="24.95" customHeight="1" x14ac:dyDescent="0.2">
      <c r="A35" s="292" t="s">
        <v>171</v>
      </c>
      <c r="B35" s="293" t="s">
        <v>172</v>
      </c>
      <c r="C35" s="113">
        <v>14.132907112559169</v>
      </c>
      <c r="D35" s="115">
        <v>4598</v>
      </c>
      <c r="E35" s="114">
        <v>4770</v>
      </c>
      <c r="F35" s="114">
        <v>4791</v>
      </c>
      <c r="G35" s="114">
        <v>4819</v>
      </c>
      <c r="H35" s="140">
        <v>4817</v>
      </c>
      <c r="I35" s="115">
        <v>-219</v>
      </c>
      <c r="J35" s="116">
        <v>-4.5463981731368071</v>
      </c>
    </row>
    <row r="36" spans="1:10" s="110" customFormat="1" ht="24.95" customHeight="1" x14ac:dyDescent="0.2">
      <c r="A36" s="294" t="s">
        <v>173</v>
      </c>
      <c r="B36" s="295" t="s">
        <v>174</v>
      </c>
      <c r="C36" s="125">
        <v>83.813856273437025</v>
      </c>
      <c r="D36" s="143">
        <v>27268</v>
      </c>
      <c r="E36" s="144">
        <v>28618</v>
      </c>
      <c r="F36" s="144">
        <v>28551</v>
      </c>
      <c r="G36" s="144">
        <v>28848</v>
      </c>
      <c r="H36" s="145">
        <v>28023</v>
      </c>
      <c r="I36" s="143">
        <v>-755</v>
      </c>
      <c r="J36" s="146">
        <v>-2.6942154658673232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32534</v>
      </c>
      <c r="F11" s="264">
        <v>34042</v>
      </c>
      <c r="G11" s="264">
        <v>34008</v>
      </c>
      <c r="H11" s="264">
        <v>34351</v>
      </c>
      <c r="I11" s="265">
        <v>33469</v>
      </c>
      <c r="J11" s="263">
        <v>-935</v>
      </c>
      <c r="K11" s="266">
        <v>-2.7936299262003645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42.930472736214419</v>
      </c>
      <c r="E13" s="115">
        <v>13967</v>
      </c>
      <c r="F13" s="114">
        <v>14569</v>
      </c>
      <c r="G13" s="114">
        <v>14891</v>
      </c>
      <c r="H13" s="114">
        <v>14930</v>
      </c>
      <c r="I13" s="140">
        <v>14538</v>
      </c>
      <c r="J13" s="115">
        <v>-571</v>
      </c>
      <c r="K13" s="116">
        <v>-3.9276379144311462</v>
      </c>
    </row>
    <row r="14" spans="1:15" ht="15.95" customHeight="1" x14ac:dyDescent="0.2">
      <c r="A14" s="306" t="s">
        <v>230</v>
      </c>
      <c r="B14" s="307"/>
      <c r="C14" s="308"/>
      <c r="D14" s="113">
        <v>43.588246142497077</v>
      </c>
      <c r="E14" s="115">
        <v>14181</v>
      </c>
      <c r="F14" s="114">
        <v>14788</v>
      </c>
      <c r="G14" s="114">
        <v>14677</v>
      </c>
      <c r="H14" s="114">
        <v>14799</v>
      </c>
      <c r="I14" s="140">
        <v>14592</v>
      </c>
      <c r="J14" s="115">
        <v>-411</v>
      </c>
      <c r="K14" s="116">
        <v>-2.8166118421052633</v>
      </c>
    </row>
    <row r="15" spans="1:15" ht="15.95" customHeight="1" x14ac:dyDescent="0.2">
      <c r="A15" s="306" t="s">
        <v>231</v>
      </c>
      <c r="B15" s="307"/>
      <c r="C15" s="308"/>
      <c r="D15" s="113">
        <v>4.5951927214606254</v>
      </c>
      <c r="E15" s="115">
        <v>1495</v>
      </c>
      <c r="F15" s="114">
        <v>1549</v>
      </c>
      <c r="G15" s="114">
        <v>1537</v>
      </c>
      <c r="H15" s="114">
        <v>1467</v>
      </c>
      <c r="I15" s="140">
        <v>1494</v>
      </c>
      <c r="J15" s="115">
        <v>1</v>
      </c>
      <c r="K15" s="116">
        <v>6.6934404283801874E-2</v>
      </c>
    </row>
    <row r="16" spans="1:15" ht="15.95" customHeight="1" x14ac:dyDescent="0.2">
      <c r="A16" s="306" t="s">
        <v>232</v>
      </c>
      <c r="B16" s="307"/>
      <c r="C16" s="308"/>
      <c r="D16" s="113">
        <v>4.8503104444581053</v>
      </c>
      <c r="E16" s="115">
        <v>1578</v>
      </c>
      <c r="F16" s="114">
        <v>1782</v>
      </c>
      <c r="G16" s="114">
        <v>1550</v>
      </c>
      <c r="H16" s="114">
        <v>1789</v>
      </c>
      <c r="I16" s="140">
        <v>1508</v>
      </c>
      <c r="J16" s="115">
        <v>70</v>
      </c>
      <c r="K16" s="116">
        <v>4.6419098143236077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1.5675908280568021</v>
      </c>
      <c r="E18" s="115">
        <v>510</v>
      </c>
      <c r="F18" s="114">
        <v>503</v>
      </c>
      <c r="G18" s="114">
        <v>525</v>
      </c>
      <c r="H18" s="114">
        <v>534</v>
      </c>
      <c r="I18" s="140">
        <v>491</v>
      </c>
      <c r="J18" s="115">
        <v>19</v>
      </c>
      <c r="K18" s="116">
        <v>3.8696537678207741</v>
      </c>
    </row>
    <row r="19" spans="1:11" ht="14.1" customHeight="1" x14ac:dyDescent="0.2">
      <c r="A19" s="306" t="s">
        <v>235</v>
      </c>
      <c r="B19" s="307" t="s">
        <v>236</v>
      </c>
      <c r="C19" s="308"/>
      <c r="D19" s="113">
        <v>1.2233355873855043</v>
      </c>
      <c r="E19" s="115">
        <v>398</v>
      </c>
      <c r="F19" s="114">
        <v>388</v>
      </c>
      <c r="G19" s="114">
        <v>404</v>
      </c>
      <c r="H19" s="114">
        <v>408</v>
      </c>
      <c r="I19" s="140">
        <v>361</v>
      </c>
      <c r="J19" s="115">
        <v>37</v>
      </c>
      <c r="K19" s="116">
        <v>10.249307479224377</v>
      </c>
    </row>
    <row r="20" spans="1:11" ht="14.1" customHeight="1" x14ac:dyDescent="0.2">
      <c r="A20" s="306">
        <v>12</v>
      </c>
      <c r="B20" s="307" t="s">
        <v>237</v>
      </c>
      <c r="C20" s="308"/>
      <c r="D20" s="113">
        <v>1.1188295321817177</v>
      </c>
      <c r="E20" s="115">
        <v>364</v>
      </c>
      <c r="F20" s="114">
        <v>377</v>
      </c>
      <c r="G20" s="114">
        <v>383</v>
      </c>
      <c r="H20" s="114">
        <v>393</v>
      </c>
      <c r="I20" s="140">
        <v>381</v>
      </c>
      <c r="J20" s="115">
        <v>-17</v>
      </c>
      <c r="K20" s="116">
        <v>-4.4619422572178475</v>
      </c>
    </row>
    <row r="21" spans="1:11" ht="14.1" customHeight="1" x14ac:dyDescent="0.2">
      <c r="A21" s="306">
        <v>21</v>
      </c>
      <c r="B21" s="307" t="s">
        <v>238</v>
      </c>
      <c r="C21" s="308"/>
      <c r="D21" s="113">
        <v>0.13524313026372412</v>
      </c>
      <c r="E21" s="115">
        <v>44</v>
      </c>
      <c r="F21" s="114">
        <v>51</v>
      </c>
      <c r="G21" s="114">
        <v>54</v>
      </c>
      <c r="H21" s="114">
        <v>51</v>
      </c>
      <c r="I21" s="140">
        <v>48</v>
      </c>
      <c r="J21" s="115">
        <v>-4</v>
      </c>
      <c r="K21" s="116">
        <v>-8.3333333333333339</v>
      </c>
    </row>
    <row r="22" spans="1:11" ht="14.1" customHeight="1" x14ac:dyDescent="0.2">
      <c r="A22" s="306">
        <v>22</v>
      </c>
      <c r="B22" s="307" t="s">
        <v>239</v>
      </c>
      <c r="C22" s="308"/>
      <c r="D22" s="113">
        <v>1.0727239195918117</v>
      </c>
      <c r="E22" s="115">
        <v>349</v>
      </c>
      <c r="F22" s="114">
        <v>363</v>
      </c>
      <c r="G22" s="114">
        <v>372</v>
      </c>
      <c r="H22" s="114">
        <v>372</v>
      </c>
      <c r="I22" s="140">
        <v>385</v>
      </c>
      <c r="J22" s="115">
        <v>-36</v>
      </c>
      <c r="K22" s="116">
        <v>-9.3506493506493502</v>
      </c>
    </row>
    <row r="23" spans="1:11" ht="14.1" customHeight="1" x14ac:dyDescent="0.2">
      <c r="A23" s="306">
        <v>23</v>
      </c>
      <c r="B23" s="307" t="s">
        <v>240</v>
      </c>
      <c r="C23" s="308"/>
      <c r="D23" s="113">
        <v>0.37191860822524131</v>
      </c>
      <c r="E23" s="115">
        <v>121</v>
      </c>
      <c r="F23" s="114">
        <v>126</v>
      </c>
      <c r="G23" s="114">
        <v>121</v>
      </c>
      <c r="H23" s="114">
        <v>125</v>
      </c>
      <c r="I23" s="140">
        <v>128</v>
      </c>
      <c r="J23" s="115">
        <v>-7</v>
      </c>
      <c r="K23" s="116">
        <v>-5.46875</v>
      </c>
    </row>
    <row r="24" spans="1:11" ht="14.1" customHeight="1" x14ac:dyDescent="0.2">
      <c r="A24" s="306">
        <v>24</v>
      </c>
      <c r="B24" s="307" t="s">
        <v>241</v>
      </c>
      <c r="C24" s="308"/>
      <c r="D24" s="113">
        <v>1.5860330730927645</v>
      </c>
      <c r="E24" s="115">
        <v>516</v>
      </c>
      <c r="F24" s="114">
        <v>530</v>
      </c>
      <c r="G24" s="114">
        <v>524</v>
      </c>
      <c r="H24" s="114">
        <v>540</v>
      </c>
      <c r="I24" s="140">
        <v>558</v>
      </c>
      <c r="J24" s="115">
        <v>-42</v>
      </c>
      <c r="K24" s="116">
        <v>-7.5268817204301079</v>
      </c>
    </row>
    <row r="25" spans="1:11" ht="14.1" customHeight="1" x14ac:dyDescent="0.2">
      <c r="A25" s="306">
        <v>25</v>
      </c>
      <c r="B25" s="307" t="s">
        <v>242</v>
      </c>
      <c r="C25" s="308"/>
      <c r="D25" s="113">
        <v>1.3124731050593226</v>
      </c>
      <c r="E25" s="115">
        <v>427</v>
      </c>
      <c r="F25" s="114">
        <v>452</v>
      </c>
      <c r="G25" s="114">
        <v>456</v>
      </c>
      <c r="H25" s="114">
        <v>464</v>
      </c>
      <c r="I25" s="140">
        <v>463</v>
      </c>
      <c r="J25" s="115">
        <v>-36</v>
      </c>
      <c r="K25" s="116">
        <v>-7.7753779697624186</v>
      </c>
    </row>
    <row r="26" spans="1:11" ht="14.1" customHeight="1" x14ac:dyDescent="0.2">
      <c r="A26" s="306">
        <v>26</v>
      </c>
      <c r="B26" s="307" t="s">
        <v>243</v>
      </c>
      <c r="C26" s="308"/>
      <c r="D26" s="113">
        <v>0.96821786438802482</v>
      </c>
      <c r="E26" s="115">
        <v>315</v>
      </c>
      <c r="F26" s="114">
        <v>322</v>
      </c>
      <c r="G26" s="114">
        <v>330</v>
      </c>
      <c r="H26" s="114">
        <v>342</v>
      </c>
      <c r="I26" s="140">
        <v>334</v>
      </c>
      <c r="J26" s="115">
        <v>-19</v>
      </c>
      <c r="K26" s="116">
        <v>-5.6886227544910177</v>
      </c>
    </row>
    <row r="27" spans="1:11" ht="14.1" customHeight="1" x14ac:dyDescent="0.2">
      <c r="A27" s="306">
        <v>27</v>
      </c>
      <c r="B27" s="307" t="s">
        <v>244</v>
      </c>
      <c r="C27" s="308"/>
      <c r="D27" s="113">
        <v>0.39958197577918486</v>
      </c>
      <c r="E27" s="115">
        <v>130</v>
      </c>
      <c r="F27" s="114">
        <v>134</v>
      </c>
      <c r="G27" s="114">
        <v>131</v>
      </c>
      <c r="H27" s="114">
        <v>130</v>
      </c>
      <c r="I27" s="140">
        <v>133</v>
      </c>
      <c r="J27" s="115">
        <v>-3</v>
      </c>
      <c r="K27" s="116">
        <v>-2.255639097744361</v>
      </c>
    </row>
    <row r="28" spans="1:11" ht="14.1" customHeight="1" x14ac:dyDescent="0.2">
      <c r="A28" s="306">
        <v>28</v>
      </c>
      <c r="B28" s="307" t="s">
        <v>245</v>
      </c>
      <c r="C28" s="308"/>
      <c r="D28" s="113">
        <v>0.3442552406712977</v>
      </c>
      <c r="E28" s="115">
        <v>112</v>
      </c>
      <c r="F28" s="114">
        <v>118</v>
      </c>
      <c r="G28" s="114">
        <v>111</v>
      </c>
      <c r="H28" s="114">
        <v>108</v>
      </c>
      <c r="I28" s="140">
        <v>108</v>
      </c>
      <c r="J28" s="115">
        <v>4</v>
      </c>
      <c r="K28" s="116">
        <v>3.7037037037037037</v>
      </c>
    </row>
    <row r="29" spans="1:11" ht="14.1" customHeight="1" x14ac:dyDescent="0.2">
      <c r="A29" s="306">
        <v>29</v>
      </c>
      <c r="B29" s="307" t="s">
        <v>246</v>
      </c>
      <c r="C29" s="308"/>
      <c r="D29" s="113">
        <v>3.1812872687035103</v>
      </c>
      <c r="E29" s="115">
        <v>1035</v>
      </c>
      <c r="F29" s="114">
        <v>1127</v>
      </c>
      <c r="G29" s="114">
        <v>1166</v>
      </c>
      <c r="H29" s="114">
        <v>1152</v>
      </c>
      <c r="I29" s="140">
        <v>1101</v>
      </c>
      <c r="J29" s="115">
        <v>-66</v>
      </c>
      <c r="K29" s="116">
        <v>-5.9945504087193457</v>
      </c>
    </row>
    <row r="30" spans="1:11" ht="14.1" customHeight="1" x14ac:dyDescent="0.2">
      <c r="A30" s="306" t="s">
        <v>247</v>
      </c>
      <c r="B30" s="307" t="s">
        <v>248</v>
      </c>
      <c r="C30" s="308"/>
      <c r="D30" s="113" t="s">
        <v>513</v>
      </c>
      <c r="E30" s="115" t="s">
        <v>513</v>
      </c>
      <c r="F30" s="114">
        <v>161</v>
      </c>
      <c r="G30" s="114" t="s">
        <v>513</v>
      </c>
      <c r="H30" s="114" t="s">
        <v>513</v>
      </c>
      <c r="I30" s="140" t="s">
        <v>513</v>
      </c>
      <c r="J30" s="115" t="s">
        <v>513</v>
      </c>
      <c r="K30" s="116" t="s">
        <v>513</v>
      </c>
    </row>
    <row r="31" spans="1:11" ht="14.1" customHeight="1" x14ac:dyDescent="0.2">
      <c r="A31" s="306" t="s">
        <v>249</v>
      </c>
      <c r="B31" s="307" t="s">
        <v>250</v>
      </c>
      <c r="C31" s="308"/>
      <c r="D31" s="113">
        <v>2.6464621626606011</v>
      </c>
      <c r="E31" s="115">
        <v>861</v>
      </c>
      <c r="F31" s="114">
        <v>966</v>
      </c>
      <c r="G31" s="114">
        <v>1002</v>
      </c>
      <c r="H31" s="114">
        <v>978</v>
      </c>
      <c r="I31" s="140">
        <v>928</v>
      </c>
      <c r="J31" s="115">
        <v>-67</v>
      </c>
      <c r="K31" s="116">
        <v>-7.2198275862068968</v>
      </c>
    </row>
    <row r="32" spans="1:11" ht="14.1" customHeight="1" x14ac:dyDescent="0.2">
      <c r="A32" s="306">
        <v>31</v>
      </c>
      <c r="B32" s="307" t="s">
        <v>251</v>
      </c>
      <c r="C32" s="308"/>
      <c r="D32" s="113">
        <v>0.11680088522776172</v>
      </c>
      <c r="E32" s="115">
        <v>38</v>
      </c>
      <c r="F32" s="114">
        <v>40</v>
      </c>
      <c r="G32" s="114">
        <v>40</v>
      </c>
      <c r="H32" s="114">
        <v>42</v>
      </c>
      <c r="I32" s="140">
        <v>42</v>
      </c>
      <c r="J32" s="115">
        <v>-4</v>
      </c>
      <c r="K32" s="116">
        <v>-9.5238095238095237</v>
      </c>
    </row>
    <row r="33" spans="1:11" ht="14.1" customHeight="1" x14ac:dyDescent="0.2">
      <c r="A33" s="306">
        <v>32</v>
      </c>
      <c r="B33" s="307" t="s">
        <v>252</v>
      </c>
      <c r="C33" s="308"/>
      <c r="D33" s="113">
        <v>1.1065347021577427</v>
      </c>
      <c r="E33" s="115">
        <v>360</v>
      </c>
      <c r="F33" s="114">
        <v>330</v>
      </c>
      <c r="G33" s="114">
        <v>342</v>
      </c>
      <c r="H33" s="114">
        <v>329</v>
      </c>
      <c r="I33" s="140">
        <v>309</v>
      </c>
      <c r="J33" s="115">
        <v>51</v>
      </c>
      <c r="K33" s="116">
        <v>16.50485436893204</v>
      </c>
    </row>
    <row r="34" spans="1:11" ht="14.1" customHeight="1" x14ac:dyDescent="0.2">
      <c r="A34" s="306">
        <v>33</v>
      </c>
      <c r="B34" s="307" t="s">
        <v>253</v>
      </c>
      <c r="C34" s="308"/>
      <c r="D34" s="113">
        <v>0.54097252105489646</v>
      </c>
      <c r="E34" s="115">
        <v>176</v>
      </c>
      <c r="F34" s="114">
        <v>180</v>
      </c>
      <c r="G34" s="114">
        <v>174</v>
      </c>
      <c r="H34" s="114">
        <v>169</v>
      </c>
      <c r="I34" s="140">
        <v>153</v>
      </c>
      <c r="J34" s="115">
        <v>23</v>
      </c>
      <c r="K34" s="116">
        <v>15.032679738562091</v>
      </c>
    </row>
    <row r="35" spans="1:11" ht="14.1" customHeight="1" x14ac:dyDescent="0.2">
      <c r="A35" s="306">
        <v>34</v>
      </c>
      <c r="B35" s="307" t="s">
        <v>254</v>
      </c>
      <c r="C35" s="308"/>
      <c r="D35" s="113">
        <v>4.1218417655375914</v>
      </c>
      <c r="E35" s="115">
        <v>1341</v>
      </c>
      <c r="F35" s="114">
        <v>1363</v>
      </c>
      <c r="G35" s="114">
        <v>1351</v>
      </c>
      <c r="H35" s="114">
        <v>1324</v>
      </c>
      <c r="I35" s="140">
        <v>1320</v>
      </c>
      <c r="J35" s="115">
        <v>21</v>
      </c>
      <c r="K35" s="116">
        <v>1.5909090909090908</v>
      </c>
    </row>
    <row r="36" spans="1:11" ht="14.1" customHeight="1" x14ac:dyDescent="0.2">
      <c r="A36" s="306">
        <v>41</v>
      </c>
      <c r="B36" s="307" t="s">
        <v>255</v>
      </c>
      <c r="C36" s="308"/>
      <c r="D36" s="113">
        <v>7.3768980143849514E-2</v>
      </c>
      <c r="E36" s="115">
        <v>24</v>
      </c>
      <c r="F36" s="114">
        <v>24</v>
      </c>
      <c r="G36" s="114">
        <v>24</v>
      </c>
      <c r="H36" s="114">
        <v>27</v>
      </c>
      <c r="I36" s="140">
        <v>25</v>
      </c>
      <c r="J36" s="115">
        <v>-1</v>
      </c>
      <c r="K36" s="116">
        <v>-4</v>
      </c>
    </row>
    <row r="37" spans="1:11" ht="14.1" customHeight="1" x14ac:dyDescent="0.2">
      <c r="A37" s="306">
        <v>42</v>
      </c>
      <c r="B37" s="307" t="s">
        <v>256</v>
      </c>
      <c r="C37" s="308"/>
      <c r="D37" s="113">
        <v>2.7663367553943566E-2</v>
      </c>
      <c r="E37" s="115">
        <v>9</v>
      </c>
      <c r="F37" s="114">
        <v>6</v>
      </c>
      <c r="G37" s="114">
        <v>6</v>
      </c>
      <c r="H37" s="114">
        <v>5</v>
      </c>
      <c r="I37" s="140">
        <v>6</v>
      </c>
      <c r="J37" s="115">
        <v>3</v>
      </c>
      <c r="K37" s="116">
        <v>50</v>
      </c>
    </row>
    <row r="38" spans="1:11" ht="14.1" customHeight="1" x14ac:dyDescent="0.2">
      <c r="A38" s="306">
        <v>43</v>
      </c>
      <c r="B38" s="307" t="s">
        <v>257</v>
      </c>
      <c r="C38" s="308"/>
      <c r="D38" s="113">
        <v>0.46105612589905942</v>
      </c>
      <c r="E38" s="115">
        <v>150</v>
      </c>
      <c r="F38" s="114">
        <v>147</v>
      </c>
      <c r="G38" s="114">
        <v>149</v>
      </c>
      <c r="H38" s="114">
        <v>163</v>
      </c>
      <c r="I38" s="140">
        <v>160</v>
      </c>
      <c r="J38" s="115">
        <v>-10</v>
      </c>
      <c r="K38" s="116">
        <v>-6.25</v>
      </c>
    </row>
    <row r="39" spans="1:11" ht="14.1" customHeight="1" x14ac:dyDescent="0.2">
      <c r="A39" s="306">
        <v>51</v>
      </c>
      <c r="B39" s="307" t="s">
        <v>258</v>
      </c>
      <c r="C39" s="308"/>
      <c r="D39" s="113">
        <v>6.2457736521792588</v>
      </c>
      <c r="E39" s="115">
        <v>2032</v>
      </c>
      <c r="F39" s="114">
        <v>2110</v>
      </c>
      <c r="G39" s="114">
        <v>2169</v>
      </c>
      <c r="H39" s="114">
        <v>2166</v>
      </c>
      <c r="I39" s="140">
        <v>2138</v>
      </c>
      <c r="J39" s="115">
        <v>-106</v>
      </c>
      <c r="K39" s="116">
        <v>-4.9579045837231055</v>
      </c>
    </row>
    <row r="40" spans="1:11" ht="14.1" customHeight="1" x14ac:dyDescent="0.2">
      <c r="A40" s="306" t="s">
        <v>259</v>
      </c>
      <c r="B40" s="307" t="s">
        <v>260</v>
      </c>
      <c r="C40" s="308"/>
      <c r="D40" s="113">
        <v>6.0552037868076471</v>
      </c>
      <c r="E40" s="115">
        <v>1970</v>
      </c>
      <c r="F40" s="114">
        <v>2051</v>
      </c>
      <c r="G40" s="114">
        <v>2097</v>
      </c>
      <c r="H40" s="114">
        <v>2107</v>
      </c>
      <c r="I40" s="140">
        <v>2083</v>
      </c>
      <c r="J40" s="115">
        <v>-113</v>
      </c>
      <c r="K40" s="116">
        <v>-5.4248679788766205</v>
      </c>
    </row>
    <row r="41" spans="1:11" ht="14.1" customHeight="1" x14ac:dyDescent="0.2">
      <c r="A41" s="306"/>
      <c r="B41" s="307" t="s">
        <v>261</v>
      </c>
      <c r="C41" s="308"/>
      <c r="D41" s="113">
        <v>3.8452080899981556</v>
      </c>
      <c r="E41" s="115">
        <v>1251</v>
      </c>
      <c r="F41" s="114">
        <v>1309</v>
      </c>
      <c r="G41" s="114">
        <v>1326</v>
      </c>
      <c r="H41" s="114">
        <v>1335</v>
      </c>
      <c r="I41" s="140">
        <v>1319</v>
      </c>
      <c r="J41" s="115">
        <v>-68</v>
      </c>
      <c r="K41" s="116">
        <v>-5.1554207733131161</v>
      </c>
    </row>
    <row r="42" spans="1:11" ht="14.1" customHeight="1" x14ac:dyDescent="0.2">
      <c r="A42" s="306">
        <v>52</v>
      </c>
      <c r="B42" s="307" t="s">
        <v>262</v>
      </c>
      <c r="C42" s="308"/>
      <c r="D42" s="113">
        <v>5.6709903485584308</v>
      </c>
      <c r="E42" s="115">
        <v>1845</v>
      </c>
      <c r="F42" s="114">
        <v>1844</v>
      </c>
      <c r="G42" s="114">
        <v>1778</v>
      </c>
      <c r="H42" s="114">
        <v>1772</v>
      </c>
      <c r="I42" s="140">
        <v>1777</v>
      </c>
      <c r="J42" s="115">
        <v>68</v>
      </c>
      <c r="K42" s="116">
        <v>3.8266741699493529</v>
      </c>
    </row>
    <row r="43" spans="1:11" ht="14.1" customHeight="1" x14ac:dyDescent="0.2">
      <c r="A43" s="306" t="s">
        <v>263</v>
      </c>
      <c r="B43" s="307" t="s">
        <v>264</v>
      </c>
      <c r="C43" s="308"/>
      <c r="D43" s="113">
        <v>5.4742730681748322</v>
      </c>
      <c r="E43" s="115">
        <v>1781</v>
      </c>
      <c r="F43" s="114">
        <v>1786</v>
      </c>
      <c r="G43" s="114">
        <v>1724</v>
      </c>
      <c r="H43" s="114">
        <v>1717</v>
      </c>
      <c r="I43" s="140">
        <v>1732</v>
      </c>
      <c r="J43" s="115">
        <v>49</v>
      </c>
      <c r="K43" s="116">
        <v>2.8290993071593533</v>
      </c>
    </row>
    <row r="44" spans="1:11" ht="14.1" customHeight="1" x14ac:dyDescent="0.2">
      <c r="A44" s="306">
        <v>53</v>
      </c>
      <c r="B44" s="307" t="s">
        <v>265</v>
      </c>
      <c r="C44" s="308"/>
      <c r="D44" s="113">
        <v>2.5665457675047643</v>
      </c>
      <c r="E44" s="115">
        <v>835</v>
      </c>
      <c r="F44" s="114">
        <v>810</v>
      </c>
      <c r="G44" s="114">
        <v>806</v>
      </c>
      <c r="H44" s="114">
        <v>803</v>
      </c>
      <c r="I44" s="140">
        <v>787</v>
      </c>
      <c r="J44" s="115">
        <v>48</v>
      </c>
      <c r="K44" s="116">
        <v>6.099110546378653</v>
      </c>
    </row>
    <row r="45" spans="1:11" ht="14.1" customHeight="1" x14ac:dyDescent="0.2">
      <c r="A45" s="306" t="s">
        <v>266</v>
      </c>
      <c r="B45" s="307" t="s">
        <v>267</v>
      </c>
      <c r="C45" s="308"/>
      <c r="D45" s="113">
        <v>2.5388823999508205</v>
      </c>
      <c r="E45" s="115">
        <v>826</v>
      </c>
      <c r="F45" s="114">
        <v>799</v>
      </c>
      <c r="G45" s="114">
        <v>793</v>
      </c>
      <c r="H45" s="114">
        <v>794</v>
      </c>
      <c r="I45" s="140">
        <v>776</v>
      </c>
      <c r="J45" s="115">
        <v>50</v>
      </c>
      <c r="K45" s="116">
        <v>6.4432989690721651</v>
      </c>
    </row>
    <row r="46" spans="1:11" ht="14.1" customHeight="1" x14ac:dyDescent="0.2">
      <c r="A46" s="306">
        <v>54</v>
      </c>
      <c r="B46" s="307" t="s">
        <v>268</v>
      </c>
      <c r="C46" s="308"/>
      <c r="D46" s="113">
        <v>16.561136042294216</v>
      </c>
      <c r="E46" s="115">
        <v>5388</v>
      </c>
      <c r="F46" s="114">
        <v>5606</v>
      </c>
      <c r="G46" s="114">
        <v>5585</v>
      </c>
      <c r="H46" s="114">
        <v>5523</v>
      </c>
      <c r="I46" s="140">
        <v>5582</v>
      </c>
      <c r="J46" s="115">
        <v>-194</v>
      </c>
      <c r="K46" s="116">
        <v>-3.4754568255105696</v>
      </c>
    </row>
    <row r="47" spans="1:11" ht="14.1" customHeight="1" x14ac:dyDescent="0.2">
      <c r="A47" s="306">
        <v>61</v>
      </c>
      <c r="B47" s="307" t="s">
        <v>269</v>
      </c>
      <c r="C47" s="308"/>
      <c r="D47" s="113">
        <v>0.62703633122272084</v>
      </c>
      <c r="E47" s="115">
        <v>204</v>
      </c>
      <c r="F47" s="114">
        <v>200</v>
      </c>
      <c r="G47" s="114">
        <v>207</v>
      </c>
      <c r="H47" s="114">
        <v>199</v>
      </c>
      <c r="I47" s="140">
        <v>189</v>
      </c>
      <c r="J47" s="115">
        <v>15</v>
      </c>
      <c r="K47" s="116">
        <v>7.9365079365079367</v>
      </c>
    </row>
    <row r="48" spans="1:11" ht="14.1" customHeight="1" x14ac:dyDescent="0.2">
      <c r="A48" s="306">
        <v>62</v>
      </c>
      <c r="B48" s="307" t="s">
        <v>270</v>
      </c>
      <c r="C48" s="308"/>
      <c r="D48" s="113">
        <v>10.487490010450605</v>
      </c>
      <c r="E48" s="115">
        <v>3412</v>
      </c>
      <c r="F48" s="114">
        <v>3634</v>
      </c>
      <c r="G48" s="114">
        <v>3538</v>
      </c>
      <c r="H48" s="114">
        <v>3622</v>
      </c>
      <c r="I48" s="140">
        <v>3537</v>
      </c>
      <c r="J48" s="115">
        <v>-125</v>
      </c>
      <c r="K48" s="116">
        <v>-3.5340684195646026</v>
      </c>
    </row>
    <row r="49" spans="1:11" ht="14.1" customHeight="1" x14ac:dyDescent="0.2">
      <c r="A49" s="306">
        <v>63</v>
      </c>
      <c r="B49" s="307" t="s">
        <v>271</v>
      </c>
      <c r="C49" s="308"/>
      <c r="D49" s="113">
        <v>10.355320587692875</v>
      </c>
      <c r="E49" s="115">
        <v>3369</v>
      </c>
      <c r="F49" s="114">
        <v>3820</v>
      </c>
      <c r="G49" s="114">
        <v>4104</v>
      </c>
      <c r="H49" s="114">
        <v>4225</v>
      </c>
      <c r="I49" s="140">
        <v>3868</v>
      </c>
      <c r="J49" s="115">
        <v>-499</v>
      </c>
      <c r="K49" s="116">
        <v>-12.900723888314374</v>
      </c>
    </row>
    <row r="50" spans="1:11" ht="14.1" customHeight="1" x14ac:dyDescent="0.2">
      <c r="A50" s="306" t="s">
        <v>272</v>
      </c>
      <c r="B50" s="307" t="s">
        <v>273</v>
      </c>
      <c r="C50" s="308"/>
      <c r="D50" s="113">
        <v>0.36884490071924758</v>
      </c>
      <c r="E50" s="115">
        <v>120</v>
      </c>
      <c r="F50" s="114">
        <v>141</v>
      </c>
      <c r="G50" s="114">
        <v>144</v>
      </c>
      <c r="H50" s="114">
        <v>153</v>
      </c>
      <c r="I50" s="140">
        <v>141</v>
      </c>
      <c r="J50" s="115">
        <v>-21</v>
      </c>
      <c r="K50" s="116">
        <v>-14.893617021276595</v>
      </c>
    </row>
    <row r="51" spans="1:11" ht="14.1" customHeight="1" x14ac:dyDescent="0.2">
      <c r="A51" s="306" t="s">
        <v>274</v>
      </c>
      <c r="B51" s="307" t="s">
        <v>275</v>
      </c>
      <c r="C51" s="308"/>
      <c r="D51" s="113">
        <v>9.7036945964222046</v>
      </c>
      <c r="E51" s="115">
        <v>3157</v>
      </c>
      <c r="F51" s="114">
        <v>3568</v>
      </c>
      <c r="G51" s="114">
        <v>3826</v>
      </c>
      <c r="H51" s="114">
        <v>3936</v>
      </c>
      <c r="I51" s="140">
        <v>3607</v>
      </c>
      <c r="J51" s="115">
        <v>-450</v>
      </c>
      <c r="K51" s="116">
        <v>-12.475741613529248</v>
      </c>
    </row>
    <row r="52" spans="1:11" ht="14.1" customHeight="1" x14ac:dyDescent="0.2">
      <c r="A52" s="306">
        <v>71</v>
      </c>
      <c r="B52" s="307" t="s">
        <v>276</v>
      </c>
      <c r="C52" s="308"/>
      <c r="D52" s="113">
        <v>9.8297166041679471</v>
      </c>
      <c r="E52" s="115">
        <v>3198</v>
      </c>
      <c r="F52" s="114">
        <v>3273</v>
      </c>
      <c r="G52" s="114">
        <v>3250</v>
      </c>
      <c r="H52" s="114">
        <v>3254</v>
      </c>
      <c r="I52" s="140">
        <v>3254</v>
      </c>
      <c r="J52" s="115">
        <v>-56</v>
      </c>
      <c r="K52" s="116">
        <v>-1.7209588199139521</v>
      </c>
    </row>
    <row r="53" spans="1:11" ht="14.1" customHeight="1" x14ac:dyDescent="0.2">
      <c r="A53" s="306" t="s">
        <v>277</v>
      </c>
      <c r="B53" s="307" t="s">
        <v>278</v>
      </c>
      <c r="C53" s="308"/>
      <c r="D53" s="113">
        <v>0.89137517673818156</v>
      </c>
      <c r="E53" s="115">
        <v>290</v>
      </c>
      <c r="F53" s="114">
        <v>305</v>
      </c>
      <c r="G53" s="114">
        <v>302</v>
      </c>
      <c r="H53" s="114">
        <v>285</v>
      </c>
      <c r="I53" s="140">
        <v>293</v>
      </c>
      <c r="J53" s="115">
        <v>-3</v>
      </c>
      <c r="K53" s="116">
        <v>-1.0238907849829351</v>
      </c>
    </row>
    <row r="54" spans="1:11" ht="14.1" customHeight="1" x14ac:dyDescent="0.2">
      <c r="A54" s="306" t="s">
        <v>279</v>
      </c>
      <c r="B54" s="307" t="s">
        <v>280</v>
      </c>
      <c r="C54" s="308"/>
      <c r="D54" s="113">
        <v>8.5910124792524751</v>
      </c>
      <c r="E54" s="115">
        <v>2795</v>
      </c>
      <c r="F54" s="114">
        <v>2854</v>
      </c>
      <c r="G54" s="114">
        <v>2837</v>
      </c>
      <c r="H54" s="114">
        <v>2861</v>
      </c>
      <c r="I54" s="140">
        <v>2854</v>
      </c>
      <c r="J54" s="115">
        <v>-59</v>
      </c>
      <c r="K54" s="116">
        <v>-2.0672740014015418</v>
      </c>
    </row>
    <row r="55" spans="1:11" ht="14.1" customHeight="1" x14ac:dyDescent="0.2">
      <c r="A55" s="306">
        <v>72</v>
      </c>
      <c r="B55" s="307" t="s">
        <v>281</v>
      </c>
      <c r="C55" s="308"/>
      <c r="D55" s="113">
        <v>0.94977561935206245</v>
      </c>
      <c r="E55" s="115">
        <v>309</v>
      </c>
      <c r="F55" s="114">
        <v>321</v>
      </c>
      <c r="G55" s="114">
        <v>321</v>
      </c>
      <c r="H55" s="114">
        <v>323</v>
      </c>
      <c r="I55" s="140">
        <v>338</v>
      </c>
      <c r="J55" s="115">
        <v>-29</v>
      </c>
      <c r="K55" s="116">
        <v>-8.5798816568047336</v>
      </c>
    </row>
    <row r="56" spans="1:11" ht="14.1" customHeight="1" x14ac:dyDescent="0.2">
      <c r="A56" s="306" t="s">
        <v>282</v>
      </c>
      <c r="B56" s="307" t="s">
        <v>283</v>
      </c>
      <c r="C56" s="308"/>
      <c r="D56" s="113">
        <v>0.18749615786561752</v>
      </c>
      <c r="E56" s="115">
        <v>61</v>
      </c>
      <c r="F56" s="114">
        <v>60</v>
      </c>
      <c r="G56" s="114">
        <v>62</v>
      </c>
      <c r="H56" s="114">
        <v>67</v>
      </c>
      <c r="I56" s="140">
        <v>69</v>
      </c>
      <c r="J56" s="115">
        <v>-8</v>
      </c>
      <c r="K56" s="116">
        <v>-11.594202898550725</v>
      </c>
    </row>
    <row r="57" spans="1:11" ht="14.1" customHeight="1" x14ac:dyDescent="0.2">
      <c r="A57" s="306" t="s">
        <v>284</v>
      </c>
      <c r="B57" s="307" t="s">
        <v>285</v>
      </c>
      <c r="C57" s="308"/>
      <c r="D57" s="113">
        <v>0.54711993606688392</v>
      </c>
      <c r="E57" s="115">
        <v>178</v>
      </c>
      <c r="F57" s="114">
        <v>187</v>
      </c>
      <c r="G57" s="114">
        <v>190</v>
      </c>
      <c r="H57" s="114">
        <v>184</v>
      </c>
      <c r="I57" s="140">
        <v>192</v>
      </c>
      <c r="J57" s="115">
        <v>-14</v>
      </c>
      <c r="K57" s="116">
        <v>-7.291666666666667</v>
      </c>
    </row>
    <row r="58" spans="1:11" ht="14.1" customHeight="1" x14ac:dyDescent="0.2">
      <c r="A58" s="306">
        <v>73</v>
      </c>
      <c r="B58" s="307" t="s">
        <v>286</v>
      </c>
      <c r="C58" s="308"/>
      <c r="D58" s="113">
        <v>0.7592057539804512</v>
      </c>
      <c r="E58" s="115">
        <v>247</v>
      </c>
      <c r="F58" s="114">
        <v>251</v>
      </c>
      <c r="G58" s="114">
        <v>253</v>
      </c>
      <c r="H58" s="114">
        <v>246</v>
      </c>
      <c r="I58" s="140">
        <v>244</v>
      </c>
      <c r="J58" s="115">
        <v>3</v>
      </c>
      <c r="K58" s="116">
        <v>1.2295081967213115</v>
      </c>
    </row>
    <row r="59" spans="1:11" ht="14.1" customHeight="1" x14ac:dyDescent="0.2">
      <c r="A59" s="306" t="s">
        <v>287</v>
      </c>
      <c r="B59" s="307" t="s">
        <v>288</v>
      </c>
      <c r="C59" s="308"/>
      <c r="D59" s="113">
        <v>0.5071617384889654</v>
      </c>
      <c r="E59" s="115">
        <v>165</v>
      </c>
      <c r="F59" s="114">
        <v>170</v>
      </c>
      <c r="G59" s="114">
        <v>175</v>
      </c>
      <c r="H59" s="114">
        <v>175</v>
      </c>
      <c r="I59" s="140">
        <v>169</v>
      </c>
      <c r="J59" s="115">
        <v>-4</v>
      </c>
      <c r="K59" s="116">
        <v>-2.3668639053254439</v>
      </c>
    </row>
    <row r="60" spans="1:11" ht="14.1" customHeight="1" x14ac:dyDescent="0.2">
      <c r="A60" s="306">
        <v>81</v>
      </c>
      <c r="B60" s="307" t="s">
        <v>289</v>
      </c>
      <c r="C60" s="308"/>
      <c r="D60" s="113">
        <v>2.7786315854183314</v>
      </c>
      <c r="E60" s="115">
        <v>904</v>
      </c>
      <c r="F60" s="114">
        <v>909</v>
      </c>
      <c r="G60" s="114">
        <v>911</v>
      </c>
      <c r="H60" s="114">
        <v>906</v>
      </c>
      <c r="I60" s="140">
        <v>896</v>
      </c>
      <c r="J60" s="115">
        <v>8</v>
      </c>
      <c r="K60" s="116">
        <v>0.8928571428571429</v>
      </c>
    </row>
    <row r="61" spans="1:11" ht="14.1" customHeight="1" x14ac:dyDescent="0.2">
      <c r="A61" s="306" t="s">
        <v>290</v>
      </c>
      <c r="B61" s="307" t="s">
        <v>291</v>
      </c>
      <c r="C61" s="308"/>
      <c r="D61" s="113">
        <v>1.0020286469539559</v>
      </c>
      <c r="E61" s="115">
        <v>326</v>
      </c>
      <c r="F61" s="114">
        <v>321</v>
      </c>
      <c r="G61" s="114">
        <v>331</v>
      </c>
      <c r="H61" s="114">
        <v>332</v>
      </c>
      <c r="I61" s="140">
        <v>339</v>
      </c>
      <c r="J61" s="115">
        <v>-13</v>
      </c>
      <c r="K61" s="116">
        <v>-3.8348082595870205</v>
      </c>
    </row>
    <row r="62" spans="1:11" ht="14.1" customHeight="1" x14ac:dyDescent="0.2">
      <c r="A62" s="306" t="s">
        <v>292</v>
      </c>
      <c r="B62" s="307" t="s">
        <v>293</v>
      </c>
      <c r="C62" s="308"/>
      <c r="D62" s="113">
        <v>0.83297473412430079</v>
      </c>
      <c r="E62" s="115">
        <v>271</v>
      </c>
      <c r="F62" s="114">
        <v>279</v>
      </c>
      <c r="G62" s="114">
        <v>279</v>
      </c>
      <c r="H62" s="114">
        <v>274</v>
      </c>
      <c r="I62" s="140">
        <v>248</v>
      </c>
      <c r="J62" s="115">
        <v>23</v>
      </c>
      <c r="K62" s="116">
        <v>9.2741935483870961</v>
      </c>
    </row>
    <row r="63" spans="1:11" ht="14.1" customHeight="1" x14ac:dyDescent="0.2">
      <c r="A63" s="306"/>
      <c r="B63" s="307" t="s">
        <v>294</v>
      </c>
      <c r="C63" s="308"/>
      <c r="D63" s="113">
        <v>0.6885104813425954</v>
      </c>
      <c r="E63" s="115">
        <v>224</v>
      </c>
      <c r="F63" s="114">
        <v>229</v>
      </c>
      <c r="G63" s="114">
        <v>229</v>
      </c>
      <c r="H63" s="114">
        <v>225</v>
      </c>
      <c r="I63" s="140">
        <v>200</v>
      </c>
      <c r="J63" s="115">
        <v>24</v>
      </c>
      <c r="K63" s="116">
        <v>12</v>
      </c>
    </row>
    <row r="64" spans="1:11" ht="14.1" customHeight="1" x14ac:dyDescent="0.2">
      <c r="A64" s="306" t="s">
        <v>295</v>
      </c>
      <c r="B64" s="307" t="s">
        <v>296</v>
      </c>
      <c r="C64" s="308"/>
      <c r="D64" s="113">
        <v>8.2990102661830698E-2</v>
      </c>
      <c r="E64" s="115">
        <v>27</v>
      </c>
      <c r="F64" s="114">
        <v>27</v>
      </c>
      <c r="G64" s="114">
        <v>27</v>
      </c>
      <c r="H64" s="114">
        <v>29</v>
      </c>
      <c r="I64" s="140">
        <v>31</v>
      </c>
      <c r="J64" s="115">
        <v>-4</v>
      </c>
      <c r="K64" s="116">
        <v>-12.903225806451612</v>
      </c>
    </row>
    <row r="65" spans="1:11" ht="14.1" customHeight="1" x14ac:dyDescent="0.2">
      <c r="A65" s="306" t="s">
        <v>297</v>
      </c>
      <c r="B65" s="307" t="s">
        <v>298</v>
      </c>
      <c r="C65" s="308"/>
      <c r="D65" s="113">
        <v>0.49794061597098421</v>
      </c>
      <c r="E65" s="115">
        <v>162</v>
      </c>
      <c r="F65" s="114">
        <v>170</v>
      </c>
      <c r="G65" s="114">
        <v>168</v>
      </c>
      <c r="H65" s="114">
        <v>165</v>
      </c>
      <c r="I65" s="140">
        <v>172</v>
      </c>
      <c r="J65" s="115">
        <v>-10</v>
      </c>
      <c r="K65" s="116">
        <v>-5.8139534883720927</v>
      </c>
    </row>
    <row r="66" spans="1:11" ht="14.1" customHeight="1" x14ac:dyDescent="0.2">
      <c r="A66" s="306">
        <v>82</v>
      </c>
      <c r="B66" s="307" t="s">
        <v>299</v>
      </c>
      <c r="C66" s="308"/>
      <c r="D66" s="113">
        <v>1.7981188910063319</v>
      </c>
      <c r="E66" s="115">
        <v>585</v>
      </c>
      <c r="F66" s="114">
        <v>609</v>
      </c>
      <c r="G66" s="114">
        <v>619</v>
      </c>
      <c r="H66" s="114">
        <v>622</v>
      </c>
      <c r="I66" s="140">
        <v>600</v>
      </c>
      <c r="J66" s="115">
        <v>-15</v>
      </c>
      <c r="K66" s="116">
        <v>-2.5</v>
      </c>
    </row>
    <row r="67" spans="1:11" ht="14.1" customHeight="1" x14ac:dyDescent="0.2">
      <c r="A67" s="306" t="s">
        <v>300</v>
      </c>
      <c r="B67" s="307" t="s">
        <v>301</v>
      </c>
      <c r="C67" s="308"/>
      <c r="D67" s="113">
        <v>0.77764799901641357</v>
      </c>
      <c r="E67" s="115">
        <v>253</v>
      </c>
      <c r="F67" s="114">
        <v>251</v>
      </c>
      <c r="G67" s="114">
        <v>245</v>
      </c>
      <c r="H67" s="114">
        <v>253</v>
      </c>
      <c r="I67" s="140">
        <v>232</v>
      </c>
      <c r="J67" s="115">
        <v>21</v>
      </c>
      <c r="K67" s="116">
        <v>9.0517241379310338</v>
      </c>
    </row>
    <row r="68" spans="1:11" ht="14.1" customHeight="1" x14ac:dyDescent="0.2">
      <c r="A68" s="306" t="s">
        <v>302</v>
      </c>
      <c r="B68" s="307" t="s">
        <v>303</v>
      </c>
      <c r="C68" s="308"/>
      <c r="D68" s="113">
        <v>0.66699452880063936</v>
      </c>
      <c r="E68" s="115">
        <v>217</v>
      </c>
      <c r="F68" s="114">
        <v>242</v>
      </c>
      <c r="G68" s="114">
        <v>254</v>
      </c>
      <c r="H68" s="114">
        <v>247</v>
      </c>
      <c r="I68" s="140">
        <v>243</v>
      </c>
      <c r="J68" s="115">
        <v>-26</v>
      </c>
      <c r="K68" s="116">
        <v>-10.699588477366255</v>
      </c>
    </row>
    <row r="69" spans="1:11" ht="14.1" customHeight="1" x14ac:dyDescent="0.2">
      <c r="A69" s="306">
        <v>83</v>
      </c>
      <c r="B69" s="307" t="s">
        <v>304</v>
      </c>
      <c r="C69" s="308"/>
      <c r="D69" s="113">
        <v>3.7775865248662939</v>
      </c>
      <c r="E69" s="115">
        <v>1229</v>
      </c>
      <c r="F69" s="114">
        <v>1206</v>
      </c>
      <c r="G69" s="114">
        <v>1203</v>
      </c>
      <c r="H69" s="114">
        <v>1217</v>
      </c>
      <c r="I69" s="140">
        <v>1208</v>
      </c>
      <c r="J69" s="115">
        <v>21</v>
      </c>
      <c r="K69" s="116">
        <v>1.7384105960264902</v>
      </c>
    </row>
    <row r="70" spans="1:11" ht="14.1" customHeight="1" x14ac:dyDescent="0.2">
      <c r="A70" s="306" t="s">
        <v>305</v>
      </c>
      <c r="B70" s="307" t="s">
        <v>306</v>
      </c>
      <c r="C70" s="308"/>
      <c r="D70" s="113">
        <v>2.2438064793754227</v>
      </c>
      <c r="E70" s="115">
        <v>730</v>
      </c>
      <c r="F70" s="114">
        <v>706</v>
      </c>
      <c r="G70" s="114">
        <v>686</v>
      </c>
      <c r="H70" s="114">
        <v>699</v>
      </c>
      <c r="I70" s="140">
        <v>687</v>
      </c>
      <c r="J70" s="115">
        <v>43</v>
      </c>
      <c r="K70" s="116">
        <v>6.259097525473071</v>
      </c>
    </row>
    <row r="71" spans="1:11" ht="14.1" customHeight="1" x14ac:dyDescent="0.2">
      <c r="A71" s="306"/>
      <c r="B71" s="307" t="s">
        <v>307</v>
      </c>
      <c r="C71" s="308"/>
      <c r="D71" s="113">
        <v>1.4569373578410278</v>
      </c>
      <c r="E71" s="115">
        <v>474</v>
      </c>
      <c r="F71" s="114">
        <v>431</v>
      </c>
      <c r="G71" s="114">
        <v>416</v>
      </c>
      <c r="H71" s="114">
        <v>427</v>
      </c>
      <c r="I71" s="140">
        <v>413</v>
      </c>
      <c r="J71" s="115">
        <v>61</v>
      </c>
      <c r="K71" s="116">
        <v>14.76997578692494</v>
      </c>
    </row>
    <row r="72" spans="1:11" ht="14.1" customHeight="1" x14ac:dyDescent="0.2">
      <c r="A72" s="306">
        <v>84</v>
      </c>
      <c r="B72" s="307" t="s">
        <v>308</v>
      </c>
      <c r="C72" s="308"/>
      <c r="D72" s="113">
        <v>4.0911046904776542</v>
      </c>
      <c r="E72" s="115">
        <v>1331</v>
      </c>
      <c r="F72" s="114">
        <v>1550</v>
      </c>
      <c r="G72" s="114">
        <v>1318</v>
      </c>
      <c r="H72" s="114">
        <v>1538</v>
      </c>
      <c r="I72" s="140">
        <v>1251</v>
      </c>
      <c r="J72" s="115">
        <v>80</v>
      </c>
      <c r="K72" s="116">
        <v>6.3948840927258193</v>
      </c>
    </row>
    <row r="73" spans="1:11" ht="14.1" customHeight="1" x14ac:dyDescent="0.2">
      <c r="A73" s="306" t="s">
        <v>309</v>
      </c>
      <c r="B73" s="307" t="s">
        <v>310</v>
      </c>
      <c r="C73" s="308"/>
      <c r="D73" s="113">
        <v>0.15061166779369276</v>
      </c>
      <c r="E73" s="115">
        <v>49</v>
      </c>
      <c r="F73" s="114">
        <v>47</v>
      </c>
      <c r="G73" s="114">
        <v>49</v>
      </c>
      <c r="H73" s="114">
        <v>48</v>
      </c>
      <c r="I73" s="140">
        <v>48</v>
      </c>
      <c r="J73" s="115">
        <v>1</v>
      </c>
      <c r="K73" s="116">
        <v>2.0833333333333335</v>
      </c>
    </row>
    <row r="74" spans="1:11" ht="14.1" customHeight="1" x14ac:dyDescent="0.2">
      <c r="A74" s="306" t="s">
        <v>311</v>
      </c>
      <c r="B74" s="307" t="s">
        <v>312</v>
      </c>
      <c r="C74" s="308"/>
      <c r="D74" s="113">
        <v>2.7663367553943566E-2</v>
      </c>
      <c r="E74" s="115">
        <v>9</v>
      </c>
      <c r="F74" s="114">
        <v>7</v>
      </c>
      <c r="G74" s="114">
        <v>5</v>
      </c>
      <c r="H74" s="114">
        <v>7</v>
      </c>
      <c r="I74" s="140">
        <v>10</v>
      </c>
      <c r="J74" s="115">
        <v>-1</v>
      </c>
      <c r="K74" s="116">
        <v>-10</v>
      </c>
    </row>
    <row r="75" spans="1:11" ht="14.1" customHeight="1" x14ac:dyDescent="0.2">
      <c r="A75" s="306" t="s">
        <v>313</v>
      </c>
      <c r="B75" s="307" t="s">
        <v>314</v>
      </c>
      <c r="C75" s="308"/>
      <c r="D75" s="113">
        <v>2.7786315854183314</v>
      </c>
      <c r="E75" s="115">
        <v>904</v>
      </c>
      <c r="F75" s="114">
        <v>1115</v>
      </c>
      <c r="G75" s="114">
        <v>881</v>
      </c>
      <c r="H75" s="114">
        <v>1127</v>
      </c>
      <c r="I75" s="140">
        <v>851</v>
      </c>
      <c r="J75" s="115">
        <v>53</v>
      </c>
      <c r="K75" s="116">
        <v>6.2279670975323151</v>
      </c>
    </row>
    <row r="76" spans="1:11" ht="14.1" customHeight="1" x14ac:dyDescent="0.2">
      <c r="A76" s="306">
        <v>91</v>
      </c>
      <c r="B76" s="307" t="s">
        <v>315</v>
      </c>
      <c r="C76" s="308"/>
      <c r="D76" s="113">
        <v>3.9958197577918485E-2</v>
      </c>
      <c r="E76" s="115">
        <v>13</v>
      </c>
      <c r="F76" s="114">
        <v>16</v>
      </c>
      <c r="G76" s="114">
        <v>14</v>
      </c>
      <c r="H76" s="114">
        <v>14</v>
      </c>
      <c r="I76" s="140">
        <v>12</v>
      </c>
      <c r="J76" s="115">
        <v>1</v>
      </c>
      <c r="K76" s="116">
        <v>8.3333333333333339</v>
      </c>
    </row>
    <row r="77" spans="1:11" ht="14.1" customHeight="1" x14ac:dyDescent="0.2">
      <c r="A77" s="306">
        <v>92</v>
      </c>
      <c r="B77" s="307" t="s">
        <v>316</v>
      </c>
      <c r="C77" s="308"/>
      <c r="D77" s="113">
        <v>0.29814962808139178</v>
      </c>
      <c r="E77" s="115">
        <v>97</v>
      </c>
      <c r="F77" s="114">
        <v>112</v>
      </c>
      <c r="G77" s="114">
        <v>102</v>
      </c>
      <c r="H77" s="114">
        <v>106</v>
      </c>
      <c r="I77" s="140">
        <v>94</v>
      </c>
      <c r="J77" s="115">
        <v>3</v>
      </c>
      <c r="K77" s="116">
        <v>3.1914893617021276</v>
      </c>
    </row>
    <row r="78" spans="1:11" ht="14.1" customHeight="1" x14ac:dyDescent="0.2">
      <c r="A78" s="306">
        <v>93</v>
      </c>
      <c r="B78" s="307" t="s">
        <v>317</v>
      </c>
      <c r="C78" s="308"/>
      <c r="D78" s="113">
        <v>8.9137517673818153E-2</v>
      </c>
      <c r="E78" s="115">
        <v>29</v>
      </c>
      <c r="F78" s="114">
        <v>32</v>
      </c>
      <c r="G78" s="114">
        <v>31</v>
      </c>
      <c r="H78" s="114">
        <v>36</v>
      </c>
      <c r="I78" s="140">
        <v>37</v>
      </c>
      <c r="J78" s="115">
        <v>-8</v>
      </c>
      <c r="K78" s="116">
        <v>-21.621621621621621</v>
      </c>
    </row>
    <row r="79" spans="1:11" ht="14.1" customHeight="1" x14ac:dyDescent="0.2">
      <c r="A79" s="306">
        <v>94</v>
      </c>
      <c r="B79" s="307" t="s">
        <v>318</v>
      </c>
      <c r="C79" s="308"/>
      <c r="D79" s="113">
        <v>0.51945656851294031</v>
      </c>
      <c r="E79" s="115">
        <v>169</v>
      </c>
      <c r="F79" s="114">
        <v>189</v>
      </c>
      <c r="G79" s="114">
        <v>183</v>
      </c>
      <c r="H79" s="114">
        <v>140</v>
      </c>
      <c r="I79" s="140">
        <v>172</v>
      </c>
      <c r="J79" s="115">
        <v>-3</v>
      </c>
      <c r="K79" s="116">
        <v>-1.7441860465116279</v>
      </c>
    </row>
    <row r="80" spans="1:11" ht="14.1" customHeight="1" x14ac:dyDescent="0.2">
      <c r="A80" s="306" t="s">
        <v>319</v>
      </c>
      <c r="B80" s="307" t="s">
        <v>320</v>
      </c>
      <c r="C80" s="308"/>
      <c r="D80" s="113">
        <v>1.2294830023974919E-2</v>
      </c>
      <c r="E80" s="115">
        <v>4</v>
      </c>
      <c r="F80" s="114">
        <v>3</v>
      </c>
      <c r="G80" s="114">
        <v>4</v>
      </c>
      <c r="H80" s="114">
        <v>3</v>
      </c>
      <c r="I80" s="140">
        <v>3</v>
      </c>
      <c r="J80" s="115">
        <v>1</v>
      </c>
      <c r="K80" s="116">
        <v>33.333333333333336</v>
      </c>
    </row>
    <row r="81" spans="1:11" ht="14.1" customHeight="1" x14ac:dyDescent="0.2">
      <c r="A81" s="310" t="s">
        <v>321</v>
      </c>
      <c r="B81" s="311" t="s">
        <v>333</v>
      </c>
      <c r="C81" s="312"/>
      <c r="D81" s="125">
        <v>4.0357779553697668</v>
      </c>
      <c r="E81" s="143">
        <v>1313</v>
      </c>
      <c r="F81" s="144">
        <v>1354</v>
      </c>
      <c r="G81" s="144">
        <v>1353</v>
      </c>
      <c r="H81" s="144">
        <v>1366</v>
      </c>
      <c r="I81" s="145">
        <v>1337</v>
      </c>
      <c r="J81" s="143">
        <v>-24</v>
      </c>
      <c r="K81" s="146">
        <v>-1.7950635751682873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9673</v>
      </c>
      <c r="G12" s="536">
        <v>7530</v>
      </c>
      <c r="H12" s="536">
        <v>12201</v>
      </c>
      <c r="I12" s="536">
        <v>8226</v>
      </c>
      <c r="J12" s="537">
        <v>9497</v>
      </c>
      <c r="K12" s="538">
        <v>176</v>
      </c>
      <c r="L12" s="349">
        <v>1.8532168053069391</v>
      </c>
    </row>
    <row r="13" spans="1:17" s="110" customFormat="1" ht="15" customHeight="1" x14ac:dyDescent="0.2">
      <c r="A13" s="350" t="s">
        <v>344</v>
      </c>
      <c r="B13" s="351" t="s">
        <v>345</v>
      </c>
      <c r="C13" s="347"/>
      <c r="D13" s="347"/>
      <c r="E13" s="348"/>
      <c r="F13" s="536">
        <v>5807</v>
      </c>
      <c r="G13" s="536">
        <v>4073</v>
      </c>
      <c r="H13" s="536">
        <v>7088</v>
      </c>
      <c r="I13" s="536">
        <v>5049</v>
      </c>
      <c r="J13" s="537">
        <v>5823</v>
      </c>
      <c r="K13" s="538">
        <v>-16</v>
      </c>
      <c r="L13" s="349">
        <v>-0.27477245406148032</v>
      </c>
    </row>
    <row r="14" spans="1:17" s="110" customFormat="1" ht="22.5" customHeight="1" x14ac:dyDescent="0.2">
      <c r="A14" s="350"/>
      <c r="B14" s="351" t="s">
        <v>346</v>
      </c>
      <c r="C14" s="347"/>
      <c r="D14" s="347"/>
      <c r="E14" s="348"/>
      <c r="F14" s="536">
        <v>3866</v>
      </c>
      <c r="G14" s="536">
        <v>3457</v>
      </c>
      <c r="H14" s="536">
        <v>5113</v>
      </c>
      <c r="I14" s="536">
        <v>3177</v>
      </c>
      <c r="J14" s="537">
        <v>3674</v>
      </c>
      <c r="K14" s="538">
        <v>192</v>
      </c>
      <c r="L14" s="349">
        <v>5.2259118127381603</v>
      </c>
    </row>
    <row r="15" spans="1:17" s="110" customFormat="1" ht="15" customHeight="1" x14ac:dyDescent="0.2">
      <c r="A15" s="350" t="s">
        <v>347</v>
      </c>
      <c r="B15" s="351" t="s">
        <v>108</v>
      </c>
      <c r="C15" s="347"/>
      <c r="D15" s="347"/>
      <c r="E15" s="348"/>
      <c r="F15" s="536">
        <v>2287</v>
      </c>
      <c r="G15" s="536">
        <v>1996</v>
      </c>
      <c r="H15" s="536">
        <v>5049</v>
      </c>
      <c r="I15" s="536">
        <v>1991</v>
      </c>
      <c r="J15" s="537">
        <v>2204</v>
      </c>
      <c r="K15" s="538">
        <v>83</v>
      </c>
      <c r="L15" s="349">
        <v>3.7658802177858441</v>
      </c>
    </row>
    <row r="16" spans="1:17" s="110" customFormat="1" ht="15" customHeight="1" x14ac:dyDescent="0.2">
      <c r="A16" s="350"/>
      <c r="B16" s="351" t="s">
        <v>109</v>
      </c>
      <c r="C16" s="347"/>
      <c r="D16" s="347"/>
      <c r="E16" s="348"/>
      <c r="F16" s="536">
        <v>6343</v>
      </c>
      <c r="G16" s="536">
        <v>4882</v>
      </c>
      <c r="H16" s="536">
        <v>6248</v>
      </c>
      <c r="I16" s="536">
        <v>5502</v>
      </c>
      <c r="J16" s="537">
        <v>6241</v>
      </c>
      <c r="K16" s="538">
        <v>102</v>
      </c>
      <c r="L16" s="349">
        <v>1.6343534689953534</v>
      </c>
    </row>
    <row r="17" spans="1:12" s="110" customFormat="1" ht="15" customHeight="1" x14ac:dyDescent="0.2">
      <c r="A17" s="350"/>
      <c r="B17" s="351" t="s">
        <v>110</v>
      </c>
      <c r="C17" s="347"/>
      <c r="D17" s="347"/>
      <c r="E17" s="348"/>
      <c r="F17" s="536">
        <v>915</v>
      </c>
      <c r="G17" s="536">
        <v>576</v>
      </c>
      <c r="H17" s="536">
        <v>802</v>
      </c>
      <c r="I17" s="536">
        <v>636</v>
      </c>
      <c r="J17" s="537">
        <v>928</v>
      </c>
      <c r="K17" s="538">
        <v>-13</v>
      </c>
      <c r="L17" s="349">
        <v>-1.4008620689655173</v>
      </c>
    </row>
    <row r="18" spans="1:12" s="110" customFormat="1" ht="15" customHeight="1" x14ac:dyDescent="0.2">
      <c r="A18" s="350"/>
      <c r="B18" s="351" t="s">
        <v>111</v>
      </c>
      <c r="C18" s="347"/>
      <c r="D18" s="347"/>
      <c r="E18" s="348"/>
      <c r="F18" s="536">
        <v>128</v>
      </c>
      <c r="G18" s="536">
        <v>76</v>
      </c>
      <c r="H18" s="536">
        <v>102</v>
      </c>
      <c r="I18" s="536">
        <v>97</v>
      </c>
      <c r="J18" s="537">
        <v>124</v>
      </c>
      <c r="K18" s="538">
        <v>4</v>
      </c>
      <c r="L18" s="349">
        <v>3.225806451612903</v>
      </c>
    </row>
    <row r="19" spans="1:12" s="110" customFormat="1" ht="15" customHeight="1" x14ac:dyDescent="0.2">
      <c r="A19" s="118" t="s">
        <v>113</v>
      </c>
      <c r="B19" s="119" t="s">
        <v>181</v>
      </c>
      <c r="C19" s="347"/>
      <c r="D19" s="347"/>
      <c r="E19" s="348"/>
      <c r="F19" s="536">
        <v>6388</v>
      </c>
      <c r="G19" s="536">
        <v>4509</v>
      </c>
      <c r="H19" s="536">
        <v>8683</v>
      </c>
      <c r="I19" s="536">
        <v>5447</v>
      </c>
      <c r="J19" s="537">
        <v>6527</v>
      </c>
      <c r="K19" s="538">
        <v>-139</v>
      </c>
      <c r="L19" s="349">
        <v>-2.1296154435422094</v>
      </c>
    </row>
    <row r="20" spans="1:12" s="110" customFormat="1" ht="15" customHeight="1" x14ac:dyDescent="0.2">
      <c r="A20" s="118"/>
      <c r="B20" s="119" t="s">
        <v>182</v>
      </c>
      <c r="C20" s="347"/>
      <c r="D20" s="347"/>
      <c r="E20" s="348"/>
      <c r="F20" s="536">
        <v>3285</v>
      </c>
      <c r="G20" s="536">
        <v>3021</v>
      </c>
      <c r="H20" s="536">
        <v>3518</v>
      </c>
      <c r="I20" s="536">
        <v>2779</v>
      </c>
      <c r="J20" s="537">
        <v>2970</v>
      </c>
      <c r="K20" s="538">
        <v>315</v>
      </c>
      <c r="L20" s="349">
        <v>10.606060606060606</v>
      </c>
    </row>
    <row r="21" spans="1:12" s="110" customFormat="1" ht="15" customHeight="1" x14ac:dyDescent="0.2">
      <c r="A21" s="118" t="s">
        <v>113</v>
      </c>
      <c r="B21" s="119" t="s">
        <v>116</v>
      </c>
      <c r="C21" s="347"/>
      <c r="D21" s="347"/>
      <c r="E21" s="348"/>
      <c r="F21" s="536">
        <v>7670</v>
      </c>
      <c r="G21" s="536">
        <v>5975</v>
      </c>
      <c r="H21" s="536">
        <v>10017</v>
      </c>
      <c r="I21" s="536">
        <v>6255</v>
      </c>
      <c r="J21" s="537">
        <v>7650</v>
      </c>
      <c r="K21" s="538">
        <v>20</v>
      </c>
      <c r="L21" s="349">
        <v>0.26143790849673204</v>
      </c>
    </row>
    <row r="22" spans="1:12" s="110" customFormat="1" ht="15" customHeight="1" x14ac:dyDescent="0.2">
      <c r="A22" s="118"/>
      <c r="B22" s="119" t="s">
        <v>117</v>
      </c>
      <c r="C22" s="347"/>
      <c r="D22" s="347"/>
      <c r="E22" s="348"/>
      <c r="F22" s="536">
        <v>1995</v>
      </c>
      <c r="G22" s="536">
        <v>1550</v>
      </c>
      <c r="H22" s="536">
        <v>2175</v>
      </c>
      <c r="I22" s="536">
        <v>1965</v>
      </c>
      <c r="J22" s="537">
        <v>1835</v>
      </c>
      <c r="K22" s="538">
        <v>160</v>
      </c>
      <c r="L22" s="349">
        <v>8.7193460490463224</v>
      </c>
    </row>
    <row r="23" spans="1:12" s="110" customFormat="1" ht="15" customHeight="1" x14ac:dyDescent="0.2">
      <c r="A23" s="352" t="s">
        <v>347</v>
      </c>
      <c r="B23" s="353" t="s">
        <v>193</v>
      </c>
      <c r="C23" s="354"/>
      <c r="D23" s="354"/>
      <c r="E23" s="355"/>
      <c r="F23" s="539">
        <v>347</v>
      </c>
      <c r="G23" s="539">
        <v>377</v>
      </c>
      <c r="H23" s="539">
        <v>2336</v>
      </c>
      <c r="I23" s="539">
        <v>191</v>
      </c>
      <c r="J23" s="540">
        <v>239</v>
      </c>
      <c r="K23" s="541">
        <v>108</v>
      </c>
      <c r="L23" s="356">
        <v>45.188284518828453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39.5</v>
      </c>
      <c r="G25" s="542">
        <v>46.1</v>
      </c>
      <c r="H25" s="542">
        <v>47.5</v>
      </c>
      <c r="I25" s="542">
        <v>48</v>
      </c>
      <c r="J25" s="542">
        <v>40.299999999999997</v>
      </c>
      <c r="K25" s="543" t="s">
        <v>349</v>
      </c>
      <c r="L25" s="364">
        <v>-0.79999999999999716</v>
      </c>
    </row>
    <row r="26" spans="1:12" s="110" customFormat="1" ht="15" customHeight="1" x14ac:dyDescent="0.2">
      <c r="A26" s="365" t="s">
        <v>105</v>
      </c>
      <c r="B26" s="366" t="s">
        <v>345</v>
      </c>
      <c r="C26" s="362"/>
      <c r="D26" s="362"/>
      <c r="E26" s="363"/>
      <c r="F26" s="542">
        <v>37.799999999999997</v>
      </c>
      <c r="G26" s="542">
        <v>44.3</v>
      </c>
      <c r="H26" s="542">
        <v>43.9</v>
      </c>
      <c r="I26" s="542">
        <v>46.2</v>
      </c>
      <c r="J26" s="544">
        <v>37.6</v>
      </c>
      <c r="K26" s="543" t="s">
        <v>349</v>
      </c>
      <c r="L26" s="364">
        <v>0.19999999999999574</v>
      </c>
    </row>
    <row r="27" spans="1:12" s="110" customFormat="1" ht="15" customHeight="1" x14ac:dyDescent="0.2">
      <c r="A27" s="365"/>
      <c r="B27" s="366" t="s">
        <v>346</v>
      </c>
      <c r="C27" s="362"/>
      <c r="D27" s="362"/>
      <c r="E27" s="363"/>
      <c r="F27" s="542">
        <v>42.3</v>
      </c>
      <c r="G27" s="542">
        <v>48.2</v>
      </c>
      <c r="H27" s="542">
        <v>52.3</v>
      </c>
      <c r="I27" s="542">
        <v>50.9</v>
      </c>
      <c r="J27" s="542">
        <v>44.5</v>
      </c>
      <c r="K27" s="543" t="s">
        <v>349</v>
      </c>
      <c r="L27" s="364">
        <v>-2.2000000000000028</v>
      </c>
    </row>
    <row r="28" spans="1:12" s="110" customFormat="1" ht="15" customHeight="1" x14ac:dyDescent="0.2">
      <c r="A28" s="365" t="s">
        <v>113</v>
      </c>
      <c r="B28" s="366" t="s">
        <v>108</v>
      </c>
      <c r="C28" s="362"/>
      <c r="D28" s="362"/>
      <c r="E28" s="363"/>
      <c r="F28" s="542">
        <v>53.1</v>
      </c>
      <c r="G28" s="542">
        <v>57.2</v>
      </c>
      <c r="H28" s="542">
        <v>56.8</v>
      </c>
      <c r="I28" s="542">
        <v>59.2</v>
      </c>
      <c r="J28" s="542">
        <v>52.4</v>
      </c>
      <c r="K28" s="543" t="s">
        <v>349</v>
      </c>
      <c r="L28" s="364">
        <v>0.70000000000000284</v>
      </c>
    </row>
    <row r="29" spans="1:12" s="110" customFormat="1" ht="11.25" x14ac:dyDescent="0.2">
      <c r="A29" s="365"/>
      <c r="B29" s="366" t="s">
        <v>109</v>
      </c>
      <c r="C29" s="362"/>
      <c r="D29" s="362"/>
      <c r="E29" s="363"/>
      <c r="F29" s="542">
        <v>36.9</v>
      </c>
      <c r="G29" s="542">
        <v>43.4</v>
      </c>
      <c r="H29" s="542">
        <v>44.5</v>
      </c>
      <c r="I29" s="542">
        <v>45.6</v>
      </c>
      <c r="J29" s="544">
        <v>38.4</v>
      </c>
      <c r="K29" s="543" t="s">
        <v>349</v>
      </c>
      <c r="L29" s="364">
        <v>-1.5</v>
      </c>
    </row>
    <row r="30" spans="1:12" s="110" customFormat="1" ht="15" customHeight="1" x14ac:dyDescent="0.2">
      <c r="A30" s="365"/>
      <c r="B30" s="366" t="s">
        <v>110</v>
      </c>
      <c r="C30" s="362"/>
      <c r="D30" s="362"/>
      <c r="E30" s="363"/>
      <c r="F30" s="542">
        <v>28.1</v>
      </c>
      <c r="G30" s="542">
        <v>37.299999999999997</v>
      </c>
      <c r="H30" s="542">
        <v>42.2</v>
      </c>
      <c r="I30" s="542">
        <v>36.799999999999997</v>
      </c>
      <c r="J30" s="542">
        <v>27.1</v>
      </c>
      <c r="K30" s="543" t="s">
        <v>349</v>
      </c>
      <c r="L30" s="364">
        <v>1</v>
      </c>
    </row>
    <row r="31" spans="1:12" s="110" customFormat="1" ht="15" customHeight="1" x14ac:dyDescent="0.2">
      <c r="A31" s="365"/>
      <c r="B31" s="366" t="s">
        <v>111</v>
      </c>
      <c r="C31" s="362"/>
      <c r="D31" s="362"/>
      <c r="E31" s="363"/>
      <c r="F31" s="542">
        <v>40.6</v>
      </c>
      <c r="G31" s="542">
        <v>43.4</v>
      </c>
      <c r="H31" s="542">
        <v>41.2</v>
      </c>
      <c r="I31" s="542">
        <v>40.200000000000003</v>
      </c>
      <c r="J31" s="542">
        <v>40.299999999999997</v>
      </c>
      <c r="K31" s="543" t="s">
        <v>349</v>
      </c>
      <c r="L31" s="364">
        <v>0.30000000000000426</v>
      </c>
    </row>
    <row r="32" spans="1:12" s="110" customFormat="1" ht="15" customHeight="1" x14ac:dyDescent="0.2">
      <c r="A32" s="367" t="s">
        <v>113</v>
      </c>
      <c r="B32" s="368" t="s">
        <v>181</v>
      </c>
      <c r="C32" s="362"/>
      <c r="D32" s="362"/>
      <c r="E32" s="363"/>
      <c r="F32" s="542">
        <v>35.700000000000003</v>
      </c>
      <c r="G32" s="542">
        <v>42</v>
      </c>
      <c r="H32" s="542">
        <v>43.7</v>
      </c>
      <c r="I32" s="542">
        <v>45.8</v>
      </c>
      <c r="J32" s="544">
        <v>37</v>
      </c>
      <c r="K32" s="543" t="s">
        <v>349</v>
      </c>
      <c r="L32" s="364">
        <v>-1.2999999999999972</v>
      </c>
    </row>
    <row r="33" spans="1:12" s="110" customFormat="1" ht="15" customHeight="1" x14ac:dyDescent="0.2">
      <c r="A33" s="367"/>
      <c r="B33" s="368" t="s">
        <v>182</v>
      </c>
      <c r="C33" s="362"/>
      <c r="D33" s="362"/>
      <c r="E33" s="363"/>
      <c r="F33" s="542">
        <v>46.6</v>
      </c>
      <c r="G33" s="542">
        <v>51.7</v>
      </c>
      <c r="H33" s="542">
        <v>54</v>
      </c>
      <c r="I33" s="542">
        <v>52.2</v>
      </c>
      <c r="J33" s="542">
        <v>47.2</v>
      </c>
      <c r="K33" s="543" t="s">
        <v>349</v>
      </c>
      <c r="L33" s="364">
        <v>-0.60000000000000142</v>
      </c>
    </row>
    <row r="34" spans="1:12" s="369" customFormat="1" ht="15" customHeight="1" x14ac:dyDescent="0.2">
      <c r="A34" s="367" t="s">
        <v>113</v>
      </c>
      <c r="B34" s="368" t="s">
        <v>116</v>
      </c>
      <c r="C34" s="362"/>
      <c r="D34" s="362"/>
      <c r="E34" s="363"/>
      <c r="F34" s="542">
        <v>35.299999999999997</v>
      </c>
      <c r="G34" s="542">
        <v>43.5</v>
      </c>
      <c r="H34" s="542">
        <v>44.3</v>
      </c>
      <c r="I34" s="542">
        <v>44.2</v>
      </c>
      <c r="J34" s="542">
        <v>36.5</v>
      </c>
      <c r="K34" s="543" t="s">
        <v>349</v>
      </c>
      <c r="L34" s="364">
        <v>-1.2000000000000028</v>
      </c>
    </row>
    <row r="35" spans="1:12" s="369" customFormat="1" ht="11.25" x14ac:dyDescent="0.2">
      <c r="A35" s="370"/>
      <c r="B35" s="371" t="s">
        <v>117</v>
      </c>
      <c r="C35" s="372"/>
      <c r="D35" s="372"/>
      <c r="E35" s="373"/>
      <c r="F35" s="545">
        <v>55.3</v>
      </c>
      <c r="G35" s="545">
        <v>55.7</v>
      </c>
      <c r="H35" s="545">
        <v>59.4</v>
      </c>
      <c r="I35" s="545">
        <v>59.9</v>
      </c>
      <c r="J35" s="546">
        <v>55.8</v>
      </c>
      <c r="K35" s="547" t="s">
        <v>349</v>
      </c>
      <c r="L35" s="374">
        <v>-0.5</v>
      </c>
    </row>
    <row r="36" spans="1:12" s="369" customFormat="1" ht="15.95" customHeight="1" x14ac:dyDescent="0.2">
      <c r="A36" s="375" t="s">
        <v>350</v>
      </c>
      <c r="B36" s="376"/>
      <c r="C36" s="377"/>
      <c r="D36" s="376"/>
      <c r="E36" s="378"/>
      <c r="F36" s="548">
        <v>9259</v>
      </c>
      <c r="G36" s="548">
        <v>7058</v>
      </c>
      <c r="H36" s="548">
        <v>9282</v>
      </c>
      <c r="I36" s="548">
        <v>7972</v>
      </c>
      <c r="J36" s="548">
        <v>9151</v>
      </c>
      <c r="K36" s="549">
        <v>108</v>
      </c>
      <c r="L36" s="380">
        <v>1.1801988853677194</v>
      </c>
    </row>
    <row r="37" spans="1:12" s="369" customFormat="1" ht="15.95" customHeight="1" x14ac:dyDescent="0.2">
      <c r="A37" s="381"/>
      <c r="B37" s="382" t="s">
        <v>113</v>
      </c>
      <c r="C37" s="382" t="s">
        <v>351</v>
      </c>
      <c r="D37" s="382"/>
      <c r="E37" s="383"/>
      <c r="F37" s="548">
        <v>3661</v>
      </c>
      <c r="G37" s="548">
        <v>3253</v>
      </c>
      <c r="H37" s="548">
        <v>4408</v>
      </c>
      <c r="I37" s="548">
        <v>3826</v>
      </c>
      <c r="J37" s="548">
        <v>3684</v>
      </c>
      <c r="K37" s="549">
        <v>-23</v>
      </c>
      <c r="L37" s="380">
        <v>-0.62432138979370255</v>
      </c>
    </row>
    <row r="38" spans="1:12" s="369" customFormat="1" ht="15.95" customHeight="1" x14ac:dyDescent="0.2">
      <c r="A38" s="381"/>
      <c r="B38" s="384" t="s">
        <v>105</v>
      </c>
      <c r="C38" s="384" t="s">
        <v>106</v>
      </c>
      <c r="D38" s="385"/>
      <c r="E38" s="383"/>
      <c r="F38" s="548">
        <v>5608</v>
      </c>
      <c r="G38" s="548">
        <v>3855</v>
      </c>
      <c r="H38" s="548">
        <v>5348</v>
      </c>
      <c r="I38" s="548">
        <v>4924</v>
      </c>
      <c r="J38" s="550">
        <v>5624</v>
      </c>
      <c r="K38" s="549">
        <v>-16</v>
      </c>
      <c r="L38" s="380">
        <v>-0.28449502133712662</v>
      </c>
    </row>
    <row r="39" spans="1:12" s="369" customFormat="1" ht="15.95" customHeight="1" x14ac:dyDescent="0.2">
      <c r="A39" s="381"/>
      <c r="B39" s="385"/>
      <c r="C39" s="382" t="s">
        <v>352</v>
      </c>
      <c r="D39" s="385"/>
      <c r="E39" s="383"/>
      <c r="F39" s="548">
        <v>2118</v>
      </c>
      <c r="G39" s="548">
        <v>1708</v>
      </c>
      <c r="H39" s="548">
        <v>2350</v>
      </c>
      <c r="I39" s="548">
        <v>2275</v>
      </c>
      <c r="J39" s="548">
        <v>2116</v>
      </c>
      <c r="K39" s="549">
        <v>2</v>
      </c>
      <c r="L39" s="380">
        <v>9.4517958412098299E-2</v>
      </c>
    </row>
    <row r="40" spans="1:12" s="369" customFormat="1" ht="15.95" customHeight="1" x14ac:dyDescent="0.2">
      <c r="A40" s="381"/>
      <c r="B40" s="384"/>
      <c r="C40" s="384" t="s">
        <v>107</v>
      </c>
      <c r="D40" s="385"/>
      <c r="E40" s="383"/>
      <c r="F40" s="548">
        <v>3651</v>
      </c>
      <c r="G40" s="548">
        <v>3203</v>
      </c>
      <c r="H40" s="548">
        <v>3934</v>
      </c>
      <c r="I40" s="548">
        <v>3048</v>
      </c>
      <c r="J40" s="548">
        <v>3527</v>
      </c>
      <c r="K40" s="549">
        <v>124</v>
      </c>
      <c r="L40" s="380">
        <v>3.5157357527643889</v>
      </c>
    </row>
    <row r="41" spans="1:12" s="369" customFormat="1" ht="24" customHeight="1" x14ac:dyDescent="0.2">
      <c r="A41" s="381"/>
      <c r="B41" s="385"/>
      <c r="C41" s="382" t="s">
        <v>352</v>
      </c>
      <c r="D41" s="385"/>
      <c r="E41" s="383"/>
      <c r="F41" s="548">
        <v>1543</v>
      </c>
      <c r="G41" s="548">
        <v>1545</v>
      </c>
      <c r="H41" s="548">
        <v>2058</v>
      </c>
      <c r="I41" s="548">
        <v>1551</v>
      </c>
      <c r="J41" s="550">
        <v>1568</v>
      </c>
      <c r="K41" s="549">
        <v>-25</v>
      </c>
      <c r="L41" s="380">
        <v>-1.5943877551020409</v>
      </c>
    </row>
    <row r="42" spans="1:12" s="110" customFormat="1" ht="15" customHeight="1" x14ac:dyDescent="0.2">
      <c r="A42" s="381"/>
      <c r="B42" s="384" t="s">
        <v>113</v>
      </c>
      <c r="C42" s="384" t="s">
        <v>353</v>
      </c>
      <c r="D42" s="385"/>
      <c r="E42" s="383"/>
      <c r="F42" s="548">
        <v>1973</v>
      </c>
      <c r="G42" s="548">
        <v>1619</v>
      </c>
      <c r="H42" s="548">
        <v>2453</v>
      </c>
      <c r="I42" s="548">
        <v>1830</v>
      </c>
      <c r="J42" s="548">
        <v>1953</v>
      </c>
      <c r="K42" s="549">
        <v>20</v>
      </c>
      <c r="L42" s="380">
        <v>1.0240655401945724</v>
      </c>
    </row>
    <row r="43" spans="1:12" s="110" customFormat="1" ht="15" customHeight="1" x14ac:dyDescent="0.2">
      <c r="A43" s="381"/>
      <c r="B43" s="385"/>
      <c r="C43" s="382" t="s">
        <v>352</v>
      </c>
      <c r="D43" s="385"/>
      <c r="E43" s="383"/>
      <c r="F43" s="548">
        <v>1048</v>
      </c>
      <c r="G43" s="548">
        <v>926</v>
      </c>
      <c r="H43" s="548">
        <v>1393</v>
      </c>
      <c r="I43" s="548">
        <v>1084</v>
      </c>
      <c r="J43" s="548">
        <v>1023</v>
      </c>
      <c r="K43" s="549">
        <v>25</v>
      </c>
      <c r="L43" s="380">
        <v>2.4437927663734116</v>
      </c>
    </row>
    <row r="44" spans="1:12" s="110" customFormat="1" ht="15" customHeight="1" x14ac:dyDescent="0.2">
      <c r="A44" s="381"/>
      <c r="B44" s="384"/>
      <c r="C44" s="366" t="s">
        <v>109</v>
      </c>
      <c r="D44" s="385"/>
      <c r="E44" s="383"/>
      <c r="F44" s="548">
        <v>6247</v>
      </c>
      <c r="G44" s="548">
        <v>4790</v>
      </c>
      <c r="H44" s="548">
        <v>5927</v>
      </c>
      <c r="I44" s="548">
        <v>5414</v>
      </c>
      <c r="J44" s="550">
        <v>6149</v>
      </c>
      <c r="K44" s="549">
        <v>98</v>
      </c>
      <c r="L44" s="380">
        <v>1.5937550821271751</v>
      </c>
    </row>
    <row r="45" spans="1:12" s="110" customFormat="1" ht="15" customHeight="1" x14ac:dyDescent="0.2">
      <c r="A45" s="381"/>
      <c r="B45" s="385"/>
      <c r="C45" s="382" t="s">
        <v>352</v>
      </c>
      <c r="D45" s="385"/>
      <c r="E45" s="383"/>
      <c r="F45" s="548">
        <v>2305</v>
      </c>
      <c r="G45" s="548">
        <v>2080</v>
      </c>
      <c r="H45" s="548">
        <v>2635</v>
      </c>
      <c r="I45" s="548">
        <v>2471</v>
      </c>
      <c r="J45" s="548">
        <v>2360</v>
      </c>
      <c r="K45" s="549">
        <v>-55</v>
      </c>
      <c r="L45" s="380">
        <v>-2.3305084745762712</v>
      </c>
    </row>
    <row r="46" spans="1:12" s="110" customFormat="1" ht="15" customHeight="1" x14ac:dyDescent="0.2">
      <c r="A46" s="381"/>
      <c r="B46" s="384"/>
      <c r="C46" s="366" t="s">
        <v>110</v>
      </c>
      <c r="D46" s="385"/>
      <c r="E46" s="383"/>
      <c r="F46" s="548">
        <v>911</v>
      </c>
      <c r="G46" s="548">
        <v>573</v>
      </c>
      <c r="H46" s="548">
        <v>800</v>
      </c>
      <c r="I46" s="548">
        <v>631</v>
      </c>
      <c r="J46" s="548">
        <v>925</v>
      </c>
      <c r="K46" s="549">
        <v>-14</v>
      </c>
      <c r="L46" s="380">
        <v>-1.5135135135135136</v>
      </c>
    </row>
    <row r="47" spans="1:12" s="110" customFormat="1" ht="15" customHeight="1" x14ac:dyDescent="0.2">
      <c r="A47" s="381"/>
      <c r="B47" s="385"/>
      <c r="C47" s="382" t="s">
        <v>352</v>
      </c>
      <c r="D47" s="385"/>
      <c r="E47" s="383"/>
      <c r="F47" s="548">
        <v>256</v>
      </c>
      <c r="G47" s="548">
        <v>214</v>
      </c>
      <c r="H47" s="548">
        <v>338</v>
      </c>
      <c r="I47" s="548">
        <v>232</v>
      </c>
      <c r="J47" s="550">
        <v>251</v>
      </c>
      <c r="K47" s="549">
        <v>5</v>
      </c>
      <c r="L47" s="380">
        <v>1.9920318725099602</v>
      </c>
    </row>
    <row r="48" spans="1:12" s="110" customFormat="1" ht="15" customHeight="1" x14ac:dyDescent="0.2">
      <c r="A48" s="381"/>
      <c r="B48" s="385"/>
      <c r="C48" s="366" t="s">
        <v>111</v>
      </c>
      <c r="D48" s="386"/>
      <c r="E48" s="387"/>
      <c r="F48" s="548">
        <v>128</v>
      </c>
      <c r="G48" s="548">
        <v>76</v>
      </c>
      <c r="H48" s="548">
        <v>102</v>
      </c>
      <c r="I48" s="548">
        <v>97</v>
      </c>
      <c r="J48" s="548">
        <v>124</v>
      </c>
      <c r="K48" s="549">
        <v>4</v>
      </c>
      <c r="L48" s="380">
        <v>3.225806451612903</v>
      </c>
    </row>
    <row r="49" spans="1:12" s="110" customFormat="1" ht="15" customHeight="1" x14ac:dyDescent="0.2">
      <c r="A49" s="381"/>
      <c r="B49" s="385"/>
      <c r="C49" s="382" t="s">
        <v>352</v>
      </c>
      <c r="D49" s="385"/>
      <c r="E49" s="383"/>
      <c r="F49" s="548">
        <v>52</v>
      </c>
      <c r="G49" s="548">
        <v>33</v>
      </c>
      <c r="H49" s="548">
        <v>42</v>
      </c>
      <c r="I49" s="548">
        <v>39</v>
      </c>
      <c r="J49" s="548">
        <v>50</v>
      </c>
      <c r="K49" s="549">
        <v>2</v>
      </c>
      <c r="L49" s="380">
        <v>4</v>
      </c>
    </row>
    <row r="50" spans="1:12" s="110" customFormat="1" ht="15" customHeight="1" x14ac:dyDescent="0.2">
      <c r="A50" s="381"/>
      <c r="B50" s="384" t="s">
        <v>113</v>
      </c>
      <c r="C50" s="382" t="s">
        <v>181</v>
      </c>
      <c r="D50" s="385"/>
      <c r="E50" s="383"/>
      <c r="F50" s="548">
        <v>5990</v>
      </c>
      <c r="G50" s="548">
        <v>4068</v>
      </c>
      <c r="H50" s="548">
        <v>5855</v>
      </c>
      <c r="I50" s="548">
        <v>5217</v>
      </c>
      <c r="J50" s="550">
        <v>6211</v>
      </c>
      <c r="K50" s="549">
        <v>-221</v>
      </c>
      <c r="L50" s="380">
        <v>-3.5582031878924489</v>
      </c>
    </row>
    <row r="51" spans="1:12" s="110" customFormat="1" ht="15" customHeight="1" x14ac:dyDescent="0.2">
      <c r="A51" s="381"/>
      <c r="B51" s="385"/>
      <c r="C51" s="382" t="s">
        <v>352</v>
      </c>
      <c r="D51" s="385"/>
      <c r="E51" s="383"/>
      <c r="F51" s="548">
        <v>2137</v>
      </c>
      <c r="G51" s="548">
        <v>1707</v>
      </c>
      <c r="H51" s="548">
        <v>2558</v>
      </c>
      <c r="I51" s="548">
        <v>2387</v>
      </c>
      <c r="J51" s="548">
        <v>2296</v>
      </c>
      <c r="K51" s="549">
        <v>-159</v>
      </c>
      <c r="L51" s="380">
        <v>-6.9250871080139369</v>
      </c>
    </row>
    <row r="52" spans="1:12" s="110" customFormat="1" ht="15" customHeight="1" x14ac:dyDescent="0.2">
      <c r="A52" s="381"/>
      <c r="B52" s="384"/>
      <c r="C52" s="382" t="s">
        <v>182</v>
      </c>
      <c r="D52" s="385"/>
      <c r="E52" s="383"/>
      <c r="F52" s="548">
        <v>3269</v>
      </c>
      <c r="G52" s="548">
        <v>2990</v>
      </c>
      <c r="H52" s="548">
        <v>3427</v>
      </c>
      <c r="I52" s="548">
        <v>2755</v>
      </c>
      <c r="J52" s="548">
        <v>2940</v>
      </c>
      <c r="K52" s="549">
        <v>329</v>
      </c>
      <c r="L52" s="380">
        <v>11.19047619047619</v>
      </c>
    </row>
    <row r="53" spans="1:12" s="269" customFormat="1" ht="11.25" customHeight="1" x14ac:dyDescent="0.2">
      <c r="A53" s="381"/>
      <c r="B53" s="385"/>
      <c r="C53" s="382" t="s">
        <v>352</v>
      </c>
      <c r="D53" s="385"/>
      <c r="E53" s="383"/>
      <c r="F53" s="548">
        <v>1524</v>
      </c>
      <c r="G53" s="548">
        <v>1546</v>
      </c>
      <c r="H53" s="548">
        <v>1850</v>
      </c>
      <c r="I53" s="548">
        <v>1439</v>
      </c>
      <c r="J53" s="550">
        <v>1388</v>
      </c>
      <c r="K53" s="549">
        <v>136</v>
      </c>
      <c r="L53" s="380">
        <v>9.7982708933717575</v>
      </c>
    </row>
    <row r="54" spans="1:12" s="151" customFormat="1" ht="12.75" customHeight="1" x14ac:dyDescent="0.2">
      <c r="A54" s="381"/>
      <c r="B54" s="384" t="s">
        <v>113</v>
      </c>
      <c r="C54" s="384" t="s">
        <v>116</v>
      </c>
      <c r="D54" s="385"/>
      <c r="E54" s="383"/>
      <c r="F54" s="548">
        <v>7287</v>
      </c>
      <c r="G54" s="548">
        <v>5553</v>
      </c>
      <c r="H54" s="548">
        <v>7323</v>
      </c>
      <c r="I54" s="548">
        <v>6037</v>
      </c>
      <c r="J54" s="548">
        <v>7337</v>
      </c>
      <c r="K54" s="549">
        <v>-50</v>
      </c>
      <c r="L54" s="380">
        <v>-0.6814774430966335</v>
      </c>
    </row>
    <row r="55" spans="1:12" ht="11.25" x14ac:dyDescent="0.2">
      <c r="A55" s="381"/>
      <c r="B55" s="385"/>
      <c r="C55" s="382" t="s">
        <v>352</v>
      </c>
      <c r="D55" s="385"/>
      <c r="E55" s="383"/>
      <c r="F55" s="548">
        <v>2574</v>
      </c>
      <c r="G55" s="548">
        <v>2416</v>
      </c>
      <c r="H55" s="548">
        <v>3245</v>
      </c>
      <c r="I55" s="548">
        <v>2670</v>
      </c>
      <c r="J55" s="548">
        <v>2677</v>
      </c>
      <c r="K55" s="549">
        <v>-103</v>
      </c>
      <c r="L55" s="380">
        <v>-3.8475905864774003</v>
      </c>
    </row>
    <row r="56" spans="1:12" ht="14.25" customHeight="1" x14ac:dyDescent="0.2">
      <c r="A56" s="381"/>
      <c r="B56" s="385"/>
      <c r="C56" s="384" t="s">
        <v>117</v>
      </c>
      <c r="D56" s="385"/>
      <c r="E56" s="383"/>
      <c r="F56" s="548">
        <v>1964</v>
      </c>
      <c r="G56" s="548">
        <v>1500</v>
      </c>
      <c r="H56" s="548">
        <v>1953</v>
      </c>
      <c r="I56" s="548">
        <v>1929</v>
      </c>
      <c r="J56" s="548">
        <v>1802</v>
      </c>
      <c r="K56" s="549">
        <v>162</v>
      </c>
      <c r="L56" s="380">
        <v>8.9900110987791351</v>
      </c>
    </row>
    <row r="57" spans="1:12" ht="18.75" customHeight="1" x14ac:dyDescent="0.2">
      <c r="A57" s="388"/>
      <c r="B57" s="389"/>
      <c r="C57" s="390" t="s">
        <v>352</v>
      </c>
      <c r="D57" s="389"/>
      <c r="E57" s="391"/>
      <c r="F57" s="551">
        <v>1086</v>
      </c>
      <c r="G57" s="552">
        <v>836</v>
      </c>
      <c r="H57" s="552">
        <v>1160</v>
      </c>
      <c r="I57" s="552">
        <v>1155</v>
      </c>
      <c r="J57" s="552">
        <v>1006</v>
      </c>
      <c r="K57" s="553">
        <f t="shared" ref="K57" si="0">IF(OR(F57=".",J57=".")=TRUE,".",IF(OR(F57="*",J57="*")=TRUE,"*",IF(AND(F57="-",J57="-")=TRUE,"-",IF(AND(ISNUMBER(J57),ISNUMBER(F57))=TRUE,IF(F57-J57=0,0,F57-J57),IF(ISNUMBER(F57)=TRUE,F57,-J57)))))</f>
        <v>80</v>
      </c>
      <c r="L57" s="392">
        <f t="shared" ref="L57" si="1">IF(K57 =".",".",IF(K57 ="*","*",IF(K57="-","-",IF(K57=0,0,IF(OR(J57="-",J57=".",F57="-",F57=".")=TRUE,"X",IF(J57=0,"0,0",IF(ABS(K57*100/J57)&gt;250,".X",(K57*100/J57))))))))</f>
        <v>7.9522862823061633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9673</v>
      </c>
      <c r="E11" s="114">
        <v>7530</v>
      </c>
      <c r="F11" s="114">
        <v>12201</v>
      </c>
      <c r="G11" s="114">
        <v>8226</v>
      </c>
      <c r="H11" s="140">
        <v>9497</v>
      </c>
      <c r="I11" s="115">
        <v>176</v>
      </c>
      <c r="J11" s="116">
        <v>1.8532168053069391</v>
      </c>
    </row>
    <row r="12" spans="1:15" s="110" customFormat="1" ht="24.95" customHeight="1" x14ac:dyDescent="0.2">
      <c r="A12" s="193" t="s">
        <v>132</v>
      </c>
      <c r="B12" s="194" t="s">
        <v>133</v>
      </c>
      <c r="C12" s="113">
        <v>1.2715806885144216</v>
      </c>
      <c r="D12" s="115">
        <v>123</v>
      </c>
      <c r="E12" s="114">
        <v>63</v>
      </c>
      <c r="F12" s="114">
        <v>160</v>
      </c>
      <c r="G12" s="114">
        <v>105</v>
      </c>
      <c r="H12" s="140">
        <v>104</v>
      </c>
      <c r="I12" s="115">
        <v>19</v>
      </c>
      <c r="J12" s="116">
        <v>18.26923076923077</v>
      </c>
    </row>
    <row r="13" spans="1:15" s="110" customFormat="1" ht="24.95" customHeight="1" x14ac:dyDescent="0.2">
      <c r="A13" s="193" t="s">
        <v>134</v>
      </c>
      <c r="B13" s="199" t="s">
        <v>214</v>
      </c>
      <c r="C13" s="113">
        <v>0.58926909955546369</v>
      </c>
      <c r="D13" s="115">
        <v>57</v>
      </c>
      <c r="E13" s="114">
        <v>58</v>
      </c>
      <c r="F13" s="114">
        <v>90</v>
      </c>
      <c r="G13" s="114">
        <v>60</v>
      </c>
      <c r="H13" s="140">
        <v>101</v>
      </c>
      <c r="I13" s="115">
        <v>-44</v>
      </c>
      <c r="J13" s="116">
        <v>-43.564356435643568</v>
      </c>
    </row>
    <row r="14" spans="1:15" s="287" customFormat="1" ht="24.95" customHeight="1" x14ac:dyDescent="0.2">
      <c r="A14" s="193" t="s">
        <v>215</v>
      </c>
      <c r="B14" s="199" t="s">
        <v>137</v>
      </c>
      <c r="C14" s="113">
        <v>15.744856817946863</v>
      </c>
      <c r="D14" s="115">
        <v>1523</v>
      </c>
      <c r="E14" s="114">
        <v>1062</v>
      </c>
      <c r="F14" s="114">
        <v>1968</v>
      </c>
      <c r="G14" s="114">
        <v>1057</v>
      </c>
      <c r="H14" s="140">
        <v>1743</v>
      </c>
      <c r="I14" s="115">
        <v>-220</v>
      </c>
      <c r="J14" s="116">
        <v>-12.621916236374068</v>
      </c>
      <c r="K14" s="110"/>
      <c r="L14" s="110"/>
      <c r="M14" s="110"/>
      <c r="N14" s="110"/>
      <c r="O14" s="110"/>
    </row>
    <row r="15" spans="1:15" s="110" customFormat="1" ht="24.95" customHeight="1" x14ac:dyDescent="0.2">
      <c r="A15" s="193" t="s">
        <v>216</v>
      </c>
      <c r="B15" s="199" t="s">
        <v>217</v>
      </c>
      <c r="C15" s="113">
        <v>4.662462524552879</v>
      </c>
      <c r="D15" s="115">
        <v>451</v>
      </c>
      <c r="E15" s="114">
        <v>510</v>
      </c>
      <c r="F15" s="114">
        <v>446</v>
      </c>
      <c r="G15" s="114">
        <v>251</v>
      </c>
      <c r="H15" s="140">
        <v>523</v>
      </c>
      <c r="I15" s="115">
        <v>-72</v>
      </c>
      <c r="J15" s="116">
        <v>-13.766730401529637</v>
      </c>
    </row>
    <row r="16" spans="1:15" s="287" customFormat="1" ht="24.95" customHeight="1" x14ac:dyDescent="0.2">
      <c r="A16" s="193" t="s">
        <v>218</v>
      </c>
      <c r="B16" s="199" t="s">
        <v>141</v>
      </c>
      <c r="C16" s="113">
        <v>7.9809779799441749</v>
      </c>
      <c r="D16" s="115">
        <v>772</v>
      </c>
      <c r="E16" s="114">
        <v>425</v>
      </c>
      <c r="F16" s="114">
        <v>1269</v>
      </c>
      <c r="G16" s="114">
        <v>664</v>
      </c>
      <c r="H16" s="140">
        <v>1001</v>
      </c>
      <c r="I16" s="115">
        <v>-229</v>
      </c>
      <c r="J16" s="116">
        <v>-22.877122877122876</v>
      </c>
      <c r="K16" s="110"/>
      <c r="L16" s="110"/>
      <c r="M16" s="110"/>
      <c r="N16" s="110"/>
      <c r="O16" s="110"/>
    </row>
    <row r="17" spans="1:15" s="110" customFormat="1" ht="24.95" customHeight="1" x14ac:dyDescent="0.2">
      <c r="A17" s="193" t="s">
        <v>142</v>
      </c>
      <c r="B17" s="199" t="s">
        <v>220</v>
      </c>
      <c r="C17" s="113">
        <v>3.1014163134498087</v>
      </c>
      <c r="D17" s="115">
        <v>300</v>
      </c>
      <c r="E17" s="114">
        <v>127</v>
      </c>
      <c r="F17" s="114">
        <v>253</v>
      </c>
      <c r="G17" s="114">
        <v>142</v>
      </c>
      <c r="H17" s="140">
        <v>219</v>
      </c>
      <c r="I17" s="115">
        <v>81</v>
      </c>
      <c r="J17" s="116">
        <v>36.986301369863014</v>
      </c>
    </row>
    <row r="18" spans="1:15" s="287" customFormat="1" ht="24.95" customHeight="1" x14ac:dyDescent="0.2">
      <c r="A18" s="201" t="s">
        <v>144</v>
      </c>
      <c r="B18" s="202" t="s">
        <v>145</v>
      </c>
      <c r="C18" s="113">
        <v>6.5956786932699263</v>
      </c>
      <c r="D18" s="115">
        <v>638</v>
      </c>
      <c r="E18" s="114">
        <v>368</v>
      </c>
      <c r="F18" s="114">
        <v>769</v>
      </c>
      <c r="G18" s="114">
        <v>538</v>
      </c>
      <c r="H18" s="140">
        <v>713</v>
      </c>
      <c r="I18" s="115">
        <v>-75</v>
      </c>
      <c r="J18" s="116">
        <v>-10.518934081346423</v>
      </c>
      <c r="K18" s="110"/>
      <c r="L18" s="110"/>
      <c r="M18" s="110"/>
      <c r="N18" s="110"/>
      <c r="O18" s="110"/>
    </row>
    <row r="19" spans="1:15" s="110" customFormat="1" ht="24.95" customHeight="1" x14ac:dyDescent="0.2">
      <c r="A19" s="193" t="s">
        <v>146</v>
      </c>
      <c r="B19" s="199" t="s">
        <v>147</v>
      </c>
      <c r="C19" s="113">
        <v>12.591750232606223</v>
      </c>
      <c r="D19" s="115">
        <v>1218</v>
      </c>
      <c r="E19" s="114">
        <v>991</v>
      </c>
      <c r="F19" s="114">
        <v>1491</v>
      </c>
      <c r="G19" s="114">
        <v>939</v>
      </c>
      <c r="H19" s="140">
        <v>997</v>
      </c>
      <c r="I19" s="115">
        <v>221</v>
      </c>
      <c r="J19" s="116">
        <v>22.166499498495487</v>
      </c>
    </row>
    <row r="20" spans="1:15" s="287" customFormat="1" ht="24.95" customHeight="1" x14ac:dyDescent="0.2">
      <c r="A20" s="193" t="s">
        <v>148</v>
      </c>
      <c r="B20" s="199" t="s">
        <v>149</v>
      </c>
      <c r="C20" s="113">
        <v>5.1380130259485162</v>
      </c>
      <c r="D20" s="115">
        <v>497</v>
      </c>
      <c r="E20" s="114">
        <v>432</v>
      </c>
      <c r="F20" s="114">
        <v>685</v>
      </c>
      <c r="G20" s="114">
        <v>472</v>
      </c>
      <c r="H20" s="140">
        <v>641</v>
      </c>
      <c r="I20" s="115">
        <v>-144</v>
      </c>
      <c r="J20" s="116">
        <v>-22.464898595943836</v>
      </c>
      <c r="K20" s="110"/>
      <c r="L20" s="110"/>
      <c r="M20" s="110"/>
      <c r="N20" s="110"/>
      <c r="O20" s="110"/>
    </row>
    <row r="21" spans="1:15" s="110" customFormat="1" ht="24.95" customHeight="1" x14ac:dyDescent="0.2">
      <c r="A21" s="201" t="s">
        <v>150</v>
      </c>
      <c r="B21" s="202" t="s">
        <v>151</v>
      </c>
      <c r="C21" s="113">
        <v>5.0966608084358525</v>
      </c>
      <c r="D21" s="115">
        <v>493</v>
      </c>
      <c r="E21" s="114">
        <v>475</v>
      </c>
      <c r="F21" s="114">
        <v>650</v>
      </c>
      <c r="G21" s="114">
        <v>474</v>
      </c>
      <c r="H21" s="140">
        <v>471</v>
      </c>
      <c r="I21" s="115">
        <v>22</v>
      </c>
      <c r="J21" s="116">
        <v>4.6709129511677281</v>
      </c>
    </row>
    <row r="22" spans="1:15" s="110" customFormat="1" ht="24.95" customHeight="1" x14ac:dyDescent="0.2">
      <c r="A22" s="201" t="s">
        <v>152</v>
      </c>
      <c r="B22" s="199" t="s">
        <v>153</v>
      </c>
      <c r="C22" s="113">
        <v>5.1897032978393467</v>
      </c>
      <c r="D22" s="115">
        <v>502</v>
      </c>
      <c r="E22" s="114">
        <v>340</v>
      </c>
      <c r="F22" s="114">
        <v>455</v>
      </c>
      <c r="G22" s="114">
        <v>332</v>
      </c>
      <c r="H22" s="140">
        <v>383</v>
      </c>
      <c r="I22" s="115">
        <v>119</v>
      </c>
      <c r="J22" s="116">
        <v>31.070496083550914</v>
      </c>
    </row>
    <row r="23" spans="1:15" s="110" customFormat="1" ht="24.95" customHeight="1" x14ac:dyDescent="0.2">
      <c r="A23" s="193" t="s">
        <v>154</v>
      </c>
      <c r="B23" s="199" t="s">
        <v>155</v>
      </c>
      <c r="C23" s="113">
        <v>1.1061718184637652</v>
      </c>
      <c r="D23" s="115">
        <v>107</v>
      </c>
      <c r="E23" s="114">
        <v>62</v>
      </c>
      <c r="F23" s="114">
        <v>156</v>
      </c>
      <c r="G23" s="114">
        <v>45</v>
      </c>
      <c r="H23" s="140">
        <v>133</v>
      </c>
      <c r="I23" s="115">
        <v>-26</v>
      </c>
      <c r="J23" s="116">
        <v>-19.548872180451127</v>
      </c>
    </row>
    <row r="24" spans="1:15" s="110" customFormat="1" ht="24.95" customHeight="1" x14ac:dyDescent="0.2">
      <c r="A24" s="193" t="s">
        <v>156</v>
      </c>
      <c r="B24" s="199" t="s">
        <v>221</v>
      </c>
      <c r="C24" s="113">
        <v>5.4481546572934976</v>
      </c>
      <c r="D24" s="115">
        <v>527</v>
      </c>
      <c r="E24" s="114">
        <v>294</v>
      </c>
      <c r="F24" s="114">
        <v>610</v>
      </c>
      <c r="G24" s="114">
        <v>402</v>
      </c>
      <c r="H24" s="140">
        <v>522</v>
      </c>
      <c r="I24" s="115">
        <v>5</v>
      </c>
      <c r="J24" s="116">
        <v>0.95785440613026818</v>
      </c>
    </row>
    <row r="25" spans="1:15" s="110" customFormat="1" ht="24.95" customHeight="1" x14ac:dyDescent="0.2">
      <c r="A25" s="193" t="s">
        <v>222</v>
      </c>
      <c r="B25" s="204" t="s">
        <v>159</v>
      </c>
      <c r="C25" s="113">
        <v>5.7893104517729768</v>
      </c>
      <c r="D25" s="115">
        <v>560</v>
      </c>
      <c r="E25" s="114">
        <v>430</v>
      </c>
      <c r="F25" s="114">
        <v>608</v>
      </c>
      <c r="G25" s="114">
        <v>463</v>
      </c>
      <c r="H25" s="140">
        <v>494</v>
      </c>
      <c r="I25" s="115">
        <v>66</v>
      </c>
      <c r="J25" s="116">
        <v>13.360323886639677</v>
      </c>
    </row>
    <row r="26" spans="1:15" s="110" customFormat="1" ht="24.95" customHeight="1" x14ac:dyDescent="0.2">
      <c r="A26" s="201">
        <v>782.78300000000002</v>
      </c>
      <c r="B26" s="203" t="s">
        <v>160</v>
      </c>
      <c r="C26" s="113">
        <v>14.338881422516282</v>
      </c>
      <c r="D26" s="115">
        <v>1387</v>
      </c>
      <c r="E26" s="114">
        <v>875</v>
      </c>
      <c r="F26" s="114">
        <v>1403</v>
      </c>
      <c r="G26" s="114">
        <v>1385</v>
      </c>
      <c r="H26" s="140">
        <v>1285</v>
      </c>
      <c r="I26" s="115">
        <v>102</v>
      </c>
      <c r="J26" s="116">
        <v>7.9377431906614788</v>
      </c>
    </row>
    <row r="27" spans="1:15" s="110" customFormat="1" ht="24.95" customHeight="1" x14ac:dyDescent="0.2">
      <c r="A27" s="193" t="s">
        <v>161</v>
      </c>
      <c r="B27" s="199" t="s">
        <v>162</v>
      </c>
      <c r="C27" s="113">
        <v>1.9228781143388813</v>
      </c>
      <c r="D27" s="115">
        <v>186</v>
      </c>
      <c r="E27" s="114">
        <v>125</v>
      </c>
      <c r="F27" s="114">
        <v>282</v>
      </c>
      <c r="G27" s="114">
        <v>159</v>
      </c>
      <c r="H27" s="140">
        <v>133</v>
      </c>
      <c r="I27" s="115">
        <v>53</v>
      </c>
      <c r="J27" s="116">
        <v>39.849624060150376</v>
      </c>
    </row>
    <row r="28" spans="1:15" s="110" customFormat="1" ht="24.95" customHeight="1" x14ac:dyDescent="0.2">
      <c r="A28" s="193" t="s">
        <v>163</v>
      </c>
      <c r="B28" s="199" t="s">
        <v>164</v>
      </c>
      <c r="C28" s="113">
        <v>4.3419828388297326</v>
      </c>
      <c r="D28" s="115">
        <v>420</v>
      </c>
      <c r="E28" s="114">
        <v>527</v>
      </c>
      <c r="F28" s="114">
        <v>653</v>
      </c>
      <c r="G28" s="114">
        <v>518</v>
      </c>
      <c r="H28" s="140">
        <v>453</v>
      </c>
      <c r="I28" s="115">
        <v>-33</v>
      </c>
      <c r="J28" s="116">
        <v>-7.2847682119205297</v>
      </c>
    </row>
    <row r="29" spans="1:15" s="110" customFormat="1" ht="24.95" customHeight="1" x14ac:dyDescent="0.2">
      <c r="A29" s="193">
        <v>86</v>
      </c>
      <c r="B29" s="199" t="s">
        <v>165</v>
      </c>
      <c r="C29" s="113">
        <v>6.6783831282952546</v>
      </c>
      <c r="D29" s="115">
        <v>646</v>
      </c>
      <c r="E29" s="114">
        <v>633</v>
      </c>
      <c r="F29" s="114">
        <v>671</v>
      </c>
      <c r="G29" s="114">
        <v>480</v>
      </c>
      <c r="H29" s="140">
        <v>500</v>
      </c>
      <c r="I29" s="115">
        <v>146</v>
      </c>
      <c r="J29" s="116">
        <v>29.2</v>
      </c>
    </row>
    <row r="30" spans="1:15" s="110" customFormat="1" ht="24.95" customHeight="1" x14ac:dyDescent="0.2">
      <c r="A30" s="193">
        <v>87.88</v>
      </c>
      <c r="B30" s="204" t="s">
        <v>166</v>
      </c>
      <c r="C30" s="113">
        <v>4.7451669595782073</v>
      </c>
      <c r="D30" s="115">
        <v>459</v>
      </c>
      <c r="E30" s="114">
        <v>468</v>
      </c>
      <c r="F30" s="114">
        <v>1029</v>
      </c>
      <c r="G30" s="114">
        <v>469</v>
      </c>
      <c r="H30" s="140">
        <v>445</v>
      </c>
      <c r="I30" s="115">
        <v>14</v>
      </c>
      <c r="J30" s="116">
        <v>3.1460674157303372</v>
      </c>
    </row>
    <row r="31" spans="1:15" s="110" customFormat="1" ht="24.95" customHeight="1" x14ac:dyDescent="0.2">
      <c r="A31" s="193" t="s">
        <v>167</v>
      </c>
      <c r="B31" s="199" t="s">
        <v>168</v>
      </c>
      <c r="C31" s="113">
        <v>3.4115579447947897</v>
      </c>
      <c r="D31" s="115">
        <v>330</v>
      </c>
      <c r="E31" s="114">
        <v>327</v>
      </c>
      <c r="F31" s="114">
        <v>514</v>
      </c>
      <c r="G31" s="114">
        <v>328</v>
      </c>
      <c r="H31" s="140">
        <v>379</v>
      </c>
      <c r="I31" s="115">
        <v>-49</v>
      </c>
      <c r="J31" s="116">
        <v>-12.928759894459104</v>
      </c>
    </row>
    <row r="32" spans="1:15" s="110" customFormat="1" ht="24.95" customHeight="1" x14ac:dyDescent="0.2">
      <c r="A32" s="193"/>
      <c r="B32" s="204" t="s">
        <v>169</v>
      </c>
      <c r="C32" s="113">
        <v>0</v>
      </c>
      <c r="D32" s="115">
        <v>0</v>
      </c>
      <c r="E32" s="114">
        <v>0</v>
      </c>
      <c r="F32" s="114">
        <v>7</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1.2715806885144216</v>
      </c>
      <c r="D34" s="115">
        <v>123</v>
      </c>
      <c r="E34" s="114">
        <v>63</v>
      </c>
      <c r="F34" s="114">
        <v>160</v>
      </c>
      <c r="G34" s="114">
        <v>105</v>
      </c>
      <c r="H34" s="140">
        <v>104</v>
      </c>
      <c r="I34" s="115">
        <v>19</v>
      </c>
      <c r="J34" s="116">
        <v>18.26923076923077</v>
      </c>
    </row>
    <row r="35" spans="1:10" s="110" customFormat="1" ht="24.95" customHeight="1" x14ac:dyDescent="0.2">
      <c r="A35" s="292" t="s">
        <v>171</v>
      </c>
      <c r="B35" s="293" t="s">
        <v>172</v>
      </c>
      <c r="C35" s="113">
        <v>22.929804610772251</v>
      </c>
      <c r="D35" s="115">
        <v>2218</v>
      </c>
      <c r="E35" s="114">
        <v>1488</v>
      </c>
      <c r="F35" s="114">
        <v>2827</v>
      </c>
      <c r="G35" s="114">
        <v>1655</v>
      </c>
      <c r="H35" s="140">
        <v>2557</v>
      </c>
      <c r="I35" s="115">
        <v>-339</v>
      </c>
      <c r="J35" s="116">
        <v>-13.257723895189676</v>
      </c>
    </row>
    <row r="36" spans="1:10" s="110" customFormat="1" ht="24.95" customHeight="1" x14ac:dyDescent="0.2">
      <c r="A36" s="294" t="s">
        <v>173</v>
      </c>
      <c r="B36" s="295" t="s">
        <v>174</v>
      </c>
      <c r="C36" s="125">
        <v>75.79861470071333</v>
      </c>
      <c r="D36" s="143">
        <v>7332</v>
      </c>
      <c r="E36" s="144">
        <v>5979</v>
      </c>
      <c r="F36" s="144">
        <v>9207</v>
      </c>
      <c r="G36" s="144">
        <v>6466</v>
      </c>
      <c r="H36" s="145">
        <v>6836</v>
      </c>
      <c r="I36" s="143">
        <v>496</v>
      </c>
      <c r="J36" s="146">
        <v>7.2557050906963134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9673</v>
      </c>
      <c r="F11" s="264">
        <v>7530</v>
      </c>
      <c r="G11" s="264">
        <v>12201</v>
      </c>
      <c r="H11" s="264">
        <v>8226</v>
      </c>
      <c r="I11" s="265">
        <v>9497</v>
      </c>
      <c r="J11" s="263">
        <v>176</v>
      </c>
      <c r="K11" s="266">
        <v>1.8532168053069391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30.538612633102449</v>
      </c>
      <c r="E13" s="115">
        <v>2954</v>
      </c>
      <c r="F13" s="114">
        <v>2284</v>
      </c>
      <c r="G13" s="114">
        <v>3554</v>
      </c>
      <c r="H13" s="114">
        <v>2972</v>
      </c>
      <c r="I13" s="140">
        <v>2958</v>
      </c>
      <c r="J13" s="115">
        <v>-4</v>
      </c>
      <c r="K13" s="116">
        <v>-0.13522650439486139</v>
      </c>
    </row>
    <row r="14" spans="1:15" ht="15.95" customHeight="1" x14ac:dyDescent="0.2">
      <c r="A14" s="306" t="s">
        <v>230</v>
      </c>
      <c r="B14" s="307"/>
      <c r="C14" s="308"/>
      <c r="D14" s="113">
        <v>48.671560012405664</v>
      </c>
      <c r="E14" s="115">
        <v>4708</v>
      </c>
      <c r="F14" s="114">
        <v>3659</v>
      </c>
      <c r="G14" s="114">
        <v>6652</v>
      </c>
      <c r="H14" s="114">
        <v>3672</v>
      </c>
      <c r="I14" s="140">
        <v>4694</v>
      </c>
      <c r="J14" s="115">
        <v>14</v>
      </c>
      <c r="K14" s="116">
        <v>0.29825308904985087</v>
      </c>
    </row>
    <row r="15" spans="1:15" ht="15.95" customHeight="1" x14ac:dyDescent="0.2">
      <c r="A15" s="306" t="s">
        <v>231</v>
      </c>
      <c r="B15" s="307"/>
      <c r="C15" s="308"/>
      <c r="D15" s="113">
        <v>10.286364106275199</v>
      </c>
      <c r="E15" s="115">
        <v>995</v>
      </c>
      <c r="F15" s="114">
        <v>632</v>
      </c>
      <c r="G15" s="114">
        <v>804</v>
      </c>
      <c r="H15" s="114">
        <v>592</v>
      </c>
      <c r="I15" s="140">
        <v>780</v>
      </c>
      <c r="J15" s="115">
        <v>215</v>
      </c>
      <c r="K15" s="116">
        <v>27.564102564102566</v>
      </c>
    </row>
    <row r="16" spans="1:15" ht="15.95" customHeight="1" x14ac:dyDescent="0.2">
      <c r="A16" s="306" t="s">
        <v>232</v>
      </c>
      <c r="B16" s="307"/>
      <c r="C16" s="308"/>
      <c r="D16" s="113">
        <v>10.286364106275199</v>
      </c>
      <c r="E16" s="115">
        <v>995</v>
      </c>
      <c r="F16" s="114">
        <v>943</v>
      </c>
      <c r="G16" s="114">
        <v>1055</v>
      </c>
      <c r="H16" s="114">
        <v>977</v>
      </c>
      <c r="I16" s="140">
        <v>1038</v>
      </c>
      <c r="J16" s="115">
        <v>-43</v>
      </c>
      <c r="K16" s="116">
        <v>-4.1425818882466281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1.0854957097074331</v>
      </c>
      <c r="E18" s="115">
        <v>105</v>
      </c>
      <c r="F18" s="114">
        <v>61</v>
      </c>
      <c r="G18" s="114">
        <v>157</v>
      </c>
      <c r="H18" s="114">
        <v>112</v>
      </c>
      <c r="I18" s="140">
        <v>87</v>
      </c>
      <c r="J18" s="115">
        <v>18</v>
      </c>
      <c r="K18" s="116">
        <v>20.689655172413794</v>
      </c>
    </row>
    <row r="19" spans="1:11" ht="14.1" customHeight="1" x14ac:dyDescent="0.2">
      <c r="A19" s="306" t="s">
        <v>235</v>
      </c>
      <c r="B19" s="307" t="s">
        <v>236</v>
      </c>
      <c r="C19" s="308"/>
      <c r="D19" s="113">
        <v>0.8063682414969503</v>
      </c>
      <c r="E19" s="115">
        <v>78</v>
      </c>
      <c r="F19" s="114">
        <v>47</v>
      </c>
      <c r="G19" s="114">
        <v>128</v>
      </c>
      <c r="H19" s="114">
        <v>92</v>
      </c>
      <c r="I19" s="140">
        <v>65</v>
      </c>
      <c r="J19" s="115">
        <v>13</v>
      </c>
      <c r="K19" s="116">
        <v>20</v>
      </c>
    </row>
    <row r="20" spans="1:11" ht="14.1" customHeight="1" x14ac:dyDescent="0.2">
      <c r="A20" s="306">
        <v>12</v>
      </c>
      <c r="B20" s="307" t="s">
        <v>237</v>
      </c>
      <c r="C20" s="308"/>
      <c r="D20" s="113">
        <v>1.075157655329267</v>
      </c>
      <c r="E20" s="115">
        <v>104</v>
      </c>
      <c r="F20" s="114">
        <v>46</v>
      </c>
      <c r="G20" s="114">
        <v>84</v>
      </c>
      <c r="H20" s="114">
        <v>85</v>
      </c>
      <c r="I20" s="140">
        <v>112</v>
      </c>
      <c r="J20" s="115">
        <v>-8</v>
      </c>
      <c r="K20" s="116">
        <v>-7.1428571428571432</v>
      </c>
    </row>
    <row r="21" spans="1:11" ht="14.1" customHeight="1" x14ac:dyDescent="0.2">
      <c r="A21" s="306">
        <v>21</v>
      </c>
      <c r="B21" s="307" t="s">
        <v>238</v>
      </c>
      <c r="C21" s="308"/>
      <c r="D21" s="113">
        <v>0.66163548020262586</v>
      </c>
      <c r="E21" s="115">
        <v>64</v>
      </c>
      <c r="F21" s="114">
        <v>12</v>
      </c>
      <c r="G21" s="114">
        <v>30</v>
      </c>
      <c r="H21" s="114">
        <v>15</v>
      </c>
      <c r="I21" s="140">
        <v>58</v>
      </c>
      <c r="J21" s="115">
        <v>6</v>
      </c>
      <c r="K21" s="116">
        <v>10.344827586206897</v>
      </c>
    </row>
    <row r="22" spans="1:11" ht="14.1" customHeight="1" x14ac:dyDescent="0.2">
      <c r="A22" s="306">
        <v>22</v>
      </c>
      <c r="B22" s="307" t="s">
        <v>239</v>
      </c>
      <c r="C22" s="308"/>
      <c r="D22" s="113">
        <v>2.1606533650366999</v>
      </c>
      <c r="E22" s="115">
        <v>209</v>
      </c>
      <c r="F22" s="114">
        <v>194</v>
      </c>
      <c r="G22" s="114">
        <v>369</v>
      </c>
      <c r="H22" s="114">
        <v>307</v>
      </c>
      <c r="I22" s="140">
        <v>420</v>
      </c>
      <c r="J22" s="115">
        <v>-211</v>
      </c>
      <c r="K22" s="116">
        <v>-50.238095238095241</v>
      </c>
    </row>
    <row r="23" spans="1:11" ht="14.1" customHeight="1" x14ac:dyDescent="0.2">
      <c r="A23" s="306">
        <v>23</v>
      </c>
      <c r="B23" s="307" t="s">
        <v>240</v>
      </c>
      <c r="C23" s="308"/>
      <c r="D23" s="113">
        <v>0.82704435025328238</v>
      </c>
      <c r="E23" s="115">
        <v>80</v>
      </c>
      <c r="F23" s="114">
        <v>69</v>
      </c>
      <c r="G23" s="114">
        <v>108</v>
      </c>
      <c r="H23" s="114">
        <v>31</v>
      </c>
      <c r="I23" s="140">
        <v>66</v>
      </c>
      <c r="J23" s="115">
        <v>14</v>
      </c>
      <c r="K23" s="116">
        <v>21.212121212121211</v>
      </c>
    </row>
    <row r="24" spans="1:11" ht="14.1" customHeight="1" x14ac:dyDescent="0.2">
      <c r="A24" s="306">
        <v>24</v>
      </c>
      <c r="B24" s="307" t="s">
        <v>241</v>
      </c>
      <c r="C24" s="308"/>
      <c r="D24" s="113">
        <v>4.9622661015196936</v>
      </c>
      <c r="E24" s="115">
        <v>480</v>
      </c>
      <c r="F24" s="114">
        <v>239</v>
      </c>
      <c r="G24" s="114">
        <v>628</v>
      </c>
      <c r="H24" s="114">
        <v>430</v>
      </c>
      <c r="I24" s="140">
        <v>455</v>
      </c>
      <c r="J24" s="115">
        <v>25</v>
      </c>
      <c r="K24" s="116">
        <v>5.4945054945054945</v>
      </c>
    </row>
    <row r="25" spans="1:11" ht="14.1" customHeight="1" x14ac:dyDescent="0.2">
      <c r="A25" s="306">
        <v>25</v>
      </c>
      <c r="B25" s="307" t="s">
        <v>242</v>
      </c>
      <c r="C25" s="308"/>
      <c r="D25" s="113">
        <v>4.5073917088803883</v>
      </c>
      <c r="E25" s="115">
        <v>436</v>
      </c>
      <c r="F25" s="114">
        <v>213</v>
      </c>
      <c r="G25" s="114">
        <v>536</v>
      </c>
      <c r="H25" s="114">
        <v>320</v>
      </c>
      <c r="I25" s="140">
        <v>516</v>
      </c>
      <c r="J25" s="115">
        <v>-80</v>
      </c>
      <c r="K25" s="116">
        <v>-15.503875968992247</v>
      </c>
    </row>
    <row r="26" spans="1:11" ht="14.1" customHeight="1" x14ac:dyDescent="0.2">
      <c r="A26" s="306">
        <v>26</v>
      </c>
      <c r="B26" s="307" t="s">
        <v>243</v>
      </c>
      <c r="C26" s="308"/>
      <c r="D26" s="113">
        <v>2.2847100175746924</v>
      </c>
      <c r="E26" s="115">
        <v>221</v>
      </c>
      <c r="F26" s="114">
        <v>140</v>
      </c>
      <c r="G26" s="114">
        <v>349</v>
      </c>
      <c r="H26" s="114">
        <v>183</v>
      </c>
      <c r="I26" s="140">
        <v>242</v>
      </c>
      <c r="J26" s="115">
        <v>-21</v>
      </c>
      <c r="K26" s="116">
        <v>-8.677685950413224</v>
      </c>
    </row>
    <row r="27" spans="1:11" ht="14.1" customHeight="1" x14ac:dyDescent="0.2">
      <c r="A27" s="306">
        <v>27</v>
      </c>
      <c r="B27" s="307" t="s">
        <v>244</v>
      </c>
      <c r="C27" s="308"/>
      <c r="D27" s="113">
        <v>1.7057789723973948</v>
      </c>
      <c r="E27" s="115">
        <v>165</v>
      </c>
      <c r="F27" s="114">
        <v>132</v>
      </c>
      <c r="G27" s="114">
        <v>231</v>
      </c>
      <c r="H27" s="114">
        <v>175</v>
      </c>
      <c r="I27" s="140">
        <v>219</v>
      </c>
      <c r="J27" s="115">
        <v>-54</v>
      </c>
      <c r="K27" s="116">
        <v>-24.657534246575342</v>
      </c>
    </row>
    <row r="28" spans="1:11" ht="14.1" customHeight="1" x14ac:dyDescent="0.2">
      <c r="A28" s="306">
        <v>28</v>
      </c>
      <c r="B28" s="307" t="s">
        <v>245</v>
      </c>
      <c r="C28" s="308"/>
      <c r="D28" s="113">
        <v>0.7236638064716221</v>
      </c>
      <c r="E28" s="115">
        <v>70</v>
      </c>
      <c r="F28" s="114">
        <v>49</v>
      </c>
      <c r="G28" s="114">
        <v>20</v>
      </c>
      <c r="H28" s="114">
        <v>10</v>
      </c>
      <c r="I28" s="140">
        <v>22</v>
      </c>
      <c r="J28" s="115">
        <v>48</v>
      </c>
      <c r="K28" s="116">
        <v>218.18181818181819</v>
      </c>
    </row>
    <row r="29" spans="1:11" ht="14.1" customHeight="1" x14ac:dyDescent="0.2">
      <c r="A29" s="306">
        <v>29</v>
      </c>
      <c r="B29" s="307" t="s">
        <v>246</v>
      </c>
      <c r="C29" s="308"/>
      <c r="D29" s="113">
        <v>7.2159619559598882</v>
      </c>
      <c r="E29" s="115">
        <v>698</v>
      </c>
      <c r="F29" s="114">
        <v>530</v>
      </c>
      <c r="G29" s="114">
        <v>643</v>
      </c>
      <c r="H29" s="114">
        <v>524</v>
      </c>
      <c r="I29" s="140">
        <v>559</v>
      </c>
      <c r="J29" s="115">
        <v>139</v>
      </c>
      <c r="K29" s="116">
        <v>24.865831842576029</v>
      </c>
    </row>
    <row r="30" spans="1:11" ht="14.1" customHeight="1" x14ac:dyDescent="0.2">
      <c r="A30" s="306" t="s">
        <v>247</v>
      </c>
      <c r="B30" s="307" t="s">
        <v>248</v>
      </c>
      <c r="C30" s="308"/>
      <c r="D30" s="113">
        <v>4.7658430683345392</v>
      </c>
      <c r="E30" s="115">
        <v>461</v>
      </c>
      <c r="F30" s="114">
        <v>334</v>
      </c>
      <c r="G30" s="114">
        <v>363</v>
      </c>
      <c r="H30" s="114">
        <v>345</v>
      </c>
      <c r="I30" s="140">
        <v>355</v>
      </c>
      <c r="J30" s="115">
        <v>106</v>
      </c>
      <c r="K30" s="116">
        <v>29.859154929577464</v>
      </c>
    </row>
    <row r="31" spans="1:11" ht="14.1" customHeight="1" x14ac:dyDescent="0.2">
      <c r="A31" s="306" t="s">
        <v>249</v>
      </c>
      <c r="B31" s="307" t="s">
        <v>250</v>
      </c>
      <c r="C31" s="308"/>
      <c r="D31" s="113">
        <v>2.450118887625349</v>
      </c>
      <c r="E31" s="115">
        <v>237</v>
      </c>
      <c r="F31" s="114">
        <v>196</v>
      </c>
      <c r="G31" s="114" t="s">
        <v>513</v>
      </c>
      <c r="H31" s="114">
        <v>179</v>
      </c>
      <c r="I31" s="140">
        <v>204</v>
      </c>
      <c r="J31" s="115">
        <v>33</v>
      </c>
      <c r="K31" s="116">
        <v>16.176470588235293</v>
      </c>
    </row>
    <row r="32" spans="1:11" ht="14.1" customHeight="1" x14ac:dyDescent="0.2">
      <c r="A32" s="306">
        <v>31</v>
      </c>
      <c r="B32" s="307" t="s">
        <v>251</v>
      </c>
      <c r="C32" s="308"/>
      <c r="D32" s="113">
        <v>0.59960715393362973</v>
      </c>
      <c r="E32" s="115">
        <v>58</v>
      </c>
      <c r="F32" s="114">
        <v>39</v>
      </c>
      <c r="G32" s="114">
        <v>60</v>
      </c>
      <c r="H32" s="114">
        <v>43</v>
      </c>
      <c r="I32" s="140">
        <v>48</v>
      </c>
      <c r="J32" s="115">
        <v>10</v>
      </c>
      <c r="K32" s="116">
        <v>20.833333333333332</v>
      </c>
    </row>
    <row r="33" spans="1:11" ht="14.1" customHeight="1" x14ac:dyDescent="0.2">
      <c r="A33" s="306">
        <v>32</v>
      </c>
      <c r="B33" s="307" t="s">
        <v>252</v>
      </c>
      <c r="C33" s="308"/>
      <c r="D33" s="113">
        <v>3.2047968572314689</v>
      </c>
      <c r="E33" s="115">
        <v>310</v>
      </c>
      <c r="F33" s="114">
        <v>166</v>
      </c>
      <c r="G33" s="114">
        <v>317</v>
      </c>
      <c r="H33" s="114">
        <v>257</v>
      </c>
      <c r="I33" s="140">
        <v>269</v>
      </c>
      <c r="J33" s="115">
        <v>41</v>
      </c>
      <c r="K33" s="116">
        <v>15.241635687732343</v>
      </c>
    </row>
    <row r="34" spans="1:11" ht="14.1" customHeight="1" x14ac:dyDescent="0.2">
      <c r="A34" s="306">
        <v>33</v>
      </c>
      <c r="B34" s="307" t="s">
        <v>253</v>
      </c>
      <c r="C34" s="308"/>
      <c r="D34" s="113">
        <v>1.40597539543058</v>
      </c>
      <c r="E34" s="115">
        <v>136</v>
      </c>
      <c r="F34" s="114">
        <v>85</v>
      </c>
      <c r="G34" s="114">
        <v>205</v>
      </c>
      <c r="H34" s="114">
        <v>131</v>
      </c>
      <c r="I34" s="140">
        <v>174</v>
      </c>
      <c r="J34" s="115">
        <v>-38</v>
      </c>
      <c r="K34" s="116">
        <v>-21.839080459770116</v>
      </c>
    </row>
    <row r="35" spans="1:11" ht="14.1" customHeight="1" x14ac:dyDescent="0.2">
      <c r="A35" s="306">
        <v>34</v>
      </c>
      <c r="B35" s="307" t="s">
        <v>254</v>
      </c>
      <c r="C35" s="308"/>
      <c r="D35" s="113">
        <v>1.2612426341362555</v>
      </c>
      <c r="E35" s="115">
        <v>122</v>
      </c>
      <c r="F35" s="114">
        <v>108</v>
      </c>
      <c r="G35" s="114">
        <v>214</v>
      </c>
      <c r="H35" s="114">
        <v>123</v>
      </c>
      <c r="I35" s="140">
        <v>212</v>
      </c>
      <c r="J35" s="115">
        <v>-90</v>
      </c>
      <c r="K35" s="116">
        <v>-42.452830188679243</v>
      </c>
    </row>
    <row r="36" spans="1:11" ht="14.1" customHeight="1" x14ac:dyDescent="0.2">
      <c r="A36" s="306">
        <v>41</v>
      </c>
      <c r="B36" s="307" t="s">
        <v>255</v>
      </c>
      <c r="C36" s="308"/>
      <c r="D36" s="113">
        <v>0.21709914194148661</v>
      </c>
      <c r="E36" s="115">
        <v>21</v>
      </c>
      <c r="F36" s="114">
        <v>19</v>
      </c>
      <c r="G36" s="114">
        <v>34</v>
      </c>
      <c r="H36" s="114">
        <v>17</v>
      </c>
      <c r="I36" s="140">
        <v>31</v>
      </c>
      <c r="J36" s="115">
        <v>-10</v>
      </c>
      <c r="K36" s="116">
        <v>-32.258064516129032</v>
      </c>
    </row>
    <row r="37" spans="1:11" ht="14.1" customHeight="1" x14ac:dyDescent="0.2">
      <c r="A37" s="306">
        <v>42</v>
      </c>
      <c r="B37" s="307" t="s">
        <v>256</v>
      </c>
      <c r="C37" s="308"/>
      <c r="D37" s="113">
        <v>7.2366380647162207E-2</v>
      </c>
      <c r="E37" s="115">
        <v>7</v>
      </c>
      <c r="F37" s="114" t="s">
        <v>513</v>
      </c>
      <c r="G37" s="114">
        <v>14</v>
      </c>
      <c r="H37" s="114">
        <v>5</v>
      </c>
      <c r="I37" s="140" t="s">
        <v>513</v>
      </c>
      <c r="J37" s="115" t="s">
        <v>513</v>
      </c>
      <c r="K37" s="116" t="s">
        <v>513</v>
      </c>
    </row>
    <row r="38" spans="1:11" ht="14.1" customHeight="1" x14ac:dyDescent="0.2">
      <c r="A38" s="306">
        <v>43</v>
      </c>
      <c r="B38" s="307" t="s">
        <v>257</v>
      </c>
      <c r="C38" s="308"/>
      <c r="D38" s="113">
        <v>3.9698128812157552</v>
      </c>
      <c r="E38" s="115">
        <v>384</v>
      </c>
      <c r="F38" s="114">
        <v>197</v>
      </c>
      <c r="G38" s="114">
        <v>320</v>
      </c>
      <c r="H38" s="114">
        <v>204</v>
      </c>
      <c r="I38" s="140">
        <v>204</v>
      </c>
      <c r="J38" s="115">
        <v>180</v>
      </c>
      <c r="K38" s="116">
        <v>88.235294117647058</v>
      </c>
    </row>
    <row r="39" spans="1:11" ht="14.1" customHeight="1" x14ac:dyDescent="0.2">
      <c r="A39" s="306">
        <v>51</v>
      </c>
      <c r="B39" s="307" t="s">
        <v>258</v>
      </c>
      <c r="C39" s="308"/>
      <c r="D39" s="113">
        <v>8.9217409283572824</v>
      </c>
      <c r="E39" s="115">
        <v>863</v>
      </c>
      <c r="F39" s="114">
        <v>718</v>
      </c>
      <c r="G39" s="114">
        <v>1119</v>
      </c>
      <c r="H39" s="114">
        <v>935</v>
      </c>
      <c r="I39" s="140">
        <v>894</v>
      </c>
      <c r="J39" s="115">
        <v>-31</v>
      </c>
      <c r="K39" s="116">
        <v>-3.4675615212527964</v>
      </c>
    </row>
    <row r="40" spans="1:11" ht="14.1" customHeight="1" x14ac:dyDescent="0.2">
      <c r="A40" s="306" t="s">
        <v>259</v>
      </c>
      <c r="B40" s="307" t="s">
        <v>260</v>
      </c>
      <c r="C40" s="308"/>
      <c r="D40" s="113">
        <v>8.3738240463144837</v>
      </c>
      <c r="E40" s="115">
        <v>810</v>
      </c>
      <c r="F40" s="114">
        <v>678</v>
      </c>
      <c r="G40" s="114">
        <v>1038</v>
      </c>
      <c r="H40" s="114">
        <v>876</v>
      </c>
      <c r="I40" s="140">
        <v>813</v>
      </c>
      <c r="J40" s="115">
        <v>-3</v>
      </c>
      <c r="K40" s="116">
        <v>-0.36900369003690037</v>
      </c>
    </row>
    <row r="41" spans="1:11" ht="14.1" customHeight="1" x14ac:dyDescent="0.2">
      <c r="A41" s="306"/>
      <c r="B41" s="307" t="s">
        <v>261</v>
      </c>
      <c r="C41" s="308"/>
      <c r="D41" s="113">
        <v>7.6294841310865298</v>
      </c>
      <c r="E41" s="115">
        <v>738</v>
      </c>
      <c r="F41" s="114">
        <v>588</v>
      </c>
      <c r="G41" s="114">
        <v>904</v>
      </c>
      <c r="H41" s="114">
        <v>801</v>
      </c>
      <c r="I41" s="140">
        <v>723</v>
      </c>
      <c r="J41" s="115">
        <v>15</v>
      </c>
      <c r="K41" s="116">
        <v>2.0746887966804981</v>
      </c>
    </row>
    <row r="42" spans="1:11" ht="14.1" customHeight="1" x14ac:dyDescent="0.2">
      <c r="A42" s="306">
        <v>52</v>
      </c>
      <c r="B42" s="307" t="s">
        <v>262</v>
      </c>
      <c r="C42" s="308"/>
      <c r="D42" s="113">
        <v>4.7865191770908719</v>
      </c>
      <c r="E42" s="115">
        <v>463</v>
      </c>
      <c r="F42" s="114">
        <v>339</v>
      </c>
      <c r="G42" s="114">
        <v>457</v>
      </c>
      <c r="H42" s="114">
        <v>444</v>
      </c>
      <c r="I42" s="140">
        <v>535</v>
      </c>
      <c r="J42" s="115">
        <v>-72</v>
      </c>
      <c r="K42" s="116">
        <v>-13.457943925233645</v>
      </c>
    </row>
    <row r="43" spans="1:11" ht="14.1" customHeight="1" x14ac:dyDescent="0.2">
      <c r="A43" s="306" t="s">
        <v>263</v>
      </c>
      <c r="B43" s="307" t="s">
        <v>264</v>
      </c>
      <c r="C43" s="308"/>
      <c r="D43" s="113">
        <v>4.1145456425100795</v>
      </c>
      <c r="E43" s="115">
        <v>398</v>
      </c>
      <c r="F43" s="114">
        <v>298</v>
      </c>
      <c r="G43" s="114">
        <v>409</v>
      </c>
      <c r="H43" s="114">
        <v>397</v>
      </c>
      <c r="I43" s="140">
        <v>478</v>
      </c>
      <c r="J43" s="115">
        <v>-80</v>
      </c>
      <c r="K43" s="116">
        <v>-16.736401673640167</v>
      </c>
    </row>
    <row r="44" spans="1:11" ht="14.1" customHeight="1" x14ac:dyDescent="0.2">
      <c r="A44" s="306">
        <v>53</v>
      </c>
      <c r="B44" s="307" t="s">
        <v>265</v>
      </c>
      <c r="C44" s="308"/>
      <c r="D44" s="113">
        <v>1.1061718184637652</v>
      </c>
      <c r="E44" s="115">
        <v>107</v>
      </c>
      <c r="F44" s="114">
        <v>98</v>
      </c>
      <c r="G44" s="114">
        <v>99</v>
      </c>
      <c r="H44" s="114">
        <v>111</v>
      </c>
      <c r="I44" s="140">
        <v>105</v>
      </c>
      <c r="J44" s="115">
        <v>2</v>
      </c>
      <c r="K44" s="116">
        <v>1.9047619047619047</v>
      </c>
    </row>
    <row r="45" spans="1:11" ht="14.1" customHeight="1" x14ac:dyDescent="0.2">
      <c r="A45" s="306" t="s">
        <v>266</v>
      </c>
      <c r="B45" s="307" t="s">
        <v>267</v>
      </c>
      <c r="C45" s="308"/>
      <c r="D45" s="113">
        <v>1.0234673834384369</v>
      </c>
      <c r="E45" s="115">
        <v>99</v>
      </c>
      <c r="F45" s="114">
        <v>91</v>
      </c>
      <c r="G45" s="114">
        <v>97</v>
      </c>
      <c r="H45" s="114">
        <v>103</v>
      </c>
      <c r="I45" s="140">
        <v>100</v>
      </c>
      <c r="J45" s="115">
        <v>-1</v>
      </c>
      <c r="K45" s="116">
        <v>-1</v>
      </c>
    </row>
    <row r="46" spans="1:11" ht="14.1" customHeight="1" x14ac:dyDescent="0.2">
      <c r="A46" s="306">
        <v>54</v>
      </c>
      <c r="B46" s="307" t="s">
        <v>268</v>
      </c>
      <c r="C46" s="308"/>
      <c r="D46" s="113">
        <v>3.7113615217616043</v>
      </c>
      <c r="E46" s="115">
        <v>359</v>
      </c>
      <c r="F46" s="114">
        <v>318</v>
      </c>
      <c r="G46" s="114">
        <v>445</v>
      </c>
      <c r="H46" s="114">
        <v>301</v>
      </c>
      <c r="I46" s="140">
        <v>371</v>
      </c>
      <c r="J46" s="115">
        <v>-12</v>
      </c>
      <c r="K46" s="116">
        <v>-3.2345013477088949</v>
      </c>
    </row>
    <row r="47" spans="1:11" ht="14.1" customHeight="1" x14ac:dyDescent="0.2">
      <c r="A47" s="306">
        <v>61</v>
      </c>
      <c r="B47" s="307" t="s">
        <v>269</v>
      </c>
      <c r="C47" s="308"/>
      <c r="D47" s="113">
        <v>3.4632482166856198</v>
      </c>
      <c r="E47" s="115">
        <v>335</v>
      </c>
      <c r="F47" s="114">
        <v>156</v>
      </c>
      <c r="G47" s="114">
        <v>301</v>
      </c>
      <c r="H47" s="114">
        <v>177</v>
      </c>
      <c r="I47" s="140">
        <v>237</v>
      </c>
      <c r="J47" s="115">
        <v>98</v>
      </c>
      <c r="K47" s="116">
        <v>41.350210970464133</v>
      </c>
    </row>
    <row r="48" spans="1:11" ht="14.1" customHeight="1" x14ac:dyDescent="0.2">
      <c r="A48" s="306">
        <v>62</v>
      </c>
      <c r="B48" s="307" t="s">
        <v>270</v>
      </c>
      <c r="C48" s="308"/>
      <c r="D48" s="113">
        <v>6.1924945725214515</v>
      </c>
      <c r="E48" s="115">
        <v>599</v>
      </c>
      <c r="F48" s="114">
        <v>692</v>
      </c>
      <c r="G48" s="114">
        <v>817</v>
      </c>
      <c r="H48" s="114">
        <v>448</v>
      </c>
      <c r="I48" s="140">
        <v>512</v>
      </c>
      <c r="J48" s="115">
        <v>87</v>
      </c>
      <c r="K48" s="116">
        <v>16.9921875</v>
      </c>
    </row>
    <row r="49" spans="1:11" ht="14.1" customHeight="1" x14ac:dyDescent="0.2">
      <c r="A49" s="306">
        <v>63</v>
      </c>
      <c r="B49" s="307" t="s">
        <v>271</v>
      </c>
      <c r="C49" s="308"/>
      <c r="D49" s="113">
        <v>3.1220924222061406</v>
      </c>
      <c r="E49" s="115">
        <v>302</v>
      </c>
      <c r="F49" s="114">
        <v>298</v>
      </c>
      <c r="G49" s="114">
        <v>420</v>
      </c>
      <c r="H49" s="114">
        <v>312</v>
      </c>
      <c r="I49" s="140">
        <v>253</v>
      </c>
      <c r="J49" s="115">
        <v>49</v>
      </c>
      <c r="K49" s="116">
        <v>19.367588932806324</v>
      </c>
    </row>
    <row r="50" spans="1:11" ht="14.1" customHeight="1" x14ac:dyDescent="0.2">
      <c r="A50" s="306" t="s">
        <v>272</v>
      </c>
      <c r="B50" s="307" t="s">
        <v>273</v>
      </c>
      <c r="C50" s="308"/>
      <c r="D50" s="113">
        <v>0.25845135945415071</v>
      </c>
      <c r="E50" s="115">
        <v>25</v>
      </c>
      <c r="F50" s="114">
        <v>41</v>
      </c>
      <c r="G50" s="114">
        <v>57</v>
      </c>
      <c r="H50" s="114">
        <v>34</v>
      </c>
      <c r="I50" s="140">
        <v>22</v>
      </c>
      <c r="J50" s="115">
        <v>3</v>
      </c>
      <c r="K50" s="116">
        <v>13.636363636363637</v>
      </c>
    </row>
    <row r="51" spans="1:11" ht="14.1" customHeight="1" x14ac:dyDescent="0.2">
      <c r="A51" s="306" t="s">
        <v>274</v>
      </c>
      <c r="B51" s="307" t="s">
        <v>275</v>
      </c>
      <c r="C51" s="308"/>
      <c r="D51" s="113">
        <v>2.4914711051380132</v>
      </c>
      <c r="E51" s="115">
        <v>241</v>
      </c>
      <c r="F51" s="114">
        <v>234</v>
      </c>
      <c r="G51" s="114">
        <v>318</v>
      </c>
      <c r="H51" s="114">
        <v>258</v>
      </c>
      <c r="I51" s="140">
        <v>212</v>
      </c>
      <c r="J51" s="115">
        <v>29</v>
      </c>
      <c r="K51" s="116">
        <v>13.679245283018869</v>
      </c>
    </row>
    <row r="52" spans="1:11" ht="14.1" customHeight="1" x14ac:dyDescent="0.2">
      <c r="A52" s="306">
        <v>71</v>
      </c>
      <c r="B52" s="307" t="s">
        <v>276</v>
      </c>
      <c r="C52" s="308"/>
      <c r="D52" s="113">
        <v>8.1774010131293284</v>
      </c>
      <c r="E52" s="115">
        <v>791</v>
      </c>
      <c r="F52" s="114">
        <v>515</v>
      </c>
      <c r="G52" s="114">
        <v>894</v>
      </c>
      <c r="H52" s="114">
        <v>592</v>
      </c>
      <c r="I52" s="140">
        <v>821</v>
      </c>
      <c r="J52" s="115">
        <v>-30</v>
      </c>
      <c r="K52" s="116">
        <v>-3.6540803897685747</v>
      </c>
    </row>
    <row r="53" spans="1:11" ht="14.1" customHeight="1" x14ac:dyDescent="0.2">
      <c r="A53" s="306" t="s">
        <v>277</v>
      </c>
      <c r="B53" s="307" t="s">
        <v>278</v>
      </c>
      <c r="C53" s="308"/>
      <c r="D53" s="113">
        <v>2.7085702470794994</v>
      </c>
      <c r="E53" s="115">
        <v>262</v>
      </c>
      <c r="F53" s="114">
        <v>197</v>
      </c>
      <c r="G53" s="114">
        <v>326</v>
      </c>
      <c r="H53" s="114">
        <v>186</v>
      </c>
      <c r="I53" s="140">
        <v>300</v>
      </c>
      <c r="J53" s="115">
        <v>-38</v>
      </c>
      <c r="K53" s="116">
        <v>-12.666666666666666</v>
      </c>
    </row>
    <row r="54" spans="1:11" ht="14.1" customHeight="1" x14ac:dyDescent="0.2">
      <c r="A54" s="306" t="s">
        <v>279</v>
      </c>
      <c r="B54" s="307" t="s">
        <v>280</v>
      </c>
      <c r="C54" s="308"/>
      <c r="D54" s="113">
        <v>4.5590819807712188</v>
      </c>
      <c r="E54" s="115">
        <v>441</v>
      </c>
      <c r="F54" s="114">
        <v>261</v>
      </c>
      <c r="G54" s="114">
        <v>484</v>
      </c>
      <c r="H54" s="114">
        <v>356</v>
      </c>
      <c r="I54" s="140">
        <v>416</v>
      </c>
      <c r="J54" s="115">
        <v>25</v>
      </c>
      <c r="K54" s="116">
        <v>6.009615384615385</v>
      </c>
    </row>
    <row r="55" spans="1:11" ht="14.1" customHeight="1" x14ac:dyDescent="0.2">
      <c r="A55" s="306">
        <v>72</v>
      </c>
      <c r="B55" s="307" t="s">
        <v>281</v>
      </c>
      <c r="C55" s="308"/>
      <c r="D55" s="113">
        <v>1.9538922774733796</v>
      </c>
      <c r="E55" s="115">
        <v>189</v>
      </c>
      <c r="F55" s="114">
        <v>106</v>
      </c>
      <c r="G55" s="114">
        <v>261</v>
      </c>
      <c r="H55" s="114">
        <v>84</v>
      </c>
      <c r="I55" s="140">
        <v>233</v>
      </c>
      <c r="J55" s="115">
        <v>-44</v>
      </c>
      <c r="K55" s="116">
        <v>-18.884120171673821</v>
      </c>
    </row>
    <row r="56" spans="1:11" ht="14.1" customHeight="1" x14ac:dyDescent="0.2">
      <c r="A56" s="306" t="s">
        <v>282</v>
      </c>
      <c r="B56" s="307" t="s">
        <v>283</v>
      </c>
      <c r="C56" s="308"/>
      <c r="D56" s="113">
        <v>0.84772045900961435</v>
      </c>
      <c r="E56" s="115">
        <v>82</v>
      </c>
      <c r="F56" s="114">
        <v>43</v>
      </c>
      <c r="G56" s="114">
        <v>143</v>
      </c>
      <c r="H56" s="114">
        <v>29</v>
      </c>
      <c r="I56" s="140">
        <v>108</v>
      </c>
      <c r="J56" s="115">
        <v>-26</v>
      </c>
      <c r="K56" s="116">
        <v>-24.074074074074073</v>
      </c>
    </row>
    <row r="57" spans="1:11" ht="14.1" customHeight="1" x14ac:dyDescent="0.2">
      <c r="A57" s="306" t="s">
        <v>284</v>
      </c>
      <c r="B57" s="307" t="s">
        <v>285</v>
      </c>
      <c r="C57" s="308"/>
      <c r="D57" s="113">
        <v>0.79603018711878426</v>
      </c>
      <c r="E57" s="115">
        <v>77</v>
      </c>
      <c r="F57" s="114">
        <v>52</v>
      </c>
      <c r="G57" s="114">
        <v>63</v>
      </c>
      <c r="H57" s="114">
        <v>35</v>
      </c>
      <c r="I57" s="140">
        <v>83</v>
      </c>
      <c r="J57" s="115">
        <v>-6</v>
      </c>
      <c r="K57" s="116">
        <v>-7.2289156626506026</v>
      </c>
    </row>
    <row r="58" spans="1:11" ht="14.1" customHeight="1" x14ac:dyDescent="0.2">
      <c r="A58" s="306">
        <v>73</v>
      </c>
      <c r="B58" s="307" t="s">
        <v>286</v>
      </c>
      <c r="C58" s="308"/>
      <c r="D58" s="113">
        <v>1.7161170267755608</v>
      </c>
      <c r="E58" s="115">
        <v>166</v>
      </c>
      <c r="F58" s="114">
        <v>107</v>
      </c>
      <c r="G58" s="114">
        <v>241</v>
      </c>
      <c r="H58" s="114">
        <v>137</v>
      </c>
      <c r="I58" s="140">
        <v>129</v>
      </c>
      <c r="J58" s="115">
        <v>37</v>
      </c>
      <c r="K58" s="116">
        <v>28.68217054263566</v>
      </c>
    </row>
    <row r="59" spans="1:11" ht="14.1" customHeight="1" x14ac:dyDescent="0.2">
      <c r="A59" s="306" t="s">
        <v>287</v>
      </c>
      <c r="B59" s="307" t="s">
        <v>288</v>
      </c>
      <c r="C59" s="308"/>
      <c r="D59" s="113">
        <v>1.075157655329267</v>
      </c>
      <c r="E59" s="115">
        <v>104</v>
      </c>
      <c r="F59" s="114">
        <v>77</v>
      </c>
      <c r="G59" s="114">
        <v>163</v>
      </c>
      <c r="H59" s="114">
        <v>89</v>
      </c>
      <c r="I59" s="140">
        <v>83</v>
      </c>
      <c r="J59" s="115">
        <v>21</v>
      </c>
      <c r="K59" s="116">
        <v>25.301204819277107</v>
      </c>
    </row>
    <row r="60" spans="1:11" ht="14.1" customHeight="1" x14ac:dyDescent="0.2">
      <c r="A60" s="306">
        <v>81</v>
      </c>
      <c r="B60" s="307" t="s">
        <v>289</v>
      </c>
      <c r="C60" s="308"/>
      <c r="D60" s="113">
        <v>7.1332575209345599</v>
      </c>
      <c r="E60" s="115">
        <v>690</v>
      </c>
      <c r="F60" s="114">
        <v>635</v>
      </c>
      <c r="G60" s="114">
        <v>697</v>
      </c>
      <c r="H60" s="114">
        <v>537</v>
      </c>
      <c r="I60" s="140">
        <v>520</v>
      </c>
      <c r="J60" s="115">
        <v>170</v>
      </c>
      <c r="K60" s="116">
        <v>32.692307692307693</v>
      </c>
    </row>
    <row r="61" spans="1:11" ht="14.1" customHeight="1" x14ac:dyDescent="0.2">
      <c r="A61" s="306" t="s">
        <v>290</v>
      </c>
      <c r="B61" s="307" t="s">
        <v>291</v>
      </c>
      <c r="C61" s="308"/>
      <c r="D61" s="113">
        <v>2.150315310658534</v>
      </c>
      <c r="E61" s="115">
        <v>208</v>
      </c>
      <c r="F61" s="114">
        <v>140</v>
      </c>
      <c r="G61" s="114">
        <v>254</v>
      </c>
      <c r="H61" s="114">
        <v>153</v>
      </c>
      <c r="I61" s="140">
        <v>175</v>
      </c>
      <c r="J61" s="115">
        <v>33</v>
      </c>
      <c r="K61" s="116">
        <v>18.857142857142858</v>
      </c>
    </row>
    <row r="62" spans="1:11" ht="14.1" customHeight="1" x14ac:dyDescent="0.2">
      <c r="A62" s="306" t="s">
        <v>292</v>
      </c>
      <c r="B62" s="307" t="s">
        <v>293</v>
      </c>
      <c r="C62" s="308"/>
      <c r="D62" s="113">
        <v>2.2330197456838623</v>
      </c>
      <c r="E62" s="115">
        <v>216</v>
      </c>
      <c r="F62" s="114">
        <v>326</v>
      </c>
      <c r="G62" s="114">
        <v>261</v>
      </c>
      <c r="H62" s="114">
        <v>227</v>
      </c>
      <c r="I62" s="140">
        <v>167</v>
      </c>
      <c r="J62" s="115">
        <v>49</v>
      </c>
      <c r="K62" s="116">
        <v>29.341317365269461</v>
      </c>
    </row>
    <row r="63" spans="1:11" ht="14.1" customHeight="1" x14ac:dyDescent="0.2">
      <c r="A63" s="306"/>
      <c r="B63" s="307" t="s">
        <v>294</v>
      </c>
      <c r="C63" s="308"/>
      <c r="D63" s="113">
        <v>2.077948930011372</v>
      </c>
      <c r="E63" s="115">
        <v>201</v>
      </c>
      <c r="F63" s="114">
        <v>271</v>
      </c>
      <c r="G63" s="114">
        <v>230</v>
      </c>
      <c r="H63" s="114">
        <v>195</v>
      </c>
      <c r="I63" s="140">
        <v>152</v>
      </c>
      <c r="J63" s="115">
        <v>49</v>
      </c>
      <c r="K63" s="116">
        <v>32.236842105263158</v>
      </c>
    </row>
    <row r="64" spans="1:11" ht="14.1" customHeight="1" x14ac:dyDescent="0.2">
      <c r="A64" s="306" t="s">
        <v>295</v>
      </c>
      <c r="B64" s="307" t="s">
        <v>296</v>
      </c>
      <c r="C64" s="308"/>
      <c r="D64" s="113">
        <v>0.74433991522795406</v>
      </c>
      <c r="E64" s="115">
        <v>72</v>
      </c>
      <c r="F64" s="114">
        <v>60</v>
      </c>
      <c r="G64" s="114">
        <v>73</v>
      </c>
      <c r="H64" s="114">
        <v>60</v>
      </c>
      <c r="I64" s="140">
        <v>88</v>
      </c>
      <c r="J64" s="115">
        <v>-16</v>
      </c>
      <c r="K64" s="116">
        <v>-18.181818181818183</v>
      </c>
    </row>
    <row r="65" spans="1:11" ht="14.1" customHeight="1" x14ac:dyDescent="0.2">
      <c r="A65" s="306" t="s">
        <v>297</v>
      </c>
      <c r="B65" s="307" t="s">
        <v>298</v>
      </c>
      <c r="C65" s="308"/>
      <c r="D65" s="113">
        <v>1.2198904166235915</v>
      </c>
      <c r="E65" s="115">
        <v>118</v>
      </c>
      <c r="F65" s="114">
        <v>60</v>
      </c>
      <c r="G65" s="114">
        <v>37</v>
      </c>
      <c r="H65" s="114">
        <v>22</v>
      </c>
      <c r="I65" s="140">
        <v>44</v>
      </c>
      <c r="J65" s="115">
        <v>74</v>
      </c>
      <c r="K65" s="116">
        <v>168.18181818181819</v>
      </c>
    </row>
    <row r="66" spans="1:11" ht="14.1" customHeight="1" x14ac:dyDescent="0.2">
      <c r="A66" s="306">
        <v>82</v>
      </c>
      <c r="B66" s="307" t="s">
        <v>299</v>
      </c>
      <c r="C66" s="308"/>
      <c r="D66" s="113">
        <v>2.7189083014576658</v>
      </c>
      <c r="E66" s="115">
        <v>263</v>
      </c>
      <c r="F66" s="114">
        <v>292</v>
      </c>
      <c r="G66" s="114">
        <v>309</v>
      </c>
      <c r="H66" s="114">
        <v>257</v>
      </c>
      <c r="I66" s="140">
        <v>210</v>
      </c>
      <c r="J66" s="115">
        <v>53</v>
      </c>
      <c r="K66" s="116">
        <v>25.238095238095237</v>
      </c>
    </row>
    <row r="67" spans="1:11" ht="14.1" customHeight="1" x14ac:dyDescent="0.2">
      <c r="A67" s="306" t="s">
        <v>300</v>
      </c>
      <c r="B67" s="307" t="s">
        <v>301</v>
      </c>
      <c r="C67" s="308"/>
      <c r="D67" s="113">
        <v>1.5713842654812364</v>
      </c>
      <c r="E67" s="115">
        <v>152</v>
      </c>
      <c r="F67" s="114">
        <v>216</v>
      </c>
      <c r="G67" s="114">
        <v>184</v>
      </c>
      <c r="H67" s="114">
        <v>186</v>
      </c>
      <c r="I67" s="140">
        <v>117</v>
      </c>
      <c r="J67" s="115">
        <v>35</v>
      </c>
      <c r="K67" s="116">
        <v>29.914529914529915</v>
      </c>
    </row>
    <row r="68" spans="1:11" ht="14.1" customHeight="1" x14ac:dyDescent="0.2">
      <c r="A68" s="306" t="s">
        <v>302</v>
      </c>
      <c r="B68" s="307" t="s">
        <v>303</v>
      </c>
      <c r="C68" s="308"/>
      <c r="D68" s="113">
        <v>0.55825493642096558</v>
      </c>
      <c r="E68" s="115">
        <v>54</v>
      </c>
      <c r="F68" s="114">
        <v>59</v>
      </c>
      <c r="G68" s="114">
        <v>80</v>
      </c>
      <c r="H68" s="114">
        <v>46</v>
      </c>
      <c r="I68" s="140">
        <v>65</v>
      </c>
      <c r="J68" s="115">
        <v>-11</v>
      </c>
      <c r="K68" s="116">
        <v>-16.923076923076923</v>
      </c>
    </row>
    <row r="69" spans="1:11" ht="14.1" customHeight="1" x14ac:dyDescent="0.2">
      <c r="A69" s="306">
        <v>83</v>
      </c>
      <c r="B69" s="307" t="s">
        <v>304</v>
      </c>
      <c r="C69" s="308"/>
      <c r="D69" s="113">
        <v>3.7423756848961025</v>
      </c>
      <c r="E69" s="115">
        <v>362</v>
      </c>
      <c r="F69" s="114">
        <v>370</v>
      </c>
      <c r="G69" s="114">
        <v>1086</v>
      </c>
      <c r="H69" s="114">
        <v>298</v>
      </c>
      <c r="I69" s="140">
        <v>366</v>
      </c>
      <c r="J69" s="115">
        <v>-4</v>
      </c>
      <c r="K69" s="116">
        <v>-1.0928961748633881</v>
      </c>
    </row>
    <row r="70" spans="1:11" ht="14.1" customHeight="1" x14ac:dyDescent="0.2">
      <c r="A70" s="306" t="s">
        <v>305</v>
      </c>
      <c r="B70" s="307" t="s">
        <v>306</v>
      </c>
      <c r="C70" s="308"/>
      <c r="D70" s="113">
        <v>2.7189083014576658</v>
      </c>
      <c r="E70" s="115">
        <v>263</v>
      </c>
      <c r="F70" s="114">
        <v>263</v>
      </c>
      <c r="G70" s="114">
        <v>927</v>
      </c>
      <c r="H70" s="114">
        <v>202</v>
      </c>
      <c r="I70" s="140">
        <v>244</v>
      </c>
      <c r="J70" s="115">
        <v>19</v>
      </c>
      <c r="K70" s="116">
        <v>7.7868852459016393</v>
      </c>
    </row>
    <row r="71" spans="1:11" ht="14.1" customHeight="1" x14ac:dyDescent="0.2">
      <c r="A71" s="306"/>
      <c r="B71" s="307" t="s">
        <v>307</v>
      </c>
      <c r="C71" s="308"/>
      <c r="D71" s="113">
        <v>1.5300320479685723</v>
      </c>
      <c r="E71" s="115">
        <v>148</v>
      </c>
      <c r="F71" s="114">
        <v>146</v>
      </c>
      <c r="G71" s="114">
        <v>524</v>
      </c>
      <c r="H71" s="114">
        <v>94</v>
      </c>
      <c r="I71" s="140">
        <v>162</v>
      </c>
      <c r="J71" s="115">
        <v>-14</v>
      </c>
      <c r="K71" s="116">
        <v>-8.6419753086419746</v>
      </c>
    </row>
    <row r="72" spans="1:11" ht="14.1" customHeight="1" x14ac:dyDescent="0.2">
      <c r="A72" s="306">
        <v>84</v>
      </c>
      <c r="B72" s="307" t="s">
        <v>308</v>
      </c>
      <c r="C72" s="308"/>
      <c r="D72" s="113">
        <v>3.1737826940969711</v>
      </c>
      <c r="E72" s="115">
        <v>307</v>
      </c>
      <c r="F72" s="114">
        <v>398</v>
      </c>
      <c r="G72" s="114">
        <v>324</v>
      </c>
      <c r="H72" s="114">
        <v>407</v>
      </c>
      <c r="I72" s="140">
        <v>358</v>
      </c>
      <c r="J72" s="115">
        <v>-51</v>
      </c>
      <c r="K72" s="116">
        <v>-14.245810055865922</v>
      </c>
    </row>
    <row r="73" spans="1:11" ht="14.1" customHeight="1" x14ac:dyDescent="0.2">
      <c r="A73" s="306" t="s">
        <v>309</v>
      </c>
      <c r="B73" s="307" t="s">
        <v>310</v>
      </c>
      <c r="C73" s="308"/>
      <c r="D73" s="113">
        <v>0.48588855577380335</v>
      </c>
      <c r="E73" s="115">
        <v>47</v>
      </c>
      <c r="F73" s="114">
        <v>41</v>
      </c>
      <c r="G73" s="114">
        <v>82</v>
      </c>
      <c r="H73" s="114">
        <v>70</v>
      </c>
      <c r="I73" s="140">
        <v>76</v>
      </c>
      <c r="J73" s="115">
        <v>-29</v>
      </c>
      <c r="K73" s="116">
        <v>-38.157894736842103</v>
      </c>
    </row>
    <row r="74" spans="1:11" ht="14.1" customHeight="1" x14ac:dyDescent="0.2">
      <c r="A74" s="306" t="s">
        <v>311</v>
      </c>
      <c r="B74" s="307" t="s">
        <v>312</v>
      </c>
      <c r="C74" s="308"/>
      <c r="D74" s="113">
        <v>0.35149384885764501</v>
      </c>
      <c r="E74" s="115">
        <v>34</v>
      </c>
      <c r="F74" s="114">
        <v>15</v>
      </c>
      <c r="G74" s="114">
        <v>14</v>
      </c>
      <c r="H74" s="114">
        <v>11</v>
      </c>
      <c r="I74" s="140">
        <v>20</v>
      </c>
      <c r="J74" s="115">
        <v>14</v>
      </c>
      <c r="K74" s="116">
        <v>70</v>
      </c>
    </row>
    <row r="75" spans="1:11" ht="14.1" customHeight="1" x14ac:dyDescent="0.2">
      <c r="A75" s="306" t="s">
        <v>313</v>
      </c>
      <c r="B75" s="307" t="s">
        <v>314</v>
      </c>
      <c r="C75" s="308"/>
      <c r="D75" s="113">
        <v>1.8815258968262174</v>
      </c>
      <c r="E75" s="115">
        <v>182</v>
      </c>
      <c r="F75" s="114">
        <v>309</v>
      </c>
      <c r="G75" s="114">
        <v>180</v>
      </c>
      <c r="H75" s="114">
        <v>295</v>
      </c>
      <c r="I75" s="140">
        <v>205</v>
      </c>
      <c r="J75" s="115">
        <v>-23</v>
      </c>
      <c r="K75" s="116">
        <v>-11.219512195121951</v>
      </c>
    </row>
    <row r="76" spans="1:11" ht="14.1" customHeight="1" x14ac:dyDescent="0.2">
      <c r="A76" s="306">
        <v>91</v>
      </c>
      <c r="B76" s="307" t="s">
        <v>315</v>
      </c>
      <c r="C76" s="308"/>
      <c r="D76" s="113">
        <v>0.1033805437816603</v>
      </c>
      <c r="E76" s="115">
        <v>10</v>
      </c>
      <c r="F76" s="114">
        <v>26</v>
      </c>
      <c r="G76" s="114">
        <v>48</v>
      </c>
      <c r="H76" s="114">
        <v>36</v>
      </c>
      <c r="I76" s="140">
        <v>37</v>
      </c>
      <c r="J76" s="115">
        <v>-27</v>
      </c>
      <c r="K76" s="116">
        <v>-72.972972972972968</v>
      </c>
    </row>
    <row r="77" spans="1:11" ht="14.1" customHeight="1" x14ac:dyDescent="0.2">
      <c r="A77" s="306">
        <v>92</v>
      </c>
      <c r="B77" s="307" t="s">
        <v>316</v>
      </c>
      <c r="C77" s="308"/>
      <c r="D77" s="113">
        <v>1.1475240359764292</v>
      </c>
      <c r="E77" s="115">
        <v>111</v>
      </c>
      <c r="F77" s="114">
        <v>88</v>
      </c>
      <c r="G77" s="114">
        <v>126</v>
      </c>
      <c r="H77" s="114">
        <v>107</v>
      </c>
      <c r="I77" s="140">
        <v>118</v>
      </c>
      <c r="J77" s="115">
        <v>-7</v>
      </c>
      <c r="K77" s="116">
        <v>-5.9322033898305087</v>
      </c>
    </row>
    <row r="78" spans="1:11" ht="14.1" customHeight="1" x14ac:dyDescent="0.2">
      <c r="A78" s="306">
        <v>93</v>
      </c>
      <c r="B78" s="307" t="s">
        <v>317</v>
      </c>
      <c r="C78" s="308"/>
      <c r="D78" s="113">
        <v>0.23777525069781866</v>
      </c>
      <c r="E78" s="115">
        <v>23</v>
      </c>
      <c r="F78" s="114">
        <v>17</v>
      </c>
      <c r="G78" s="114">
        <v>26</v>
      </c>
      <c r="H78" s="114">
        <v>8</v>
      </c>
      <c r="I78" s="140">
        <v>25</v>
      </c>
      <c r="J78" s="115">
        <v>-2</v>
      </c>
      <c r="K78" s="116">
        <v>-8</v>
      </c>
    </row>
    <row r="79" spans="1:11" ht="14.1" customHeight="1" x14ac:dyDescent="0.2">
      <c r="A79" s="306">
        <v>94</v>
      </c>
      <c r="B79" s="307" t="s">
        <v>318</v>
      </c>
      <c r="C79" s="308"/>
      <c r="D79" s="113">
        <v>0.43419828388297321</v>
      </c>
      <c r="E79" s="115">
        <v>42</v>
      </c>
      <c r="F79" s="114">
        <v>37</v>
      </c>
      <c r="G79" s="114">
        <v>73</v>
      </c>
      <c r="H79" s="114">
        <v>46</v>
      </c>
      <c r="I79" s="140">
        <v>47</v>
      </c>
      <c r="J79" s="115">
        <v>-5</v>
      </c>
      <c r="K79" s="116">
        <v>-10.638297872340425</v>
      </c>
    </row>
    <row r="80" spans="1:11" ht="14.1" customHeight="1" x14ac:dyDescent="0.2">
      <c r="A80" s="306" t="s">
        <v>319</v>
      </c>
      <c r="B80" s="307" t="s">
        <v>320</v>
      </c>
      <c r="C80" s="308"/>
      <c r="D80" s="113">
        <v>0</v>
      </c>
      <c r="E80" s="115">
        <v>0</v>
      </c>
      <c r="F80" s="114" t="s">
        <v>513</v>
      </c>
      <c r="G80" s="114">
        <v>3</v>
      </c>
      <c r="H80" s="114">
        <v>4</v>
      </c>
      <c r="I80" s="140" t="s">
        <v>513</v>
      </c>
      <c r="J80" s="115" t="s">
        <v>513</v>
      </c>
      <c r="K80" s="116" t="s">
        <v>513</v>
      </c>
    </row>
    <row r="81" spans="1:11" ht="14.1" customHeight="1" x14ac:dyDescent="0.2">
      <c r="A81" s="310" t="s">
        <v>321</v>
      </c>
      <c r="B81" s="311" t="s">
        <v>333</v>
      </c>
      <c r="C81" s="312"/>
      <c r="D81" s="125">
        <v>0.21709914194148661</v>
      </c>
      <c r="E81" s="143">
        <v>21</v>
      </c>
      <c r="F81" s="144">
        <v>12</v>
      </c>
      <c r="G81" s="144">
        <v>136</v>
      </c>
      <c r="H81" s="144">
        <v>13</v>
      </c>
      <c r="I81" s="145">
        <v>27</v>
      </c>
      <c r="J81" s="143">
        <v>-6</v>
      </c>
      <c r="K81" s="146">
        <v>-22.222222222222221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10217</v>
      </c>
      <c r="E11" s="114">
        <v>8289</v>
      </c>
      <c r="F11" s="114">
        <v>10751</v>
      </c>
      <c r="G11" s="114">
        <v>8065</v>
      </c>
      <c r="H11" s="140">
        <v>9770</v>
      </c>
      <c r="I11" s="115">
        <v>447</v>
      </c>
      <c r="J11" s="116">
        <v>4.5752302968270211</v>
      </c>
    </row>
    <row r="12" spans="1:15" s="110" customFormat="1" ht="24.95" customHeight="1" x14ac:dyDescent="0.2">
      <c r="A12" s="193" t="s">
        <v>132</v>
      </c>
      <c r="B12" s="194" t="s">
        <v>133</v>
      </c>
      <c r="C12" s="113">
        <v>0.89067240873054709</v>
      </c>
      <c r="D12" s="115">
        <v>91</v>
      </c>
      <c r="E12" s="114">
        <v>88</v>
      </c>
      <c r="F12" s="114">
        <v>164</v>
      </c>
      <c r="G12" s="114">
        <v>81</v>
      </c>
      <c r="H12" s="140">
        <v>67</v>
      </c>
      <c r="I12" s="115">
        <v>24</v>
      </c>
      <c r="J12" s="116">
        <v>35.820895522388057</v>
      </c>
    </row>
    <row r="13" spans="1:15" s="110" customFormat="1" ht="24.95" customHeight="1" x14ac:dyDescent="0.2">
      <c r="A13" s="193" t="s">
        <v>134</v>
      </c>
      <c r="B13" s="199" t="s">
        <v>214</v>
      </c>
      <c r="C13" s="113">
        <v>0.5578937065674856</v>
      </c>
      <c r="D13" s="115">
        <v>57</v>
      </c>
      <c r="E13" s="114">
        <v>45</v>
      </c>
      <c r="F13" s="114">
        <v>88</v>
      </c>
      <c r="G13" s="114">
        <v>44</v>
      </c>
      <c r="H13" s="140">
        <v>67</v>
      </c>
      <c r="I13" s="115">
        <v>-10</v>
      </c>
      <c r="J13" s="116">
        <v>-14.925373134328359</v>
      </c>
    </row>
    <row r="14" spans="1:15" s="287" customFormat="1" ht="24.95" customHeight="1" x14ac:dyDescent="0.2">
      <c r="A14" s="193" t="s">
        <v>215</v>
      </c>
      <c r="B14" s="199" t="s">
        <v>137</v>
      </c>
      <c r="C14" s="113">
        <v>18.78242145443868</v>
      </c>
      <c r="D14" s="115">
        <v>1919</v>
      </c>
      <c r="E14" s="114">
        <v>1361</v>
      </c>
      <c r="F14" s="114">
        <v>1860</v>
      </c>
      <c r="G14" s="114">
        <v>1307</v>
      </c>
      <c r="H14" s="140">
        <v>2008</v>
      </c>
      <c r="I14" s="115">
        <v>-89</v>
      </c>
      <c r="J14" s="116">
        <v>-4.4322709163346614</v>
      </c>
      <c r="K14" s="110"/>
      <c r="L14" s="110"/>
      <c r="M14" s="110"/>
      <c r="N14" s="110"/>
      <c r="O14" s="110"/>
    </row>
    <row r="15" spans="1:15" s="110" customFormat="1" ht="24.95" customHeight="1" x14ac:dyDescent="0.2">
      <c r="A15" s="193" t="s">
        <v>216</v>
      </c>
      <c r="B15" s="199" t="s">
        <v>217</v>
      </c>
      <c r="C15" s="113">
        <v>5.8627777234021732</v>
      </c>
      <c r="D15" s="115">
        <v>599</v>
      </c>
      <c r="E15" s="114">
        <v>538</v>
      </c>
      <c r="F15" s="114">
        <v>579</v>
      </c>
      <c r="G15" s="114">
        <v>385</v>
      </c>
      <c r="H15" s="140">
        <v>744</v>
      </c>
      <c r="I15" s="115">
        <v>-145</v>
      </c>
      <c r="J15" s="116">
        <v>-19.489247311827956</v>
      </c>
    </row>
    <row r="16" spans="1:15" s="287" customFormat="1" ht="24.95" customHeight="1" x14ac:dyDescent="0.2">
      <c r="A16" s="193" t="s">
        <v>218</v>
      </c>
      <c r="B16" s="199" t="s">
        <v>141</v>
      </c>
      <c r="C16" s="113">
        <v>9.8854849760203578</v>
      </c>
      <c r="D16" s="115">
        <v>1010</v>
      </c>
      <c r="E16" s="114">
        <v>659</v>
      </c>
      <c r="F16" s="114">
        <v>1086</v>
      </c>
      <c r="G16" s="114">
        <v>767</v>
      </c>
      <c r="H16" s="140">
        <v>1089</v>
      </c>
      <c r="I16" s="115">
        <v>-79</v>
      </c>
      <c r="J16" s="116">
        <v>-7.254361799816345</v>
      </c>
      <c r="K16" s="110"/>
      <c r="L16" s="110"/>
      <c r="M16" s="110"/>
      <c r="N16" s="110"/>
      <c r="O16" s="110"/>
    </row>
    <row r="17" spans="1:15" s="110" customFormat="1" ht="24.95" customHeight="1" x14ac:dyDescent="0.2">
      <c r="A17" s="193" t="s">
        <v>142</v>
      </c>
      <c r="B17" s="199" t="s">
        <v>220</v>
      </c>
      <c r="C17" s="113">
        <v>3.0341587550161497</v>
      </c>
      <c r="D17" s="115">
        <v>310</v>
      </c>
      <c r="E17" s="114">
        <v>164</v>
      </c>
      <c r="F17" s="114">
        <v>195</v>
      </c>
      <c r="G17" s="114">
        <v>155</v>
      </c>
      <c r="H17" s="140">
        <v>175</v>
      </c>
      <c r="I17" s="115">
        <v>135</v>
      </c>
      <c r="J17" s="116">
        <v>77.142857142857139</v>
      </c>
    </row>
    <row r="18" spans="1:15" s="287" customFormat="1" ht="24.95" customHeight="1" x14ac:dyDescent="0.2">
      <c r="A18" s="201" t="s">
        <v>144</v>
      </c>
      <c r="B18" s="202" t="s">
        <v>145</v>
      </c>
      <c r="C18" s="113">
        <v>5.764901634530684</v>
      </c>
      <c r="D18" s="115">
        <v>589</v>
      </c>
      <c r="E18" s="114">
        <v>521</v>
      </c>
      <c r="F18" s="114">
        <v>569</v>
      </c>
      <c r="G18" s="114">
        <v>484</v>
      </c>
      <c r="H18" s="140">
        <v>680</v>
      </c>
      <c r="I18" s="115">
        <v>-91</v>
      </c>
      <c r="J18" s="116">
        <v>-13.382352941176471</v>
      </c>
      <c r="K18" s="110"/>
      <c r="L18" s="110"/>
      <c r="M18" s="110"/>
      <c r="N18" s="110"/>
      <c r="O18" s="110"/>
    </row>
    <row r="19" spans="1:15" s="110" customFormat="1" ht="24.95" customHeight="1" x14ac:dyDescent="0.2">
      <c r="A19" s="193" t="s">
        <v>146</v>
      </c>
      <c r="B19" s="199" t="s">
        <v>147</v>
      </c>
      <c r="C19" s="113">
        <v>11.34383870020554</v>
      </c>
      <c r="D19" s="115">
        <v>1159</v>
      </c>
      <c r="E19" s="114">
        <v>928</v>
      </c>
      <c r="F19" s="114">
        <v>1280</v>
      </c>
      <c r="G19" s="114">
        <v>965</v>
      </c>
      <c r="H19" s="140">
        <v>1118</v>
      </c>
      <c r="I19" s="115">
        <v>41</v>
      </c>
      <c r="J19" s="116">
        <v>3.6672629695885508</v>
      </c>
    </row>
    <row r="20" spans="1:15" s="287" customFormat="1" ht="24.95" customHeight="1" x14ac:dyDescent="0.2">
      <c r="A20" s="193" t="s">
        <v>148</v>
      </c>
      <c r="B20" s="199" t="s">
        <v>149</v>
      </c>
      <c r="C20" s="113">
        <v>5.8138396789664286</v>
      </c>
      <c r="D20" s="115">
        <v>594</v>
      </c>
      <c r="E20" s="114">
        <v>496</v>
      </c>
      <c r="F20" s="114">
        <v>560</v>
      </c>
      <c r="G20" s="114">
        <v>522</v>
      </c>
      <c r="H20" s="140">
        <v>701</v>
      </c>
      <c r="I20" s="115">
        <v>-107</v>
      </c>
      <c r="J20" s="116">
        <v>-15.263908701854493</v>
      </c>
      <c r="K20" s="110"/>
      <c r="L20" s="110"/>
      <c r="M20" s="110"/>
      <c r="N20" s="110"/>
      <c r="O20" s="110"/>
    </row>
    <row r="21" spans="1:15" s="110" customFormat="1" ht="24.95" customHeight="1" x14ac:dyDescent="0.2">
      <c r="A21" s="201" t="s">
        <v>150</v>
      </c>
      <c r="B21" s="202" t="s">
        <v>151</v>
      </c>
      <c r="C21" s="113">
        <v>5.774689243417833</v>
      </c>
      <c r="D21" s="115">
        <v>590</v>
      </c>
      <c r="E21" s="114">
        <v>494</v>
      </c>
      <c r="F21" s="114">
        <v>543</v>
      </c>
      <c r="G21" s="114">
        <v>429</v>
      </c>
      <c r="H21" s="140">
        <v>420</v>
      </c>
      <c r="I21" s="115">
        <v>170</v>
      </c>
      <c r="J21" s="116">
        <v>40.476190476190474</v>
      </c>
    </row>
    <row r="22" spans="1:15" s="110" customFormat="1" ht="24.95" customHeight="1" x14ac:dyDescent="0.2">
      <c r="A22" s="201" t="s">
        <v>152</v>
      </c>
      <c r="B22" s="199" t="s">
        <v>153</v>
      </c>
      <c r="C22" s="113">
        <v>5.1384946657531563</v>
      </c>
      <c r="D22" s="115">
        <v>525</v>
      </c>
      <c r="E22" s="114">
        <v>262</v>
      </c>
      <c r="F22" s="114">
        <v>294</v>
      </c>
      <c r="G22" s="114">
        <v>275</v>
      </c>
      <c r="H22" s="140">
        <v>334</v>
      </c>
      <c r="I22" s="115">
        <v>191</v>
      </c>
      <c r="J22" s="116">
        <v>57.185628742514972</v>
      </c>
    </row>
    <row r="23" spans="1:15" s="110" customFormat="1" ht="24.95" customHeight="1" x14ac:dyDescent="0.2">
      <c r="A23" s="193" t="s">
        <v>154</v>
      </c>
      <c r="B23" s="199" t="s">
        <v>155</v>
      </c>
      <c r="C23" s="113">
        <v>1.7324067730253498</v>
      </c>
      <c r="D23" s="115">
        <v>177</v>
      </c>
      <c r="E23" s="114">
        <v>87</v>
      </c>
      <c r="F23" s="114">
        <v>88</v>
      </c>
      <c r="G23" s="114">
        <v>75</v>
      </c>
      <c r="H23" s="140">
        <v>200</v>
      </c>
      <c r="I23" s="115">
        <v>-23</v>
      </c>
      <c r="J23" s="116">
        <v>-11.5</v>
      </c>
    </row>
    <row r="24" spans="1:15" s="110" customFormat="1" ht="24.95" customHeight="1" x14ac:dyDescent="0.2">
      <c r="A24" s="193" t="s">
        <v>156</v>
      </c>
      <c r="B24" s="199" t="s">
        <v>221</v>
      </c>
      <c r="C24" s="113">
        <v>4.570813350298522</v>
      </c>
      <c r="D24" s="115">
        <v>467</v>
      </c>
      <c r="E24" s="114">
        <v>331</v>
      </c>
      <c r="F24" s="114">
        <v>505</v>
      </c>
      <c r="G24" s="114">
        <v>362</v>
      </c>
      <c r="H24" s="140">
        <v>468</v>
      </c>
      <c r="I24" s="115">
        <v>-1</v>
      </c>
      <c r="J24" s="116">
        <v>-0.21367521367521367</v>
      </c>
    </row>
    <row r="25" spans="1:15" s="110" customFormat="1" ht="24.95" customHeight="1" x14ac:dyDescent="0.2">
      <c r="A25" s="193" t="s">
        <v>222</v>
      </c>
      <c r="B25" s="204" t="s">
        <v>159</v>
      </c>
      <c r="C25" s="113">
        <v>5.5985122834491534</v>
      </c>
      <c r="D25" s="115">
        <v>572</v>
      </c>
      <c r="E25" s="114">
        <v>459</v>
      </c>
      <c r="F25" s="114">
        <v>573</v>
      </c>
      <c r="G25" s="114">
        <v>463</v>
      </c>
      <c r="H25" s="140">
        <v>519</v>
      </c>
      <c r="I25" s="115">
        <v>53</v>
      </c>
      <c r="J25" s="116">
        <v>10.211946050096339</v>
      </c>
    </row>
    <row r="26" spans="1:15" s="110" customFormat="1" ht="24.95" customHeight="1" x14ac:dyDescent="0.2">
      <c r="A26" s="201">
        <v>782.78300000000002</v>
      </c>
      <c r="B26" s="203" t="s">
        <v>160</v>
      </c>
      <c r="C26" s="113">
        <v>11.050210433591074</v>
      </c>
      <c r="D26" s="115">
        <v>1129</v>
      </c>
      <c r="E26" s="114">
        <v>1398</v>
      </c>
      <c r="F26" s="114">
        <v>1424</v>
      </c>
      <c r="G26" s="114">
        <v>1165</v>
      </c>
      <c r="H26" s="140">
        <v>1127</v>
      </c>
      <c r="I26" s="115">
        <v>2</v>
      </c>
      <c r="J26" s="116">
        <v>0.1774622892635315</v>
      </c>
    </row>
    <row r="27" spans="1:15" s="110" customFormat="1" ht="24.95" customHeight="1" x14ac:dyDescent="0.2">
      <c r="A27" s="193" t="s">
        <v>161</v>
      </c>
      <c r="B27" s="199" t="s">
        <v>162</v>
      </c>
      <c r="C27" s="113">
        <v>4.3065479103455022</v>
      </c>
      <c r="D27" s="115">
        <v>440</v>
      </c>
      <c r="E27" s="114">
        <v>152</v>
      </c>
      <c r="F27" s="114">
        <v>217</v>
      </c>
      <c r="G27" s="114">
        <v>133</v>
      </c>
      <c r="H27" s="140">
        <v>150</v>
      </c>
      <c r="I27" s="115">
        <v>290</v>
      </c>
      <c r="J27" s="116">
        <v>193.33333333333334</v>
      </c>
    </row>
    <row r="28" spans="1:15" s="110" customFormat="1" ht="24.95" customHeight="1" x14ac:dyDescent="0.2">
      <c r="A28" s="193" t="s">
        <v>163</v>
      </c>
      <c r="B28" s="199" t="s">
        <v>164</v>
      </c>
      <c r="C28" s="113">
        <v>4.5023000880884796</v>
      </c>
      <c r="D28" s="115">
        <v>460</v>
      </c>
      <c r="E28" s="114">
        <v>436</v>
      </c>
      <c r="F28" s="114">
        <v>656</v>
      </c>
      <c r="G28" s="114">
        <v>452</v>
      </c>
      <c r="H28" s="140">
        <v>501</v>
      </c>
      <c r="I28" s="115">
        <v>-41</v>
      </c>
      <c r="J28" s="116">
        <v>-8.1836327345309385</v>
      </c>
    </row>
    <row r="29" spans="1:15" s="110" customFormat="1" ht="24.95" customHeight="1" x14ac:dyDescent="0.2">
      <c r="A29" s="193">
        <v>86</v>
      </c>
      <c r="B29" s="199" t="s">
        <v>165</v>
      </c>
      <c r="C29" s="113">
        <v>6.1955564255652344</v>
      </c>
      <c r="D29" s="115">
        <v>633</v>
      </c>
      <c r="E29" s="114">
        <v>533</v>
      </c>
      <c r="F29" s="114">
        <v>536</v>
      </c>
      <c r="G29" s="114">
        <v>537</v>
      </c>
      <c r="H29" s="140">
        <v>497</v>
      </c>
      <c r="I29" s="115">
        <v>136</v>
      </c>
      <c r="J29" s="116">
        <v>27.364185110663986</v>
      </c>
    </row>
    <row r="30" spans="1:15" s="110" customFormat="1" ht="24.95" customHeight="1" x14ac:dyDescent="0.2">
      <c r="A30" s="193">
        <v>87.88</v>
      </c>
      <c r="B30" s="204" t="s">
        <v>166</v>
      </c>
      <c r="C30" s="113">
        <v>4.4827248703141827</v>
      </c>
      <c r="D30" s="115">
        <v>458</v>
      </c>
      <c r="E30" s="114">
        <v>397</v>
      </c>
      <c r="F30" s="114">
        <v>918</v>
      </c>
      <c r="G30" s="114">
        <v>425</v>
      </c>
      <c r="H30" s="140">
        <v>445</v>
      </c>
      <c r="I30" s="115">
        <v>13</v>
      </c>
      <c r="J30" s="116">
        <v>2.9213483146067416</v>
      </c>
    </row>
    <row r="31" spans="1:15" s="110" customFormat="1" ht="24.95" customHeight="1" x14ac:dyDescent="0.2">
      <c r="A31" s="193" t="s">
        <v>167</v>
      </c>
      <c r="B31" s="199" t="s">
        <v>168</v>
      </c>
      <c r="C31" s="113">
        <v>3.4941763727121464</v>
      </c>
      <c r="D31" s="115">
        <v>357</v>
      </c>
      <c r="E31" s="114">
        <v>301</v>
      </c>
      <c r="F31" s="114">
        <v>476</v>
      </c>
      <c r="G31" s="114">
        <v>346</v>
      </c>
      <c r="H31" s="140">
        <v>468</v>
      </c>
      <c r="I31" s="115">
        <v>-111</v>
      </c>
      <c r="J31" s="116">
        <v>-23.717948717948719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0.89067240873054709</v>
      </c>
      <c r="D34" s="115">
        <v>91</v>
      </c>
      <c r="E34" s="114">
        <v>88</v>
      </c>
      <c r="F34" s="114">
        <v>164</v>
      </c>
      <c r="G34" s="114">
        <v>81</v>
      </c>
      <c r="H34" s="140">
        <v>67</v>
      </c>
      <c r="I34" s="115">
        <v>24</v>
      </c>
      <c r="J34" s="116">
        <v>35.820895522388057</v>
      </c>
    </row>
    <row r="35" spans="1:10" s="110" customFormat="1" ht="24.95" customHeight="1" x14ac:dyDescent="0.2">
      <c r="A35" s="292" t="s">
        <v>171</v>
      </c>
      <c r="B35" s="293" t="s">
        <v>172</v>
      </c>
      <c r="C35" s="113">
        <v>25.105216795536851</v>
      </c>
      <c r="D35" s="115">
        <v>2565</v>
      </c>
      <c r="E35" s="114">
        <v>1927</v>
      </c>
      <c r="F35" s="114">
        <v>2517</v>
      </c>
      <c r="G35" s="114">
        <v>1835</v>
      </c>
      <c r="H35" s="140">
        <v>2755</v>
      </c>
      <c r="I35" s="115">
        <v>-190</v>
      </c>
      <c r="J35" s="116">
        <v>-6.8965517241379306</v>
      </c>
    </row>
    <row r="36" spans="1:10" s="110" customFormat="1" ht="24.95" customHeight="1" x14ac:dyDescent="0.2">
      <c r="A36" s="294" t="s">
        <v>173</v>
      </c>
      <c r="B36" s="295" t="s">
        <v>174</v>
      </c>
      <c r="C36" s="125">
        <v>74.004110795732601</v>
      </c>
      <c r="D36" s="143">
        <v>7561</v>
      </c>
      <c r="E36" s="144">
        <v>6274</v>
      </c>
      <c r="F36" s="144">
        <v>8070</v>
      </c>
      <c r="G36" s="144">
        <v>6149</v>
      </c>
      <c r="H36" s="145">
        <v>6948</v>
      </c>
      <c r="I36" s="143">
        <v>613</v>
      </c>
      <c r="J36" s="146">
        <v>8.8226827864133561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10217</v>
      </c>
      <c r="F11" s="264">
        <v>8289</v>
      </c>
      <c r="G11" s="264">
        <v>10751</v>
      </c>
      <c r="H11" s="264">
        <v>8065</v>
      </c>
      <c r="I11" s="265">
        <v>9770</v>
      </c>
      <c r="J11" s="263">
        <v>447</v>
      </c>
      <c r="K11" s="266">
        <v>4.5752302968270211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27.561906626211215</v>
      </c>
      <c r="E13" s="115">
        <v>2816</v>
      </c>
      <c r="F13" s="114">
        <v>2880</v>
      </c>
      <c r="G13" s="114">
        <v>3529</v>
      </c>
      <c r="H13" s="114">
        <v>2523</v>
      </c>
      <c r="I13" s="140">
        <v>2754</v>
      </c>
      <c r="J13" s="115">
        <v>62</v>
      </c>
      <c r="K13" s="116">
        <v>2.2512708787218592</v>
      </c>
    </row>
    <row r="14" spans="1:17" ht="15.95" customHeight="1" x14ac:dyDescent="0.2">
      <c r="A14" s="306" t="s">
        <v>230</v>
      </c>
      <c r="B14" s="307"/>
      <c r="C14" s="308"/>
      <c r="D14" s="113">
        <v>52.520309288440835</v>
      </c>
      <c r="E14" s="115">
        <v>5366</v>
      </c>
      <c r="F14" s="114">
        <v>3914</v>
      </c>
      <c r="G14" s="114">
        <v>5309</v>
      </c>
      <c r="H14" s="114">
        <v>4017</v>
      </c>
      <c r="I14" s="140">
        <v>5171</v>
      </c>
      <c r="J14" s="115">
        <v>195</v>
      </c>
      <c r="K14" s="116">
        <v>3.7710307484045638</v>
      </c>
    </row>
    <row r="15" spans="1:17" ht="15.95" customHeight="1" x14ac:dyDescent="0.2">
      <c r="A15" s="306" t="s">
        <v>231</v>
      </c>
      <c r="B15" s="307"/>
      <c r="C15" s="308"/>
      <c r="D15" s="113">
        <v>8.6913966917881957</v>
      </c>
      <c r="E15" s="115">
        <v>888</v>
      </c>
      <c r="F15" s="114">
        <v>639</v>
      </c>
      <c r="G15" s="114">
        <v>790</v>
      </c>
      <c r="H15" s="114">
        <v>649</v>
      </c>
      <c r="I15" s="140">
        <v>789</v>
      </c>
      <c r="J15" s="115">
        <v>99</v>
      </c>
      <c r="K15" s="116">
        <v>12.547528517110266</v>
      </c>
    </row>
    <row r="16" spans="1:17" ht="15.95" customHeight="1" x14ac:dyDescent="0.2">
      <c r="A16" s="306" t="s">
        <v>232</v>
      </c>
      <c r="B16" s="307"/>
      <c r="C16" s="308"/>
      <c r="D16" s="113">
        <v>10.991484780268181</v>
      </c>
      <c r="E16" s="115">
        <v>1123</v>
      </c>
      <c r="F16" s="114">
        <v>842</v>
      </c>
      <c r="G16" s="114">
        <v>1056</v>
      </c>
      <c r="H16" s="114">
        <v>833</v>
      </c>
      <c r="I16" s="140">
        <v>1035</v>
      </c>
      <c r="J16" s="115">
        <v>88</v>
      </c>
      <c r="K16" s="116">
        <v>8.5024154589371985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0.77322110208476069</v>
      </c>
      <c r="E18" s="115">
        <v>79</v>
      </c>
      <c r="F18" s="114">
        <v>90</v>
      </c>
      <c r="G18" s="114">
        <v>154</v>
      </c>
      <c r="H18" s="114">
        <v>75</v>
      </c>
      <c r="I18" s="140">
        <v>61</v>
      </c>
      <c r="J18" s="115">
        <v>18</v>
      </c>
      <c r="K18" s="116">
        <v>29.508196721311474</v>
      </c>
    </row>
    <row r="19" spans="1:11" ht="14.1" customHeight="1" x14ac:dyDescent="0.2">
      <c r="A19" s="306" t="s">
        <v>235</v>
      </c>
      <c r="B19" s="307" t="s">
        <v>236</v>
      </c>
      <c r="C19" s="308"/>
      <c r="D19" s="113">
        <v>0.57746892434178332</v>
      </c>
      <c r="E19" s="115">
        <v>59</v>
      </c>
      <c r="F19" s="114">
        <v>71</v>
      </c>
      <c r="G19" s="114">
        <v>129</v>
      </c>
      <c r="H19" s="114">
        <v>61</v>
      </c>
      <c r="I19" s="140">
        <v>49</v>
      </c>
      <c r="J19" s="115">
        <v>10</v>
      </c>
      <c r="K19" s="116">
        <v>20.408163265306122</v>
      </c>
    </row>
    <row r="20" spans="1:11" ht="14.1" customHeight="1" x14ac:dyDescent="0.2">
      <c r="A20" s="306">
        <v>12</v>
      </c>
      <c r="B20" s="307" t="s">
        <v>237</v>
      </c>
      <c r="C20" s="308"/>
      <c r="D20" s="113">
        <v>0.92982284427914264</v>
      </c>
      <c r="E20" s="115">
        <v>95</v>
      </c>
      <c r="F20" s="114">
        <v>69</v>
      </c>
      <c r="G20" s="114">
        <v>98</v>
      </c>
      <c r="H20" s="114">
        <v>62</v>
      </c>
      <c r="I20" s="140">
        <v>88</v>
      </c>
      <c r="J20" s="115">
        <v>7</v>
      </c>
      <c r="K20" s="116">
        <v>7.9545454545454541</v>
      </c>
    </row>
    <row r="21" spans="1:11" ht="14.1" customHeight="1" x14ac:dyDescent="0.2">
      <c r="A21" s="306">
        <v>21</v>
      </c>
      <c r="B21" s="307" t="s">
        <v>238</v>
      </c>
      <c r="C21" s="308"/>
      <c r="D21" s="113">
        <v>0.20553978663012626</v>
      </c>
      <c r="E21" s="115">
        <v>21</v>
      </c>
      <c r="F21" s="114">
        <v>62</v>
      </c>
      <c r="G21" s="114">
        <v>27</v>
      </c>
      <c r="H21" s="114">
        <v>15</v>
      </c>
      <c r="I21" s="140">
        <v>13</v>
      </c>
      <c r="J21" s="115">
        <v>8</v>
      </c>
      <c r="K21" s="116">
        <v>61.53846153846154</v>
      </c>
    </row>
    <row r="22" spans="1:11" ht="14.1" customHeight="1" x14ac:dyDescent="0.2">
      <c r="A22" s="306">
        <v>22</v>
      </c>
      <c r="B22" s="307" t="s">
        <v>239</v>
      </c>
      <c r="C22" s="308"/>
      <c r="D22" s="113">
        <v>2.7209552706273858</v>
      </c>
      <c r="E22" s="115">
        <v>278</v>
      </c>
      <c r="F22" s="114">
        <v>255</v>
      </c>
      <c r="G22" s="114">
        <v>430</v>
      </c>
      <c r="H22" s="114">
        <v>317</v>
      </c>
      <c r="I22" s="140">
        <v>488</v>
      </c>
      <c r="J22" s="115">
        <v>-210</v>
      </c>
      <c r="K22" s="116">
        <v>-43.032786885245905</v>
      </c>
    </row>
    <row r="23" spans="1:11" ht="14.1" customHeight="1" x14ac:dyDescent="0.2">
      <c r="A23" s="306">
        <v>23</v>
      </c>
      <c r="B23" s="307" t="s">
        <v>240</v>
      </c>
      <c r="C23" s="308"/>
      <c r="D23" s="113">
        <v>1.1451502397964177</v>
      </c>
      <c r="E23" s="115">
        <v>117</v>
      </c>
      <c r="F23" s="114">
        <v>68</v>
      </c>
      <c r="G23" s="114">
        <v>86</v>
      </c>
      <c r="H23" s="114">
        <v>55</v>
      </c>
      <c r="I23" s="140">
        <v>74</v>
      </c>
      <c r="J23" s="115">
        <v>43</v>
      </c>
      <c r="K23" s="116">
        <v>58.108108108108105</v>
      </c>
    </row>
    <row r="24" spans="1:11" ht="14.1" customHeight="1" x14ac:dyDescent="0.2">
      <c r="A24" s="306">
        <v>24</v>
      </c>
      <c r="B24" s="307" t="s">
        <v>241</v>
      </c>
      <c r="C24" s="308"/>
      <c r="D24" s="113">
        <v>4.7469903102672015</v>
      </c>
      <c r="E24" s="115">
        <v>485</v>
      </c>
      <c r="F24" s="114">
        <v>389</v>
      </c>
      <c r="G24" s="114">
        <v>561</v>
      </c>
      <c r="H24" s="114">
        <v>415</v>
      </c>
      <c r="I24" s="140">
        <v>474</v>
      </c>
      <c r="J24" s="115">
        <v>11</v>
      </c>
      <c r="K24" s="116">
        <v>2.3206751054852321</v>
      </c>
    </row>
    <row r="25" spans="1:11" ht="14.1" customHeight="1" x14ac:dyDescent="0.2">
      <c r="A25" s="306">
        <v>25</v>
      </c>
      <c r="B25" s="307" t="s">
        <v>242</v>
      </c>
      <c r="C25" s="308"/>
      <c r="D25" s="113">
        <v>4.7861407458157972</v>
      </c>
      <c r="E25" s="115">
        <v>489</v>
      </c>
      <c r="F25" s="114">
        <v>326</v>
      </c>
      <c r="G25" s="114">
        <v>439</v>
      </c>
      <c r="H25" s="114">
        <v>348</v>
      </c>
      <c r="I25" s="140">
        <v>560</v>
      </c>
      <c r="J25" s="115">
        <v>-71</v>
      </c>
      <c r="K25" s="116">
        <v>-12.678571428571429</v>
      </c>
    </row>
    <row r="26" spans="1:11" ht="14.1" customHeight="1" x14ac:dyDescent="0.2">
      <c r="A26" s="306">
        <v>26</v>
      </c>
      <c r="B26" s="307" t="s">
        <v>243</v>
      </c>
      <c r="C26" s="308"/>
      <c r="D26" s="113">
        <v>2.3588137418028774</v>
      </c>
      <c r="E26" s="115">
        <v>241</v>
      </c>
      <c r="F26" s="114">
        <v>162</v>
      </c>
      <c r="G26" s="114">
        <v>211</v>
      </c>
      <c r="H26" s="114">
        <v>180</v>
      </c>
      <c r="I26" s="140">
        <v>237</v>
      </c>
      <c r="J26" s="115">
        <v>4</v>
      </c>
      <c r="K26" s="116">
        <v>1.6877637130801688</v>
      </c>
    </row>
    <row r="27" spans="1:11" ht="14.1" customHeight="1" x14ac:dyDescent="0.2">
      <c r="A27" s="306">
        <v>27</v>
      </c>
      <c r="B27" s="307" t="s">
        <v>244</v>
      </c>
      <c r="C27" s="308"/>
      <c r="D27" s="113">
        <v>1.9868846040912205</v>
      </c>
      <c r="E27" s="115">
        <v>203</v>
      </c>
      <c r="F27" s="114">
        <v>195</v>
      </c>
      <c r="G27" s="114">
        <v>227</v>
      </c>
      <c r="H27" s="114">
        <v>164</v>
      </c>
      <c r="I27" s="140">
        <v>201</v>
      </c>
      <c r="J27" s="115">
        <v>2</v>
      </c>
      <c r="K27" s="116">
        <v>0.99502487562189057</v>
      </c>
    </row>
    <row r="28" spans="1:11" ht="14.1" customHeight="1" x14ac:dyDescent="0.2">
      <c r="A28" s="306">
        <v>28</v>
      </c>
      <c r="B28" s="307" t="s">
        <v>245</v>
      </c>
      <c r="C28" s="308"/>
      <c r="D28" s="113">
        <v>0.70470783987471863</v>
      </c>
      <c r="E28" s="115">
        <v>72</v>
      </c>
      <c r="F28" s="114">
        <v>9</v>
      </c>
      <c r="G28" s="114">
        <v>21</v>
      </c>
      <c r="H28" s="114">
        <v>18</v>
      </c>
      <c r="I28" s="140">
        <v>21</v>
      </c>
      <c r="J28" s="115">
        <v>51</v>
      </c>
      <c r="K28" s="116">
        <v>242.85714285714286</v>
      </c>
    </row>
    <row r="29" spans="1:11" ht="14.1" customHeight="1" x14ac:dyDescent="0.2">
      <c r="A29" s="306">
        <v>29</v>
      </c>
      <c r="B29" s="307" t="s">
        <v>246</v>
      </c>
      <c r="C29" s="308"/>
      <c r="D29" s="113">
        <v>5.8040520700792797</v>
      </c>
      <c r="E29" s="115">
        <v>593</v>
      </c>
      <c r="F29" s="114">
        <v>682</v>
      </c>
      <c r="G29" s="114">
        <v>591</v>
      </c>
      <c r="H29" s="114">
        <v>524</v>
      </c>
      <c r="I29" s="140">
        <v>472</v>
      </c>
      <c r="J29" s="115">
        <v>121</v>
      </c>
      <c r="K29" s="116">
        <v>25.635593220338983</v>
      </c>
    </row>
    <row r="30" spans="1:11" ht="14.1" customHeight="1" x14ac:dyDescent="0.2">
      <c r="A30" s="306" t="s">
        <v>247</v>
      </c>
      <c r="B30" s="307" t="s">
        <v>248</v>
      </c>
      <c r="C30" s="308"/>
      <c r="D30" s="113">
        <v>3.0439463639032982</v>
      </c>
      <c r="E30" s="115">
        <v>311</v>
      </c>
      <c r="F30" s="114">
        <v>460</v>
      </c>
      <c r="G30" s="114">
        <v>384</v>
      </c>
      <c r="H30" s="114">
        <v>356</v>
      </c>
      <c r="I30" s="140">
        <v>274</v>
      </c>
      <c r="J30" s="115">
        <v>37</v>
      </c>
      <c r="K30" s="116">
        <v>13.503649635036496</v>
      </c>
    </row>
    <row r="31" spans="1:11" ht="14.1" customHeight="1" x14ac:dyDescent="0.2">
      <c r="A31" s="306" t="s">
        <v>249</v>
      </c>
      <c r="B31" s="307" t="s">
        <v>250</v>
      </c>
      <c r="C31" s="308"/>
      <c r="D31" s="113">
        <v>2.7601057061759811</v>
      </c>
      <c r="E31" s="115">
        <v>282</v>
      </c>
      <c r="F31" s="114" t="s">
        <v>513</v>
      </c>
      <c r="G31" s="114">
        <v>207</v>
      </c>
      <c r="H31" s="114" t="s">
        <v>513</v>
      </c>
      <c r="I31" s="140" t="s">
        <v>513</v>
      </c>
      <c r="J31" s="115" t="s">
        <v>513</v>
      </c>
      <c r="K31" s="116" t="s">
        <v>513</v>
      </c>
    </row>
    <row r="32" spans="1:11" ht="14.1" customHeight="1" x14ac:dyDescent="0.2">
      <c r="A32" s="306">
        <v>31</v>
      </c>
      <c r="B32" s="307" t="s">
        <v>251</v>
      </c>
      <c r="C32" s="308"/>
      <c r="D32" s="113">
        <v>0.53831848879318778</v>
      </c>
      <c r="E32" s="115">
        <v>55</v>
      </c>
      <c r="F32" s="114">
        <v>26</v>
      </c>
      <c r="G32" s="114">
        <v>43</v>
      </c>
      <c r="H32" s="114">
        <v>26</v>
      </c>
      <c r="I32" s="140">
        <v>69</v>
      </c>
      <c r="J32" s="115">
        <v>-14</v>
      </c>
      <c r="K32" s="116">
        <v>-20.289855072463769</v>
      </c>
    </row>
    <row r="33" spans="1:11" ht="14.1" customHeight="1" x14ac:dyDescent="0.2">
      <c r="A33" s="306">
        <v>32</v>
      </c>
      <c r="B33" s="307" t="s">
        <v>252</v>
      </c>
      <c r="C33" s="308"/>
      <c r="D33" s="113">
        <v>2.407751786238622</v>
      </c>
      <c r="E33" s="115">
        <v>246</v>
      </c>
      <c r="F33" s="114">
        <v>232</v>
      </c>
      <c r="G33" s="114">
        <v>259</v>
      </c>
      <c r="H33" s="114">
        <v>227</v>
      </c>
      <c r="I33" s="140">
        <v>250</v>
      </c>
      <c r="J33" s="115">
        <v>-4</v>
      </c>
      <c r="K33" s="116">
        <v>-1.6</v>
      </c>
    </row>
    <row r="34" spans="1:11" ht="14.1" customHeight="1" x14ac:dyDescent="0.2">
      <c r="A34" s="306">
        <v>33</v>
      </c>
      <c r="B34" s="307" t="s">
        <v>253</v>
      </c>
      <c r="C34" s="308"/>
      <c r="D34" s="113">
        <v>1.3213271997650975</v>
      </c>
      <c r="E34" s="115">
        <v>135</v>
      </c>
      <c r="F34" s="114">
        <v>148</v>
      </c>
      <c r="G34" s="114">
        <v>166</v>
      </c>
      <c r="H34" s="114">
        <v>112</v>
      </c>
      <c r="I34" s="140">
        <v>162</v>
      </c>
      <c r="J34" s="115">
        <v>-27</v>
      </c>
      <c r="K34" s="116">
        <v>-16.666666666666668</v>
      </c>
    </row>
    <row r="35" spans="1:11" ht="14.1" customHeight="1" x14ac:dyDescent="0.2">
      <c r="A35" s="306">
        <v>34</v>
      </c>
      <c r="B35" s="307" t="s">
        <v>254</v>
      </c>
      <c r="C35" s="308"/>
      <c r="D35" s="113">
        <v>1.5366545952823725</v>
      </c>
      <c r="E35" s="115">
        <v>157</v>
      </c>
      <c r="F35" s="114">
        <v>119</v>
      </c>
      <c r="G35" s="114">
        <v>151</v>
      </c>
      <c r="H35" s="114">
        <v>123</v>
      </c>
      <c r="I35" s="140">
        <v>213</v>
      </c>
      <c r="J35" s="115">
        <v>-56</v>
      </c>
      <c r="K35" s="116">
        <v>-26.291079812206572</v>
      </c>
    </row>
    <row r="36" spans="1:11" ht="14.1" customHeight="1" x14ac:dyDescent="0.2">
      <c r="A36" s="306">
        <v>41</v>
      </c>
      <c r="B36" s="307" t="s">
        <v>255</v>
      </c>
      <c r="C36" s="308"/>
      <c r="D36" s="113">
        <v>0.1957521777429774</v>
      </c>
      <c r="E36" s="115">
        <v>20</v>
      </c>
      <c r="F36" s="114">
        <v>23</v>
      </c>
      <c r="G36" s="114">
        <v>37</v>
      </c>
      <c r="H36" s="114">
        <v>21</v>
      </c>
      <c r="I36" s="140">
        <v>32</v>
      </c>
      <c r="J36" s="115">
        <v>-12</v>
      </c>
      <c r="K36" s="116">
        <v>-37.5</v>
      </c>
    </row>
    <row r="37" spans="1:11" ht="14.1" customHeight="1" x14ac:dyDescent="0.2">
      <c r="A37" s="306">
        <v>42</v>
      </c>
      <c r="B37" s="307" t="s">
        <v>256</v>
      </c>
      <c r="C37" s="308"/>
      <c r="D37" s="113" t="s">
        <v>513</v>
      </c>
      <c r="E37" s="115" t="s">
        <v>513</v>
      </c>
      <c r="F37" s="114" t="s">
        <v>513</v>
      </c>
      <c r="G37" s="114">
        <v>6</v>
      </c>
      <c r="H37" s="114" t="s">
        <v>513</v>
      </c>
      <c r="I37" s="140">
        <v>6</v>
      </c>
      <c r="J37" s="115" t="s">
        <v>513</v>
      </c>
      <c r="K37" s="116" t="s">
        <v>513</v>
      </c>
    </row>
    <row r="38" spans="1:11" ht="14.1" customHeight="1" x14ac:dyDescent="0.2">
      <c r="A38" s="306">
        <v>43</v>
      </c>
      <c r="B38" s="307" t="s">
        <v>257</v>
      </c>
      <c r="C38" s="308"/>
      <c r="D38" s="113">
        <v>3.7192913771165705</v>
      </c>
      <c r="E38" s="115">
        <v>380</v>
      </c>
      <c r="F38" s="114">
        <v>154</v>
      </c>
      <c r="G38" s="114">
        <v>223</v>
      </c>
      <c r="H38" s="114">
        <v>187</v>
      </c>
      <c r="I38" s="140">
        <v>190</v>
      </c>
      <c r="J38" s="115">
        <v>190</v>
      </c>
      <c r="K38" s="116">
        <v>100</v>
      </c>
    </row>
    <row r="39" spans="1:11" ht="14.1" customHeight="1" x14ac:dyDescent="0.2">
      <c r="A39" s="306">
        <v>51</v>
      </c>
      <c r="B39" s="307" t="s">
        <v>258</v>
      </c>
      <c r="C39" s="308"/>
      <c r="D39" s="113">
        <v>8.9948125672898112</v>
      </c>
      <c r="E39" s="115">
        <v>919</v>
      </c>
      <c r="F39" s="114">
        <v>930</v>
      </c>
      <c r="G39" s="114">
        <v>1043</v>
      </c>
      <c r="H39" s="114">
        <v>797</v>
      </c>
      <c r="I39" s="140">
        <v>839</v>
      </c>
      <c r="J39" s="115">
        <v>80</v>
      </c>
      <c r="K39" s="116">
        <v>9.5351609058402857</v>
      </c>
    </row>
    <row r="40" spans="1:11" ht="14.1" customHeight="1" x14ac:dyDescent="0.2">
      <c r="A40" s="306" t="s">
        <v>259</v>
      </c>
      <c r="B40" s="307" t="s">
        <v>260</v>
      </c>
      <c r="C40" s="308"/>
      <c r="D40" s="113">
        <v>8.1922286385436038</v>
      </c>
      <c r="E40" s="115">
        <v>837</v>
      </c>
      <c r="F40" s="114">
        <v>863</v>
      </c>
      <c r="G40" s="114">
        <v>984</v>
      </c>
      <c r="H40" s="114">
        <v>745</v>
      </c>
      <c r="I40" s="140">
        <v>759</v>
      </c>
      <c r="J40" s="115">
        <v>78</v>
      </c>
      <c r="K40" s="116">
        <v>10.276679841897232</v>
      </c>
    </row>
    <row r="41" spans="1:11" ht="14.1" customHeight="1" x14ac:dyDescent="0.2">
      <c r="A41" s="306"/>
      <c r="B41" s="307" t="s">
        <v>261</v>
      </c>
      <c r="C41" s="308"/>
      <c r="D41" s="113">
        <v>7.3211314475873541</v>
      </c>
      <c r="E41" s="115">
        <v>748</v>
      </c>
      <c r="F41" s="114">
        <v>769</v>
      </c>
      <c r="G41" s="114">
        <v>862</v>
      </c>
      <c r="H41" s="114">
        <v>657</v>
      </c>
      <c r="I41" s="140">
        <v>640</v>
      </c>
      <c r="J41" s="115">
        <v>108</v>
      </c>
      <c r="K41" s="116">
        <v>16.875</v>
      </c>
    </row>
    <row r="42" spans="1:11" ht="14.1" customHeight="1" x14ac:dyDescent="0.2">
      <c r="A42" s="306">
        <v>52</v>
      </c>
      <c r="B42" s="307" t="s">
        <v>262</v>
      </c>
      <c r="C42" s="308"/>
      <c r="D42" s="113">
        <v>5.0699814035431148</v>
      </c>
      <c r="E42" s="115">
        <v>518</v>
      </c>
      <c r="F42" s="114">
        <v>423</v>
      </c>
      <c r="G42" s="114">
        <v>445</v>
      </c>
      <c r="H42" s="114">
        <v>400</v>
      </c>
      <c r="I42" s="140">
        <v>506</v>
      </c>
      <c r="J42" s="115">
        <v>12</v>
      </c>
      <c r="K42" s="116">
        <v>2.3715415019762847</v>
      </c>
    </row>
    <row r="43" spans="1:11" ht="14.1" customHeight="1" x14ac:dyDescent="0.2">
      <c r="A43" s="306" t="s">
        <v>263</v>
      </c>
      <c r="B43" s="307" t="s">
        <v>264</v>
      </c>
      <c r="C43" s="308"/>
      <c r="D43" s="113">
        <v>4.335910737006949</v>
      </c>
      <c r="E43" s="115">
        <v>443</v>
      </c>
      <c r="F43" s="114">
        <v>349</v>
      </c>
      <c r="G43" s="114">
        <v>400</v>
      </c>
      <c r="H43" s="114">
        <v>352</v>
      </c>
      <c r="I43" s="140">
        <v>434</v>
      </c>
      <c r="J43" s="115">
        <v>9</v>
      </c>
      <c r="K43" s="116">
        <v>2.0737327188940093</v>
      </c>
    </row>
    <row r="44" spans="1:11" ht="14.1" customHeight="1" x14ac:dyDescent="0.2">
      <c r="A44" s="306">
        <v>53</v>
      </c>
      <c r="B44" s="307" t="s">
        <v>265</v>
      </c>
      <c r="C44" s="308"/>
      <c r="D44" s="113">
        <v>1.2821767642165018</v>
      </c>
      <c r="E44" s="115">
        <v>131</v>
      </c>
      <c r="F44" s="114">
        <v>104</v>
      </c>
      <c r="G44" s="114">
        <v>119</v>
      </c>
      <c r="H44" s="114">
        <v>96</v>
      </c>
      <c r="I44" s="140">
        <v>110</v>
      </c>
      <c r="J44" s="115">
        <v>21</v>
      </c>
      <c r="K44" s="116">
        <v>19.09090909090909</v>
      </c>
    </row>
    <row r="45" spans="1:11" ht="14.1" customHeight="1" x14ac:dyDescent="0.2">
      <c r="A45" s="306" t="s">
        <v>266</v>
      </c>
      <c r="B45" s="307" t="s">
        <v>267</v>
      </c>
      <c r="C45" s="308"/>
      <c r="D45" s="113">
        <v>1.2626015464422042</v>
      </c>
      <c r="E45" s="115">
        <v>129</v>
      </c>
      <c r="F45" s="114">
        <v>102</v>
      </c>
      <c r="G45" s="114">
        <v>111</v>
      </c>
      <c r="H45" s="114">
        <v>92</v>
      </c>
      <c r="I45" s="140">
        <v>104</v>
      </c>
      <c r="J45" s="115">
        <v>25</v>
      </c>
      <c r="K45" s="116">
        <v>24.03846153846154</v>
      </c>
    </row>
    <row r="46" spans="1:11" ht="14.1" customHeight="1" x14ac:dyDescent="0.2">
      <c r="A46" s="306">
        <v>54</v>
      </c>
      <c r="B46" s="307" t="s">
        <v>268</v>
      </c>
      <c r="C46" s="308"/>
      <c r="D46" s="113">
        <v>4.1597337770382694</v>
      </c>
      <c r="E46" s="115">
        <v>425</v>
      </c>
      <c r="F46" s="114">
        <v>331</v>
      </c>
      <c r="G46" s="114">
        <v>385</v>
      </c>
      <c r="H46" s="114">
        <v>334</v>
      </c>
      <c r="I46" s="140">
        <v>389</v>
      </c>
      <c r="J46" s="115">
        <v>36</v>
      </c>
      <c r="K46" s="116">
        <v>9.2544987146529571</v>
      </c>
    </row>
    <row r="47" spans="1:11" ht="14.1" customHeight="1" x14ac:dyDescent="0.2">
      <c r="A47" s="306">
        <v>61</v>
      </c>
      <c r="B47" s="307" t="s">
        <v>269</v>
      </c>
      <c r="C47" s="308"/>
      <c r="D47" s="113">
        <v>2.6132915728687482</v>
      </c>
      <c r="E47" s="115">
        <v>267</v>
      </c>
      <c r="F47" s="114">
        <v>180</v>
      </c>
      <c r="G47" s="114">
        <v>276</v>
      </c>
      <c r="H47" s="114">
        <v>190</v>
      </c>
      <c r="I47" s="140">
        <v>270</v>
      </c>
      <c r="J47" s="115">
        <v>-3</v>
      </c>
      <c r="K47" s="116">
        <v>-1.1111111111111112</v>
      </c>
    </row>
    <row r="48" spans="1:11" ht="14.1" customHeight="1" x14ac:dyDescent="0.2">
      <c r="A48" s="306">
        <v>62</v>
      </c>
      <c r="B48" s="307" t="s">
        <v>270</v>
      </c>
      <c r="C48" s="308"/>
      <c r="D48" s="113">
        <v>6.733874914358422</v>
      </c>
      <c r="E48" s="115">
        <v>688</v>
      </c>
      <c r="F48" s="114">
        <v>603</v>
      </c>
      <c r="G48" s="114">
        <v>754</v>
      </c>
      <c r="H48" s="114">
        <v>519</v>
      </c>
      <c r="I48" s="140">
        <v>642</v>
      </c>
      <c r="J48" s="115">
        <v>46</v>
      </c>
      <c r="K48" s="116">
        <v>7.1651090342679131</v>
      </c>
    </row>
    <row r="49" spans="1:11" ht="14.1" customHeight="1" x14ac:dyDescent="0.2">
      <c r="A49" s="306">
        <v>63</v>
      </c>
      <c r="B49" s="307" t="s">
        <v>271</v>
      </c>
      <c r="C49" s="308"/>
      <c r="D49" s="113">
        <v>3.9346187726338457</v>
      </c>
      <c r="E49" s="115">
        <v>402</v>
      </c>
      <c r="F49" s="114">
        <v>306</v>
      </c>
      <c r="G49" s="114">
        <v>354</v>
      </c>
      <c r="H49" s="114">
        <v>291</v>
      </c>
      <c r="I49" s="140">
        <v>249</v>
      </c>
      <c r="J49" s="115">
        <v>153</v>
      </c>
      <c r="K49" s="116">
        <v>61.445783132530117</v>
      </c>
    </row>
    <row r="50" spans="1:11" ht="14.1" customHeight="1" x14ac:dyDescent="0.2">
      <c r="A50" s="306" t="s">
        <v>272</v>
      </c>
      <c r="B50" s="307" t="s">
        <v>273</v>
      </c>
      <c r="C50" s="308"/>
      <c r="D50" s="113">
        <v>0.42086718214740138</v>
      </c>
      <c r="E50" s="115">
        <v>43</v>
      </c>
      <c r="F50" s="114">
        <v>32</v>
      </c>
      <c r="G50" s="114">
        <v>37</v>
      </c>
      <c r="H50" s="114">
        <v>47</v>
      </c>
      <c r="I50" s="140">
        <v>21</v>
      </c>
      <c r="J50" s="115">
        <v>22</v>
      </c>
      <c r="K50" s="116">
        <v>104.76190476190476</v>
      </c>
    </row>
    <row r="51" spans="1:11" ht="14.1" customHeight="1" x14ac:dyDescent="0.2">
      <c r="A51" s="306" t="s">
        <v>274</v>
      </c>
      <c r="B51" s="307" t="s">
        <v>275</v>
      </c>
      <c r="C51" s="308"/>
      <c r="D51" s="113">
        <v>3.0243711461290008</v>
      </c>
      <c r="E51" s="115">
        <v>309</v>
      </c>
      <c r="F51" s="114">
        <v>241</v>
      </c>
      <c r="G51" s="114">
        <v>285</v>
      </c>
      <c r="H51" s="114">
        <v>215</v>
      </c>
      <c r="I51" s="140">
        <v>193</v>
      </c>
      <c r="J51" s="115">
        <v>116</v>
      </c>
      <c r="K51" s="116">
        <v>60.103626943005182</v>
      </c>
    </row>
    <row r="52" spans="1:11" ht="14.1" customHeight="1" x14ac:dyDescent="0.2">
      <c r="A52" s="306">
        <v>71</v>
      </c>
      <c r="B52" s="307" t="s">
        <v>276</v>
      </c>
      <c r="C52" s="308"/>
      <c r="D52" s="113">
        <v>9.4450425760986594</v>
      </c>
      <c r="E52" s="115">
        <v>965</v>
      </c>
      <c r="F52" s="114">
        <v>561</v>
      </c>
      <c r="G52" s="114">
        <v>803</v>
      </c>
      <c r="H52" s="114">
        <v>613</v>
      </c>
      <c r="I52" s="140">
        <v>911</v>
      </c>
      <c r="J52" s="115">
        <v>54</v>
      </c>
      <c r="K52" s="116">
        <v>5.9275521405049396</v>
      </c>
    </row>
    <row r="53" spans="1:11" ht="14.1" customHeight="1" x14ac:dyDescent="0.2">
      <c r="A53" s="306" t="s">
        <v>277</v>
      </c>
      <c r="B53" s="307" t="s">
        <v>278</v>
      </c>
      <c r="C53" s="308"/>
      <c r="D53" s="113">
        <v>2.8090437506117256</v>
      </c>
      <c r="E53" s="115">
        <v>287</v>
      </c>
      <c r="F53" s="114">
        <v>178</v>
      </c>
      <c r="G53" s="114">
        <v>289</v>
      </c>
      <c r="H53" s="114">
        <v>200</v>
      </c>
      <c r="I53" s="140">
        <v>368</v>
      </c>
      <c r="J53" s="115">
        <v>-81</v>
      </c>
      <c r="K53" s="116">
        <v>-22.010869565217391</v>
      </c>
    </row>
    <row r="54" spans="1:11" ht="14.1" customHeight="1" x14ac:dyDescent="0.2">
      <c r="A54" s="306" t="s">
        <v>279</v>
      </c>
      <c r="B54" s="307" t="s">
        <v>280</v>
      </c>
      <c r="C54" s="308"/>
      <c r="D54" s="113">
        <v>5.6278751101106002</v>
      </c>
      <c r="E54" s="115">
        <v>575</v>
      </c>
      <c r="F54" s="114">
        <v>319</v>
      </c>
      <c r="G54" s="114">
        <v>436</v>
      </c>
      <c r="H54" s="114">
        <v>359</v>
      </c>
      <c r="I54" s="140">
        <v>448</v>
      </c>
      <c r="J54" s="115">
        <v>127</v>
      </c>
      <c r="K54" s="116">
        <v>28.348214285714285</v>
      </c>
    </row>
    <row r="55" spans="1:11" ht="14.1" customHeight="1" x14ac:dyDescent="0.2">
      <c r="A55" s="306">
        <v>72</v>
      </c>
      <c r="B55" s="307" t="s">
        <v>281</v>
      </c>
      <c r="C55" s="308"/>
      <c r="D55" s="113">
        <v>2.4566898306743661</v>
      </c>
      <c r="E55" s="115">
        <v>251</v>
      </c>
      <c r="F55" s="114">
        <v>152</v>
      </c>
      <c r="G55" s="114">
        <v>162</v>
      </c>
      <c r="H55" s="114">
        <v>133</v>
      </c>
      <c r="I55" s="140">
        <v>320</v>
      </c>
      <c r="J55" s="115">
        <v>-69</v>
      </c>
      <c r="K55" s="116">
        <v>-21.5625</v>
      </c>
    </row>
    <row r="56" spans="1:11" ht="14.1" customHeight="1" x14ac:dyDescent="0.2">
      <c r="A56" s="306" t="s">
        <v>282</v>
      </c>
      <c r="B56" s="307" t="s">
        <v>283</v>
      </c>
      <c r="C56" s="308"/>
      <c r="D56" s="113">
        <v>1.4094156797494373</v>
      </c>
      <c r="E56" s="115">
        <v>144</v>
      </c>
      <c r="F56" s="114">
        <v>71</v>
      </c>
      <c r="G56" s="114">
        <v>70</v>
      </c>
      <c r="H56" s="114">
        <v>60</v>
      </c>
      <c r="I56" s="140">
        <v>182</v>
      </c>
      <c r="J56" s="115">
        <v>-38</v>
      </c>
      <c r="K56" s="116">
        <v>-20.87912087912088</v>
      </c>
    </row>
    <row r="57" spans="1:11" ht="14.1" customHeight="1" x14ac:dyDescent="0.2">
      <c r="A57" s="306" t="s">
        <v>284</v>
      </c>
      <c r="B57" s="307" t="s">
        <v>285</v>
      </c>
      <c r="C57" s="308"/>
      <c r="D57" s="113">
        <v>0.67534501321327201</v>
      </c>
      <c r="E57" s="115">
        <v>69</v>
      </c>
      <c r="F57" s="114">
        <v>65</v>
      </c>
      <c r="G57" s="114">
        <v>62</v>
      </c>
      <c r="H57" s="114">
        <v>46</v>
      </c>
      <c r="I57" s="140">
        <v>99</v>
      </c>
      <c r="J57" s="115">
        <v>-30</v>
      </c>
      <c r="K57" s="116">
        <v>-30.303030303030305</v>
      </c>
    </row>
    <row r="58" spans="1:11" ht="14.1" customHeight="1" x14ac:dyDescent="0.2">
      <c r="A58" s="306">
        <v>73</v>
      </c>
      <c r="B58" s="307" t="s">
        <v>286</v>
      </c>
      <c r="C58" s="308"/>
      <c r="D58" s="113">
        <v>1.350690026426544</v>
      </c>
      <c r="E58" s="115">
        <v>138</v>
      </c>
      <c r="F58" s="114">
        <v>105</v>
      </c>
      <c r="G58" s="114">
        <v>152</v>
      </c>
      <c r="H58" s="114">
        <v>142</v>
      </c>
      <c r="I58" s="140">
        <v>170</v>
      </c>
      <c r="J58" s="115">
        <v>-32</v>
      </c>
      <c r="K58" s="116">
        <v>-18.823529411764707</v>
      </c>
    </row>
    <row r="59" spans="1:11" ht="14.1" customHeight="1" x14ac:dyDescent="0.2">
      <c r="A59" s="306" t="s">
        <v>287</v>
      </c>
      <c r="B59" s="307" t="s">
        <v>288</v>
      </c>
      <c r="C59" s="308"/>
      <c r="D59" s="113">
        <v>0.83194675540765395</v>
      </c>
      <c r="E59" s="115">
        <v>85</v>
      </c>
      <c r="F59" s="114">
        <v>52</v>
      </c>
      <c r="G59" s="114">
        <v>114</v>
      </c>
      <c r="H59" s="114">
        <v>86</v>
      </c>
      <c r="I59" s="140">
        <v>105</v>
      </c>
      <c r="J59" s="115">
        <v>-20</v>
      </c>
      <c r="K59" s="116">
        <v>-19.047619047619047</v>
      </c>
    </row>
    <row r="60" spans="1:11" ht="14.1" customHeight="1" x14ac:dyDescent="0.2">
      <c r="A60" s="306">
        <v>81</v>
      </c>
      <c r="B60" s="307" t="s">
        <v>289</v>
      </c>
      <c r="C60" s="308"/>
      <c r="D60" s="113">
        <v>6.0878927278065964</v>
      </c>
      <c r="E60" s="115">
        <v>622</v>
      </c>
      <c r="F60" s="114">
        <v>548</v>
      </c>
      <c r="G60" s="114">
        <v>551</v>
      </c>
      <c r="H60" s="114">
        <v>548</v>
      </c>
      <c r="I60" s="140">
        <v>507</v>
      </c>
      <c r="J60" s="115">
        <v>115</v>
      </c>
      <c r="K60" s="116">
        <v>22.682445759368836</v>
      </c>
    </row>
    <row r="61" spans="1:11" ht="14.1" customHeight="1" x14ac:dyDescent="0.2">
      <c r="A61" s="306" t="s">
        <v>290</v>
      </c>
      <c r="B61" s="307" t="s">
        <v>291</v>
      </c>
      <c r="C61" s="308"/>
      <c r="D61" s="113">
        <v>2.0553978663012624</v>
      </c>
      <c r="E61" s="115">
        <v>210</v>
      </c>
      <c r="F61" s="114">
        <v>144</v>
      </c>
      <c r="G61" s="114">
        <v>172</v>
      </c>
      <c r="H61" s="114">
        <v>199</v>
      </c>
      <c r="I61" s="140">
        <v>175</v>
      </c>
      <c r="J61" s="115">
        <v>35</v>
      </c>
      <c r="K61" s="116">
        <v>20</v>
      </c>
    </row>
    <row r="62" spans="1:11" ht="14.1" customHeight="1" x14ac:dyDescent="0.2">
      <c r="A62" s="306" t="s">
        <v>292</v>
      </c>
      <c r="B62" s="307" t="s">
        <v>293</v>
      </c>
      <c r="C62" s="308"/>
      <c r="D62" s="113">
        <v>2.0651854751884113</v>
      </c>
      <c r="E62" s="115">
        <v>211</v>
      </c>
      <c r="F62" s="114">
        <v>264</v>
      </c>
      <c r="G62" s="114">
        <v>215</v>
      </c>
      <c r="H62" s="114">
        <v>183</v>
      </c>
      <c r="I62" s="140">
        <v>175</v>
      </c>
      <c r="J62" s="115">
        <v>36</v>
      </c>
      <c r="K62" s="116">
        <v>20.571428571428573</v>
      </c>
    </row>
    <row r="63" spans="1:11" ht="14.1" customHeight="1" x14ac:dyDescent="0.2">
      <c r="A63" s="306"/>
      <c r="B63" s="307" t="s">
        <v>294</v>
      </c>
      <c r="C63" s="308"/>
      <c r="D63" s="113">
        <v>1.9183713418811785</v>
      </c>
      <c r="E63" s="115">
        <v>196</v>
      </c>
      <c r="F63" s="114">
        <v>217</v>
      </c>
      <c r="G63" s="114">
        <v>185</v>
      </c>
      <c r="H63" s="114">
        <v>163</v>
      </c>
      <c r="I63" s="140">
        <v>162</v>
      </c>
      <c r="J63" s="115">
        <v>34</v>
      </c>
      <c r="K63" s="116">
        <v>20.987654320987655</v>
      </c>
    </row>
    <row r="64" spans="1:11" ht="14.1" customHeight="1" x14ac:dyDescent="0.2">
      <c r="A64" s="306" t="s">
        <v>295</v>
      </c>
      <c r="B64" s="307" t="s">
        <v>296</v>
      </c>
      <c r="C64" s="308"/>
      <c r="D64" s="113">
        <v>0.66555740432612309</v>
      </c>
      <c r="E64" s="115">
        <v>68</v>
      </c>
      <c r="F64" s="114">
        <v>54</v>
      </c>
      <c r="G64" s="114">
        <v>71</v>
      </c>
      <c r="H64" s="114">
        <v>66</v>
      </c>
      <c r="I64" s="140">
        <v>67</v>
      </c>
      <c r="J64" s="115">
        <v>1</v>
      </c>
      <c r="K64" s="116">
        <v>1.4925373134328359</v>
      </c>
    </row>
    <row r="65" spans="1:11" ht="14.1" customHeight="1" x14ac:dyDescent="0.2">
      <c r="A65" s="306" t="s">
        <v>297</v>
      </c>
      <c r="B65" s="307" t="s">
        <v>298</v>
      </c>
      <c r="C65" s="308"/>
      <c r="D65" s="113">
        <v>0.58725653322893212</v>
      </c>
      <c r="E65" s="115">
        <v>60</v>
      </c>
      <c r="F65" s="114">
        <v>40</v>
      </c>
      <c r="G65" s="114">
        <v>33</v>
      </c>
      <c r="H65" s="114">
        <v>24</v>
      </c>
      <c r="I65" s="140">
        <v>43</v>
      </c>
      <c r="J65" s="115">
        <v>17</v>
      </c>
      <c r="K65" s="116">
        <v>39.534883720930232</v>
      </c>
    </row>
    <row r="66" spans="1:11" ht="14.1" customHeight="1" x14ac:dyDescent="0.2">
      <c r="A66" s="306">
        <v>82</v>
      </c>
      <c r="B66" s="307" t="s">
        <v>299</v>
      </c>
      <c r="C66" s="308"/>
      <c r="D66" s="113">
        <v>2.6328667906430461</v>
      </c>
      <c r="E66" s="115">
        <v>269</v>
      </c>
      <c r="F66" s="114">
        <v>211</v>
      </c>
      <c r="G66" s="114">
        <v>293</v>
      </c>
      <c r="H66" s="114">
        <v>252</v>
      </c>
      <c r="I66" s="140">
        <v>263</v>
      </c>
      <c r="J66" s="115">
        <v>6</v>
      </c>
      <c r="K66" s="116">
        <v>2.2813688212927756</v>
      </c>
    </row>
    <row r="67" spans="1:11" ht="14.1" customHeight="1" x14ac:dyDescent="0.2">
      <c r="A67" s="306" t="s">
        <v>300</v>
      </c>
      <c r="B67" s="307" t="s">
        <v>301</v>
      </c>
      <c r="C67" s="308"/>
      <c r="D67" s="113">
        <v>1.4779289419594792</v>
      </c>
      <c r="E67" s="115">
        <v>151</v>
      </c>
      <c r="F67" s="114">
        <v>137</v>
      </c>
      <c r="G67" s="114">
        <v>188</v>
      </c>
      <c r="H67" s="114">
        <v>165</v>
      </c>
      <c r="I67" s="140">
        <v>157</v>
      </c>
      <c r="J67" s="115">
        <v>-6</v>
      </c>
      <c r="K67" s="116">
        <v>-3.8216560509554141</v>
      </c>
    </row>
    <row r="68" spans="1:11" ht="14.1" customHeight="1" x14ac:dyDescent="0.2">
      <c r="A68" s="306" t="s">
        <v>302</v>
      </c>
      <c r="B68" s="307" t="s">
        <v>303</v>
      </c>
      <c r="C68" s="308"/>
      <c r="D68" s="113">
        <v>0.65576979543897429</v>
      </c>
      <c r="E68" s="115">
        <v>67</v>
      </c>
      <c r="F68" s="114">
        <v>55</v>
      </c>
      <c r="G68" s="114">
        <v>75</v>
      </c>
      <c r="H68" s="114">
        <v>54</v>
      </c>
      <c r="I68" s="140">
        <v>73</v>
      </c>
      <c r="J68" s="115">
        <v>-6</v>
      </c>
      <c r="K68" s="116">
        <v>-8.2191780821917817</v>
      </c>
    </row>
    <row r="69" spans="1:11" ht="14.1" customHeight="1" x14ac:dyDescent="0.2">
      <c r="A69" s="306">
        <v>83</v>
      </c>
      <c r="B69" s="307" t="s">
        <v>304</v>
      </c>
      <c r="C69" s="308"/>
      <c r="D69" s="113">
        <v>3.5822648526964862</v>
      </c>
      <c r="E69" s="115">
        <v>366</v>
      </c>
      <c r="F69" s="114">
        <v>303</v>
      </c>
      <c r="G69" s="114">
        <v>960</v>
      </c>
      <c r="H69" s="114">
        <v>297</v>
      </c>
      <c r="I69" s="140">
        <v>389</v>
      </c>
      <c r="J69" s="115">
        <v>-23</v>
      </c>
      <c r="K69" s="116">
        <v>-5.9125964010282779</v>
      </c>
    </row>
    <row r="70" spans="1:11" ht="14.1" customHeight="1" x14ac:dyDescent="0.2">
      <c r="A70" s="306" t="s">
        <v>305</v>
      </c>
      <c r="B70" s="307" t="s">
        <v>306</v>
      </c>
      <c r="C70" s="308"/>
      <c r="D70" s="113">
        <v>2.5643535284330037</v>
      </c>
      <c r="E70" s="115">
        <v>262</v>
      </c>
      <c r="F70" s="114">
        <v>223</v>
      </c>
      <c r="G70" s="114">
        <v>839</v>
      </c>
      <c r="H70" s="114">
        <v>202</v>
      </c>
      <c r="I70" s="140">
        <v>266</v>
      </c>
      <c r="J70" s="115">
        <v>-4</v>
      </c>
      <c r="K70" s="116">
        <v>-1.5037593984962405</v>
      </c>
    </row>
    <row r="71" spans="1:11" ht="14.1" customHeight="1" x14ac:dyDescent="0.2">
      <c r="A71" s="306"/>
      <c r="B71" s="307" t="s">
        <v>307</v>
      </c>
      <c r="C71" s="308"/>
      <c r="D71" s="113">
        <v>1.1940882842321621</v>
      </c>
      <c r="E71" s="115">
        <v>122</v>
      </c>
      <c r="F71" s="114">
        <v>128</v>
      </c>
      <c r="G71" s="114">
        <v>445</v>
      </c>
      <c r="H71" s="114">
        <v>86</v>
      </c>
      <c r="I71" s="140">
        <v>145</v>
      </c>
      <c r="J71" s="115">
        <v>-23</v>
      </c>
      <c r="K71" s="116">
        <v>-15.862068965517242</v>
      </c>
    </row>
    <row r="72" spans="1:11" ht="14.1" customHeight="1" x14ac:dyDescent="0.2">
      <c r="A72" s="306">
        <v>84</v>
      </c>
      <c r="B72" s="307" t="s">
        <v>308</v>
      </c>
      <c r="C72" s="308"/>
      <c r="D72" s="113">
        <v>3.4746011549378486</v>
      </c>
      <c r="E72" s="115">
        <v>355</v>
      </c>
      <c r="F72" s="114">
        <v>324</v>
      </c>
      <c r="G72" s="114">
        <v>417</v>
      </c>
      <c r="H72" s="114">
        <v>352</v>
      </c>
      <c r="I72" s="140">
        <v>385</v>
      </c>
      <c r="J72" s="115">
        <v>-30</v>
      </c>
      <c r="K72" s="116">
        <v>-7.7922077922077921</v>
      </c>
    </row>
    <row r="73" spans="1:11" ht="14.1" customHeight="1" x14ac:dyDescent="0.2">
      <c r="A73" s="306" t="s">
        <v>309</v>
      </c>
      <c r="B73" s="307" t="s">
        <v>310</v>
      </c>
      <c r="C73" s="308"/>
      <c r="D73" s="113">
        <v>0.62640696877752766</v>
      </c>
      <c r="E73" s="115">
        <v>64</v>
      </c>
      <c r="F73" s="114">
        <v>29</v>
      </c>
      <c r="G73" s="114">
        <v>141</v>
      </c>
      <c r="H73" s="114">
        <v>75</v>
      </c>
      <c r="I73" s="140">
        <v>86</v>
      </c>
      <c r="J73" s="115">
        <v>-22</v>
      </c>
      <c r="K73" s="116">
        <v>-25.581395348837209</v>
      </c>
    </row>
    <row r="74" spans="1:11" ht="14.1" customHeight="1" x14ac:dyDescent="0.2">
      <c r="A74" s="306" t="s">
        <v>311</v>
      </c>
      <c r="B74" s="307" t="s">
        <v>312</v>
      </c>
      <c r="C74" s="308"/>
      <c r="D74" s="113">
        <v>0.1957521777429774</v>
      </c>
      <c r="E74" s="115">
        <v>20</v>
      </c>
      <c r="F74" s="114">
        <v>14</v>
      </c>
      <c r="G74" s="114">
        <v>30</v>
      </c>
      <c r="H74" s="114">
        <v>14</v>
      </c>
      <c r="I74" s="140">
        <v>18</v>
      </c>
      <c r="J74" s="115">
        <v>2</v>
      </c>
      <c r="K74" s="116">
        <v>11.111111111111111</v>
      </c>
    </row>
    <row r="75" spans="1:11" ht="14.1" customHeight="1" x14ac:dyDescent="0.2">
      <c r="A75" s="306" t="s">
        <v>313</v>
      </c>
      <c r="B75" s="307" t="s">
        <v>314</v>
      </c>
      <c r="C75" s="308"/>
      <c r="D75" s="113">
        <v>2.2609376529313887</v>
      </c>
      <c r="E75" s="115">
        <v>231</v>
      </c>
      <c r="F75" s="114">
        <v>259</v>
      </c>
      <c r="G75" s="114">
        <v>204</v>
      </c>
      <c r="H75" s="114">
        <v>238</v>
      </c>
      <c r="I75" s="140">
        <v>236</v>
      </c>
      <c r="J75" s="115">
        <v>-5</v>
      </c>
      <c r="K75" s="116">
        <v>-2.1186440677966103</v>
      </c>
    </row>
    <row r="76" spans="1:11" ht="14.1" customHeight="1" x14ac:dyDescent="0.2">
      <c r="A76" s="306">
        <v>91</v>
      </c>
      <c r="B76" s="307" t="s">
        <v>315</v>
      </c>
      <c r="C76" s="308"/>
      <c r="D76" s="113">
        <v>0.23490261329157286</v>
      </c>
      <c r="E76" s="115">
        <v>24</v>
      </c>
      <c r="F76" s="114">
        <v>30</v>
      </c>
      <c r="G76" s="114">
        <v>35</v>
      </c>
      <c r="H76" s="114">
        <v>22</v>
      </c>
      <c r="I76" s="140">
        <v>28</v>
      </c>
      <c r="J76" s="115">
        <v>-4</v>
      </c>
      <c r="K76" s="116">
        <v>-14.285714285714286</v>
      </c>
    </row>
    <row r="77" spans="1:11" ht="14.1" customHeight="1" x14ac:dyDescent="0.2">
      <c r="A77" s="306">
        <v>92</v>
      </c>
      <c r="B77" s="307" t="s">
        <v>316</v>
      </c>
      <c r="C77" s="308"/>
      <c r="D77" s="113">
        <v>1.047274150924929</v>
      </c>
      <c r="E77" s="115">
        <v>107</v>
      </c>
      <c r="F77" s="114">
        <v>85</v>
      </c>
      <c r="G77" s="114">
        <v>116</v>
      </c>
      <c r="H77" s="114">
        <v>94</v>
      </c>
      <c r="I77" s="140">
        <v>101</v>
      </c>
      <c r="J77" s="115">
        <v>6</v>
      </c>
      <c r="K77" s="116">
        <v>5.9405940594059405</v>
      </c>
    </row>
    <row r="78" spans="1:11" ht="14.1" customHeight="1" x14ac:dyDescent="0.2">
      <c r="A78" s="306">
        <v>93</v>
      </c>
      <c r="B78" s="307" t="s">
        <v>317</v>
      </c>
      <c r="C78" s="308"/>
      <c r="D78" s="113">
        <v>0.18596456885582852</v>
      </c>
      <c r="E78" s="115">
        <v>19</v>
      </c>
      <c r="F78" s="114">
        <v>18</v>
      </c>
      <c r="G78" s="114">
        <v>23</v>
      </c>
      <c r="H78" s="114">
        <v>19</v>
      </c>
      <c r="I78" s="140">
        <v>15</v>
      </c>
      <c r="J78" s="115">
        <v>4</v>
      </c>
      <c r="K78" s="116">
        <v>26.666666666666668</v>
      </c>
    </row>
    <row r="79" spans="1:11" ht="14.1" customHeight="1" x14ac:dyDescent="0.2">
      <c r="A79" s="306">
        <v>94</v>
      </c>
      <c r="B79" s="307" t="s">
        <v>318</v>
      </c>
      <c r="C79" s="308"/>
      <c r="D79" s="113">
        <v>0.47959283547029463</v>
      </c>
      <c r="E79" s="115">
        <v>49</v>
      </c>
      <c r="F79" s="114">
        <v>45</v>
      </c>
      <c r="G79" s="114">
        <v>66</v>
      </c>
      <c r="H79" s="114">
        <v>48</v>
      </c>
      <c r="I79" s="140">
        <v>44</v>
      </c>
      <c r="J79" s="115">
        <v>5</v>
      </c>
      <c r="K79" s="116">
        <v>11.363636363636363</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0.23490261329157286</v>
      </c>
      <c r="E81" s="143">
        <v>24</v>
      </c>
      <c r="F81" s="144">
        <v>14</v>
      </c>
      <c r="G81" s="144">
        <v>67</v>
      </c>
      <c r="H81" s="144">
        <v>43</v>
      </c>
      <c r="I81" s="145">
        <v>21</v>
      </c>
      <c r="J81" s="143">
        <v>3</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101753</v>
      </c>
      <c r="C10" s="114">
        <v>59035</v>
      </c>
      <c r="D10" s="114">
        <v>42718</v>
      </c>
      <c r="E10" s="114">
        <v>79314</v>
      </c>
      <c r="F10" s="114">
        <v>20631</v>
      </c>
      <c r="G10" s="114">
        <v>13939</v>
      </c>
      <c r="H10" s="114">
        <v>25704</v>
      </c>
      <c r="I10" s="115">
        <v>30616</v>
      </c>
      <c r="J10" s="114">
        <v>22991</v>
      </c>
      <c r="K10" s="114">
        <v>7625</v>
      </c>
      <c r="L10" s="423">
        <v>8318</v>
      </c>
      <c r="M10" s="424">
        <v>8743</v>
      </c>
    </row>
    <row r="11" spans="1:13" ht="11.1" customHeight="1" x14ac:dyDescent="0.2">
      <c r="A11" s="422" t="s">
        <v>387</v>
      </c>
      <c r="B11" s="115">
        <v>102799</v>
      </c>
      <c r="C11" s="114">
        <v>60036</v>
      </c>
      <c r="D11" s="114">
        <v>42763</v>
      </c>
      <c r="E11" s="114">
        <v>80142</v>
      </c>
      <c r="F11" s="114">
        <v>20884</v>
      </c>
      <c r="G11" s="114">
        <v>13581</v>
      </c>
      <c r="H11" s="114">
        <v>26399</v>
      </c>
      <c r="I11" s="115">
        <v>31764</v>
      </c>
      <c r="J11" s="114">
        <v>23760</v>
      </c>
      <c r="K11" s="114">
        <v>8004</v>
      </c>
      <c r="L11" s="423">
        <v>7516</v>
      </c>
      <c r="M11" s="424">
        <v>6582</v>
      </c>
    </row>
    <row r="12" spans="1:13" ht="11.1" customHeight="1" x14ac:dyDescent="0.2">
      <c r="A12" s="422" t="s">
        <v>388</v>
      </c>
      <c r="B12" s="115">
        <v>105370</v>
      </c>
      <c r="C12" s="114">
        <v>61628</v>
      </c>
      <c r="D12" s="114">
        <v>43742</v>
      </c>
      <c r="E12" s="114">
        <v>82360</v>
      </c>
      <c r="F12" s="114">
        <v>21125</v>
      </c>
      <c r="G12" s="114">
        <v>15051</v>
      </c>
      <c r="H12" s="114">
        <v>26959</v>
      </c>
      <c r="I12" s="115">
        <v>31775</v>
      </c>
      <c r="J12" s="114">
        <v>23300</v>
      </c>
      <c r="K12" s="114">
        <v>8475</v>
      </c>
      <c r="L12" s="423">
        <v>11860</v>
      </c>
      <c r="M12" s="424">
        <v>9490</v>
      </c>
    </row>
    <row r="13" spans="1:13" s="110" customFormat="1" ht="11.1" customHeight="1" x14ac:dyDescent="0.2">
      <c r="A13" s="422" t="s">
        <v>389</v>
      </c>
      <c r="B13" s="115">
        <v>104464</v>
      </c>
      <c r="C13" s="114">
        <v>60709</v>
      </c>
      <c r="D13" s="114">
        <v>43755</v>
      </c>
      <c r="E13" s="114">
        <v>81021</v>
      </c>
      <c r="F13" s="114">
        <v>21595</v>
      </c>
      <c r="G13" s="114">
        <v>14436</v>
      </c>
      <c r="H13" s="114">
        <v>27194</v>
      </c>
      <c r="I13" s="115">
        <v>32329</v>
      </c>
      <c r="J13" s="114">
        <v>23890</v>
      </c>
      <c r="K13" s="114">
        <v>8439</v>
      </c>
      <c r="L13" s="423">
        <v>7262</v>
      </c>
      <c r="M13" s="424">
        <v>8471</v>
      </c>
    </row>
    <row r="14" spans="1:13" ht="15" customHeight="1" x14ac:dyDescent="0.2">
      <c r="A14" s="422" t="s">
        <v>390</v>
      </c>
      <c r="B14" s="115">
        <v>104876</v>
      </c>
      <c r="C14" s="114">
        <v>61016</v>
      </c>
      <c r="D14" s="114">
        <v>43860</v>
      </c>
      <c r="E14" s="114">
        <v>78879</v>
      </c>
      <c r="F14" s="114">
        <v>24324</v>
      </c>
      <c r="G14" s="114">
        <v>13888</v>
      </c>
      <c r="H14" s="114">
        <v>27795</v>
      </c>
      <c r="I14" s="115">
        <v>32091</v>
      </c>
      <c r="J14" s="114">
        <v>23620</v>
      </c>
      <c r="K14" s="114">
        <v>8471</v>
      </c>
      <c r="L14" s="423">
        <v>8119</v>
      </c>
      <c r="M14" s="424">
        <v>8017</v>
      </c>
    </row>
    <row r="15" spans="1:13" ht="11.1" customHeight="1" x14ac:dyDescent="0.2">
      <c r="A15" s="422" t="s">
        <v>387</v>
      </c>
      <c r="B15" s="115">
        <v>105847</v>
      </c>
      <c r="C15" s="114">
        <v>61812</v>
      </c>
      <c r="D15" s="114">
        <v>44035</v>
      </c>
      <c r="E15" s="114">
        <v>79276</v>
      </c>
      <c r="F15" s="114">
        <v>24948</v>
      </c>
      <c r="G15" s="114">
        <v>13514</v>
      </c>
      <c r="H15" s="114">
        <v>28506</v>
      </c>
      <c r="I15" s="115">
        <v>32828</v>
      </c>
      <c r="J15" s="114">
        <v>24174</v>
      </c>
      <c r="K15" s="114">
        <v>8654</v>
      </c>
      <c r="L15" s="423">
        <v>7462</v>
      </c>
      <c r="M15" s="424">
        <v>6587</v>
      </c>
    </row>
    <row r="16" spans="1:13" ht="11.1" customHeight="1" x14ac:dyDescent="0.2">
      <c r="A16" s="422" t="s">
        <v>388</v>
      </c>
      <c r="B16" s="115">
        <v>107864</v>
      </c>
      <c r="C16" s="114">
        <v>63050</v>
      </c>
      <c r="D16" s="114">
        <v>44814</v>
      </c>
      <c r="E16" s="114">
        <v>81386</v>
      </c>
      <c r="F16" s="114">
        <v>25053</v>
      </c>
      <c r="G16" s="114">
        <v>14882</v>
      </c>
      <c r="H16" s="114">
        <v>28935</v>
      </c>
      <c r="I16" s="115">
        <v>32370</v>
      </c>
      <c r="J16" s="114">
        <v>23445</v>
      </c>
      <c r="K16" s="114">
        <v>8925</v>
      </c>
      <c r="L16" s="423">
        <v>11438</v>
      </c>
      <c r="M16" s="424">
        <v>9631</v>
      </c>
    </row>
    <row r="17" spans="1:13" s="110" customFormat="1" ht="11.1" customHeight="1" x14ac:dyDescent="0.2">
      <c r="A17" s="422" t="s">
        <v>389</v>
      </c>
      <c r="B17" s="115">
        <v>107342</v>
      </c>
      <c r="C17" s="114">
        <v>62319</v>
      </c>
      <c r="D17" s="114">
        <v>45023</v>
      </c>
      <c r="E17" s="114">
        <v>81835</v>
      </c>
      <c r="F17" s="114">
        <v>25407</v>
      </c>
      <c r="G17" s="114">
        <v>14425</v>
      </c>
      <c r="H17" s="114">
        <v>29259</v>
      </c>
      <c r="I17" s="115">
        <v>32209</v>
      </c>
      <c r="J17" s="114">
        <v>23475</v>
      </c>
      <c r="K17" s="114">
        <v>8734</v>
      </c>
      <c r="L17" s="423">
        <v>6577</v>
      </c>
      <c r="M17" s="424">
        <v>7282</v>
      </c>
    </row>
    <row r="18" spans="1:13" ht="15" customHeight="1" x14ac:dyDescent="0.2">
      <c r="A18" s="422" t="s">
        <v>391</v>
      </c>
      <c r="B18" s="115">
        <v>107316</v>
      </c>
      <c r="C18" s="114">
        <v>62195</v>
      </c>
      <c r="D18" s="114">
        <v>45121</v>
      </c>
      <c r="E18" s="114">
        <v>80929</v>
      </c>
      <c r="F18" s="114">
        <v>26002</v>
      </c>
      <c r="G18" s="114">
        <v>13857</v>
      </c>
      <c r="H18" s="114">
        <v>29725</v>
      </c>
      <c r="I18" s="115">
        <v>31564</v>
      </c>
      <c r="J18" s="114">
        <v>22974</v>
      </c>
      <c r="K18" s="114">
        <v>8590</v>
      </c>
      <c r="L18" s="423">
        <v>8123</v>
      </c>
      <c r="M18" s="424">
        <v>8298</v>
      </c>
    </row>
    <row r="19" spans="1:13" ht="11.1" customHeight="1" x14ac:dyDescent="0.2">
      <c r="A19" s="422" t="s">
        <v>387</v>
      </c>
      <c r="B19" s="115">
        <v>107741</v>
      </c>
      <c r="C19" s="114">
        <v>62710</v>
      </c>
      <c r="D19" s="114">
        <v>45031</v>
      </c>
      <c r="E19" s="114">
        <v>80880</v>
      </c>
      <c r="F19" s="114">
        <v>26443</v>
      </c>
      <c r="G19" s="114">
        <v>13245</v>
      </c>
      <c r="H19" s="114">
        <v>30379</v>
      </c>
      <c r="I19" s="115">
        <v>32618</v>
      </c>
      <c r="J19" s="114">
        <v>23797</v>
      </c>
      <c r="K19" s="114">
        <v>8821</v>
      </c>
      <c r="L19" s="423">
        <v>7015</v>
      </c>
      <c r="M19" s="424">
        <v>6694</v>
      </c>
    </row>
    <row r="20" spans="1:13" ht="11.1" customHeight="1" x14ac:dyDescent="0.2">
      <c r="A20" s="422" t="s">
        <v>388</v>
      </c>
      <c r="B20" s="115">
        <v>110054</v>
      </c>
      <c r="C20" s="114">
        <v>63887</v>
      </c>
      <c r="D20" s="114">
        <v>46167</v>
      </c>
      <c r="E20" s="114">
        <v>82557</v>
      </c>
      <c r="F20" s="114">
        <v>26820</v>
      </c>
      <c r="G20" s="114">
        <v>14603</v>
      </c>
      <c r="H20" s="114">
        <v>31020</v>
      </c>
      <c r="I20" s="115">
        <v>32386</v>
      </c>
      <c r="J20" s="114">
        <v>23256</v>
      </c>
      <c r="K20" s="114">
        <v>9130</v>
      </c>
      <c r="L20" s="423">
        <v>10636</v>
      </c>
      <c r="M20" s="424">
        <v>9159</v>
      </c>
    </row>
    <row r="21" spans="1:13" s="110" customFormat="1" ht="11.1" customHeight="1" x14ac:dyDescent="0.2">
      <c r="A21" s="422" t="s">
        <v>389</v>
      </c>
      <c r="B21" s="115">
        <v>109258</v>
      </c>
      <c r="C21" s="114">
        <v>62888</v>
      </c>
      <c r="D21" s="114">
        <v>46370</v>
      </c>
      <c r="E21" s="114">
        <v>82216</v>
      </c>
      <c r="F21" s="114">
        <v>26979</v>
      </c>
      <c r="G21" s="114">
        <v>14198</v>
      </c>
      <c r="H21" s="114">
        <v>31226</v>
      </c>
      <c r="I21" s="115">
        <v>32786</v>
      </c>
      <c r="J21" s="114">
        <v>23613</v>
      </c>
      <c r="K21" s="114">
        <v>9173</v>
      </c>
      <c r="L21" s="423">
        <v>6122</v>
      </c>
      <c r="M21" s="424">
        <v>7201</v>
      </c>
    </row>
    <row r="22" spans="1:13" ht="15" customHeight="1" x14ac:dyDescent="0.2">
      <c r="A22" s="422" t="s">
        <v>392</v>
      </c>
      <c r="B22" s="115">
        <v>108635</v>
      </c>
      <c r="C22" s="114">
        <v>62632</v>
      </c>
      <c r="D22" s="114">
        <v>46003</v>
      </c>
      <c r="E22" s="114">
        <v>81341</v>
      </c>
      <c r="F22" s="114">
        <v>26859</v>
      </c>
      <c r="G22" s="114">
        <v>13490</v>
      </c>
      <c r="H22" s="114">
        <v>31591</v>
      </c>
      <c r="I22" s="115">
        <v>32226</v>
      </c>
      <c r="J22" s="114">
        <v>23230</v>
      </c>
      <c r="K22" s="114">
        <v>8996</v>
      </c>
      <c r="L22" s="423">
        <v>7319</v>
      </c>
      <c r="M22" s="424">
        <v>8157</v>
      </c>
    </row>
    <row r="23" spans="1:13" ht="11.1" customHeight="1" x14ac:dyDescent="0.2">
      <c r="A23" s="422" t="s">
        <v>387</v>
      </c>
      <c r="B23" s="115">
        <v>108484</v>
      </c>
      <c r="C23" s="114">
        <v>62880</v>
      </c>
      <c r="D23" s="114">
        <v>45604</v>
      </c>
      <c r="E23" s="114">
        <v>81162</v>
      </c>
      <c r="F23" s="114">
        <v>26877</v>
      </c>
      <c r="G23" s="114">
        <v>12980</v>
      </c>
      <c r="H23" s="114">
        <v>32056</v>
      </c>
      <c r="I23" s="115">
        <v>33260</v>
      </c>
      <c r="J23" s="114">
        <v>23973</v>
      </c>
      <c r="K23" s="114">
        <v>9287</v>
      </c>
      <c r="L23" s="423">
        <v>6842</v>
      </c>
      <c r="M23" s="424">
        <v>6701</v>
      </c>
    </row>
    <row r="24" spans="1:13" ht="11.1" customHeight="1" x14ac:dyDescent="0.2">
      <c r="A24" s="422" t="s">
        <v>388</v>
      </c>
      <c r="B24" s="115">
        <v>110414</v>
      </c>
      <c r="C24" s="114">
        <v>64046</v>
      </c>
      <c r="D24" s="114">
        <v>46368</v>
      </c>
      <c r="E24" s="114">
        <v>81217</v>
      </c>
      <c r="F24" s="114">
        <v>27114</v>
      </c>
      <c r="G24" s="114">
        <v>14295</v>
      </c>
      <c r="H24" s="114">
        <v>32520</v>
      </c>
      <c r="I24" s="115">
        <v>33048</v>
      </c>
      <c r="J24" s="114">
        <v>23346</v>
      </c>
      <c r="K24" s="114">
        <v>9702</v>
      </c>
      <c r="L24" s="423">
        <v>11685</v>
      </c>
      <c r="M24" s="424">
        <v>10191</v>
      </c>
    </row>
    <row r="25" spans="1:13" s="110" customFormat="1" ht="11.1" customHeight="1" x14ac:dyDescent="0.2">
      <c r="A25" s="422" t="s">
        <v>389</v>
      </c>
      <c r="B25" s="115">
        <v>109175</v>
      </c>
      <c r="C25" s="114">
        <v>62926</v>
      </c>
      <c r="D25" s="114">
        <v>46249</v>
      </c>
      <c r="E25" s="114">
        <v>79828</v>
      </c>
      <c r="F25" s="114">
        <v>27266</v>
      </c>
      <c r="G25" s="114">
        <v>13714</v>
      </c>
      <c r="H25" s="114">
        <v>32496</v>
      </c>
      <c r="I25" s="115">
        <v>33255</v>
      </c>
      <c r="J25" s="114">
        <v>23708</v>
      </c>
      <c r="K25" s="114">
        <v>9547</v>
      </c>
      <c r="L25" s="423">
        <v>6135</v>
      </c>
      <c r="M25" s="424">
        <v>7291</v>
      </c>
    </row>
    <row r="26" spans="1:13" ht="15" customHeight="1" x14ac:dyDescent="0.2">
      <c r="A26" s="422" t="s">
        <v>393</v>
      </c>
      <c r="B26" s="115">
        <v>109720</v>
      </c>
      <c r="C26" s="114">
        <v>63258</v>
      </c>
      <c r="D26" s="114">
        <v>46462</v>
      </c>
      <c r="E26" s="114">
        <v>80209</v>
      </c>
      <c r="F26" s="114">
        <v>27482</v>
      </c>
      <c r="G26" s="114">
        <v>13259</v>
      </c>
      <c r="H26" s="114">
        <v>33084</v>
      </c>
      <c r="I26" s="115">
        <v>32895</v>
      </c>
      <c r="J26" s="114">
        <v>23400</v>
      </c>
      <c r="K26" s="114">
        <v>9495</v>
      </c>
      <c r="L26" s="423">
        <v>9294</v>
      </c>
      <c r="M26" s="424">
        <v>8995</v>
      </c>
    </row>
    <row r="27" spans="1:13" ht="11.1" customHeight="1" x14ac:dyDescent="0.2">
      <c r="A27" s="422" t="s">
        <v>387</v>
      </c>
      <c r="B27" s="115">
        <v>110277</v>
      </c>
      <c r="C27" s="114">
        <v>63760</v>
      </c>
      <c r="D27" s="114">
        <v>46517</v>
      </c>
      <c r="E27" s="114">
        <v>80369</v>
      </c>
      <c r="F27" s="114">
        <v>27963</v>
      </c>
      <c r="G27" s="114">
        <v>12736</v>
      </c>
      <c r="H27" s="114">
        <v>33745</v>
      </c>
      <c r="I27" s="115">
        <v>34070</v>
      </c>
      <c r="J27" s="114">
        <v>24233</v>
      </c>
      <c r="K27" s="114">
        <v>9837</v>
      </c>
      <c r="L27" s="423">
        <v>7918</v>
      </c>
      <c r="M27" s="424">
        <v>7528</v>
      </c>
    </row>
    <row r="28" spans="1:13" ht="11.1" customHeight="1" x14ac:dyDescent="0.2">
      <c r="A28" s="422" t="s">
        <v>388</v>
      </c>
      <c r="B28" s="115">
        <v>112589</v>
      </c>
      <c r="C28" s="114">
        <v>64985</v>
      </c>
      <c r="D28" s="114">
        <v>47604</v>
      </c>
      <c r="E28" s="114">
        <v>83912</v>
      </c>
      <c r="F28" s="114">
        <v>28507</v>
      </c>
      <c r="G28" s="114">
        <v>14135</v>
      </c>
      <c r="H28" s="114">
        <v>34072</v>
      </c>
      <c r="I28" s="115">
        <v>33909</v>
      </c>
      <c r="J28" s="114">
        <v>23699</v>
      </c>
      <c r="K28" s="114">
        <v>10210</v>
      </c>
      <c r="L28" s="423">
        <v>10877</v>
      </c>
      <c r="M28" s="424">
        <v>9020</v>
      </c>
    </row>
    <row r="29" spans="1:13" s="110" customFormat="1" ht="11.1" customHeight="1" x14ac:dyDescent="0.2">
      <c r="A29" s="422" t="s">
        <v>389</v>
      </c>
      <c r="B29" s="115">
        <v>111348</v>
      </c>
      <c r="C29" s="114">
        <v>63796</v>
      </c>
      <c r="D29" s="114">
        <v>47552</v>
      </c>
      <c r="E29" s="114">
        <v>82515</v>
      </c>
      <c r="F29" s="114">
        <v>28763</v>
      </c>
      <c r="G29" s="114">
        <v>13701</v>
      </c>
      <c r="H29" s="114">
        <v>34006</v>
      </c>
      <c r="I29" s="115">
        <v>33918</v>
      </c>
      <c r="J29" s="114">
        <v>23896</v>
      </c>
      <c r="K29" s="114">
        <v>10022</v>
      </c>
      <c r="L29" s="423">
        <v>5987</v>
      </c>
      <c r="M29" s="424">
        <v>7240</v>
      </c>
    </row>
    <row r="30" spans="1:13" ht="15" customHeight="1" x14ac:dyDescent="0.2">
      <c r="A30" s="422" t="s">
        <v>394</v>
      </c>
      <c r="B30" s="115">
        <v>111783</v>
      </c>
      <c r="C30" s="114">
        <v>63977</v>
      </c>
      <c r="D30" s="114">
        <v>47806</v>
      </c>
      <c r="E30" s="114">
        <v>82302</v>
      </c>
      <c r="F30" s="114">
        <v>29422</v>
      </c>
      <c r="G30" s="114">
        <v>13255</v>
      </c>
      <c r="H30" s="114">
        <v>34515</v>
      </c>
      <c r="I30" s="115">
        <v>32726</v>
      </c>
      <c r="J30" s="114">
        <v>22923</v>
      </c>
      <c r="K30" s="114">
        <v>9803</v>
      </c>
      <c r="L30" s="423">
        <v>8342</v>
      </c>
      <c r="M30" s="424">
        <v>7908</v>
      </c>
    </row>
    <row r="31" spans="1:13" ht="11.1" customHeight="1" x14ac:dyDescent="0.2">
      <c r="A31" s="422" t="s">
        <v>387</v>
      </c>
      <c r="B31" s="115">
        <v>111352</v>
      </c>
      <c r="C31" s="114">
        <v>64115</v>
      </c>
      <c r="D31" s="114">
        <v>47237</v>
      </c>
      <c r="E31" s="114">
        <v>81763</v>
      </c>
      <c r="F31" s="114">
        <v>29544</v>
      </c>
      <c r="G31" s="114">
        <v>12597</v>
      </c>
      <c r="H31" s="114">
        <v>34872</v>
      </c>
      <c r="I31" s="115">
        <v>33629</v>
      </c>
      <c r="J31" s="114">
        <v>23592</v>
      </c>
      <c r="K31" s="114">
        <v>10037</v>
      </c>
      <c r="L31" s="423">
        <v>8914</v>
      </c>
      <c r="M31" s="424">
        <v>9317</v>
      </c>
    </row>
    <row r="32" spans="1:13" ht="11.1" customHeight="1" x14ac:dyDescent="0.2">
      <c r="A32" s="422" t="s">
        <v>388</v>
      </c>
      <c r="B32" s="115">
        <v>114626</v>
      </c>
      <c r="C32" s="114">
        <v>65569</v>
      </c>
      <c r="D32" s="114">
        <v>49057</v>
      </c>
      <c r="E32" s="114">
        <v>84419</v>
      </c>
      <c r="F32" s="114">
        <v>30181</v>
      </c>
      <c r="G32" s="114">
        <v>14084</v>
      </c>
      <c r="H32" s="114">
        <v>35618</v>
      </c>
      <c r="I32" s="115">
        <v>33363</v>
      </c>
      <c r="J32" s="114">
        <v>22827</v>
      </c>
      <c r="K32" s="114">
        <v>10536</v>
      </c>
      <c r="L32" s="423">
        <v>11782</v>
      </c>
      <c r="M32" s="424">
        <v>9157</v>
      </c>
    </row>
    <row r="33" spans="1:13" s="110" customFormat="1" ht="11.1" customHeight="1" x14ac:dyDescent="0.2">
      <c r="A33" s="422" t="s">
        <v>389</v>
      </c>
      <c r="B33" s="115">
        <v>113782</v>
      </c>
      <c r="C33" s="114">
        <v>64702</v>
      </c>
      <c r="D33" s="114">
        <v>49080</v>
      </c>
      <c r="E33" s="114">
        <v>83209</v>
      </c>
      <c r="F33" s="114">
        <v>30548</v>
      </c>
      <c r="G33" s="114">
        <v>13616</v>
      </c>
      <c r="H33" s="114">
        <v>35706</v>
      </c>
      <c r="I33" s="115">
        <v>33447</v>
      </c>
      <c r="J33" s="114">
        <v>23091</v>
      </c>
      <c r="K33" s="114">
        <v>10356</v>
      </c>
      <c r="L33" s="423">
        <v>6912</v>
      </c>
      <c r="M33" s="424">
        <v>7605</v>
      </c>
    </row>
    <row r="34" spans="1:13" ht="15" customHeight="1" x14ac:dyDescent="0.2">
      <c r="A34" s="422" t="s">
        <v>395</v>
      </c>
      <c r="B34" s="115">
        <v>114377</v>
      </c>
      <c r="C34" s="114">
        <v>65100</v>
      </c>
      <c r="D34" s="114">
        <v>49277</v>
      </c>
      <c r="E34" s="114">
        <v>83248</v>
      </c>
      <c r="F34" s="114">
        <v>31107</v>
      </c>
      <c r="G34" s="114">
        <v>13189</v>
      </c>
      <c r="H34" s="114">
        <v>36309</v>
      </c>
      <c r="I34" s="115">
        <v>33020</v>
      </c>
      <c r="J34" s="114">
        <v>22767</v>
      </c>
      <c r="K34" s="114">
        <v>10253</v>
      </c>
      <c r="L34" s="423">
        <v>8628</v>
      </c>
      <c r="M34" s="424">
        <v>8079</v>
      </c>
    </row>
    <row r="35" spans="1:13" ht="11.1" customHeight="1" x14ac:dyDescent="0.2">
      <c r="A35" s="422" t="s">
        <v>387</v>
      </c>
      <c r="B35" s="115">
        <v>114507</v>
      </c>
      <c r="C35" s="114">
        <v>65265</v>
      </c>
      <c r="D35" s="114">
        <v>49242</v>
      </c>
      <c r="E35" s="114">
        <v>83057</v>
      </c>
      <c r="F35" s="114">
        <v>31439</v>
      </c>
      <c r="G35" s="114">
        <v>12767</v>
      </c>
      <c r="H35" s="114">
        <v>36687</v>
      </c>
      <c r="I35" s="115">
        <v>34218</v>
      </c>
      <c r="J35" s="114">
        <v>23598</v>
      </c>
      <c r="K35" s="114">
        <v>10620</v>
      </c>
      <c r="L35" s="423">
        <v>7963</v>
      </c>
      <c r="M35" s="424">
        <v>7993</v>
      </c>
    </row>
    <row r="36" spans="1:13" ht="11.1" customHeight="1" x14ac:dyDescent="0.2">
      <c r="A36" s="422" t="s">
        <v>388</v>
      </c>
      <c r="B36" s="115">
        <v>115829</v>
      </c>
      <c r="C36" s="114">
        <v>65973</v>
      </c>
      <c r="D36" s="114">
        <v>49856</v>
      </c>
      <c r="E36" s="114">
        <v>84367</v>
      </c>
      <c r="F36" s="114">
        <v>31455</v>
      </c>
      <c r="G36" s="114">
        <v>13976</v>
      </c>
      <c r="H36" s="114">
        <v>36849</v>
      </c>
      <c r="I36" s="115">
        <v>33609</v>
      </c>
      <c r="J36" s="114">
        <v>22681</v>
      </c>
      <c r="K36" s="114">
        <v>10928</v>
      </c>
      <c r="L36" s="423">
        <v>11253</v>
      </c>
      <c r="M36" s="424">
        <v>9829</v>
      </c>
    </row>
    <row r="37" spans="1:13" s="110" customFormat="1" ht="11.1" customHeight="1" x14ac:dyDescent="0.2">
      <c r="A37" s="422" t="s">
        <v>389</v>
      </c>
      <c r="B37" s="115">
        <v>115358</v>
      </c>
      <c r="C37" s="114">
        <v>65262</v>
      </c>
      <c r="D37" s="114">
        <v>50096</v>
      </c>
      <c r="E37" s="114">
        <v>83392</v>
      </c>
      <c r="F37" s="114">
        <v>31959</v>
      </c>
      <c r="G37" s="114">
        <v>13713</v>
      </c>
      <c r="H37" s="114">
        <v>37181</v>
      </c>
      <c r="I37" s="115">
        <v>33834</v>
      </c>
      <c r="J37" s="114">
        <v>23117</v>
      </c>
      <c r="K37" s="114">
        <v>10717</v>
      </c>
      <c r="L37" s="423">
        <v>6937</v>
      </c>
      <c r="M37" s="424">
        <v>7882</v>
      </c>
    </row>
    <row r="38" spans="1:13" ht="15" customHeight="1" x14ac:dyDescent="0.2">
      <c r="A38" s="425" t="s">
        <v>396</v>
      </c>
      <c r="B38" s="115">
        <v>115590</v>
      </c>
      <c r="C38" s="114">
        <v>65504</v>
      </c>
      <c r="D38" s="114">
        <v>50086</v>
      </c>
      <c r="E38" s="114">
        <v>83457</v>
      </c>
      <c r="F38" s="114">
        <v>32127</v>
      </c>
      <c r="G38" s="114">
        <v>13204</v>
      </c>
      <c r="H38" s="114">
        <v>37681</v>
      </c>
      <c r="I38" s="115">
        <v>33418</v>
      </c>
      <c r="J38" s="114">
        <v>22753</v>
      </c>
      <c r="K38" s="114">
        <v>10665</v>
      </c>
      <c r="L38" s="423">
        <v>9063</v>
      </c>
      <c r="M38" s="424">
        <v>9108</v>
      </c>
    </row>
    <row r="39" spans="1:13" ht="11.1" customHeight="1" x14ac:dyDescent="0.2">
      <c r="A39" s="422" t="s">
        <v>387</v>
      </c>
      <c r="B39" s="115">
        <v>116282</v>
      </c>
      <c r="C39" s="114">
        <v>65918</v>
      </c>
      <c r="D39" s="114">
        <v>50364</v>
      </c>
      <c r="E39" s="114">
        <v>83599</v>
      </c>
      <c r="F39" s="114">
        <v>32677</v>
      </c>
      <c r="G39" s="114">
        <v>12840</v>
      </c>
      <c r="H39" s="114">
        <v>38277</v>
      </c>
      <c r="I39" s="115">
        <v>34315</v>
      </c>
      <c r="J39" s="114">
        <v>23214</v>
      </c>
      <c r="K39" s="114">
        <v>11101</v>
      </c>
      <c r="L39" s="423">
        <v>8210</v>
      </c>
      <c r="M39" s="424">
        <v>7555</v>
      </c>
    </row>
    <row r="40" spans="1:13" ht="11.1" customHeight="1" x14ac:dyDescent="0.2">
      <c r="A40" s="425" t="s">
        <v>388</v>
      </c>
      <c r="B40" s="115">
        <v>118621</v>
      </c>
      <c r="C40" s="114">
        <v>67315</v>
      </c>
      <c r="D40" s="114">
        <v>51306</v>
      </c>
      <c r="E40" s="114">
        <v>85582</v>
      </c>
      <c r="F40" s="114">
        <v>33039</v>
      </c>
      <c r="G40" s="114">
        <v>14155</v>
      </c>
      <c r="H40" s="114">
        <v>38694</v>
      </c>
      <c r="I40" s="115">
        <v>34007</v>
      </c>
      <c r="J40" s="114">
        <v>22521</v>
      </c>
      <c r="K40" s="114">
        <v>11486</v>
      </c>
      <c r="L40" s="423">
        <v>12301</v>
      </c>
      <c r="M40" s="424">
        <v>10455</v>
      </c>
    </row>
    <row r="41" spans="1:13" s="110" customFormat="1" ht="11.1" customHeight="1" x14ac:dyDescent="0.2">
      <c r="A41" s="422" t="s">
        <v>389</v>
      </c>
      <c r="B41" s="115">
        <v>117863</v>
      </c>
      <c r="C41" s="114">
        <v>66564</v>
      </c>
      <c r="D41" s="114">
        <v>51299</v>
      </c>
      <c r="E41" s="114">
        <v>84640</v>
      </c>
      <c r="F41" s="114">
        <v>33223</v>
      </c>
      <c r="G41" s="114">
        <v>13861</v>
      </c>
      <c r="H41" s="114">
        <v>38656</v>
      </c>
      <c r="I41" s="115">
        <v>34009</v>
      </c>
      <c r="J41" s="114">
        <v>22728</v>
      </c>
      <c r="K41" s="114">
        <v>11281</v>
      </c>
      <c r="L41" s="423">
        <v>7315</v>
      </c>
      <c r="M41" s="424">
        <v>8297</v>
      </c>
    </row>
    <row r="42" spans="1:13" ht="15" customHeight="1" x14ac:dyDescent="0.2">
      <c r="A42" s="422" t="s">
        <v>397</v>
      </c>
      <c r="B42" s="115">
        <v>117939</v>
      </c>
      <c r="C42" s="114">
        <v>66640</v>
      </c>
      <c r="D42" s="114">
        <v>51299</v>
      </c>
      <c r="E42" s="114">
        <v>84509</v>
      </c>
      <c r="F42" s="114">
        <v>33430</v>
      </c>
      <c r="G42" s="114">
        <v>13486</v>
      </c>
      <c r="H42" s="114">
        <v>38937</v>
      </c>
      <c r="I42" s="115">
        <v>33391</v>
      </c>
      <c r="J42" s="114">
        <v>22201</v>
      </c>
      <c r="K42" s="114">
        <v>11190</v>
      </c>
      <c r="L42" s="423">
        <v>9706</v>
      </c>
      <c r="M42" s="424">
        <v>9822</v>
      </c>
    </row>
    <row r="43" spans="1:13" ht="11.1" customHeight="1" x14ac:dyDescent="0.2">
      <c r="A43" s="422" t="s">
        <v>387</v>
      </c>
      <c r="B43" s="115">
        <v>118385</v>
      </c>
      <c r="C43" s="114">
        <v>67118</v>
      </c>
      <c r="D43" s="114">
        <v>51267</v>
      </c>
      <c r="E43" s="114">
        <v>84657</v>
      </c>
      <c r="F43" s="114">
        <v>33728</v>
      </c>
      <c r="G43" s="114">
        <v>13149</v>
      </c>
      <c r="H43" s="114">
        <v>39284</v>
      </c>
      <c r="I43" s="115">
        <v>34215</v>
      </c>
      <c r="J43" s="114">
        <v>22682</v>
      </c>
      <c r="K43" s="114">
        <v>11533</v>
      </c>
      <c r="L43" s="423">
        <v>8476</v>
      </c>
      <c r="M43" s="424">
        <v>7869</v>
      </c>
    </row>
    <row r="44" spans="1:13" ht="11.1" customHeight="1" x14ac:dyDescent="0.2">
      <c r="A44" s="422" t="s">
        <v>388</v>
      </c>
      <c r="B44" s="115">
        <v>120685</v>
      </c>
      <c r="C44" s="114">
        <v>68545</v>
      </c>
      <c r="D44" s="114">
        <v>52140</v>
      </c>
      <c r="E44" s="114">
        <v>86738</v>
      </c>
      <c r="F44" s="114">
        <v>33947</v>
      </c>
      <c r="G44" s="114">
        <v>14629</v>
      </c>
      <c r="H44" s="114">
        <v>39755</v>
      </c>
      <c r="I44" s="115">
        <v>33622</v>
      </c>
      <c r="J44" s="114">
        <v>21785</v>
      </c>
      <c r="K44" s="114">
        <v>11837</v>
      </c>
      <c r="L44" s="423">
        <v>12463</v>
      </c>
      <c r="M44" s="424">
        <v>10626</v>
      </c>
    </row>
    <row r="45" spans="1:13" s="110" customFormat="1" ht="11.1" customHeight="1" x14ac:dyDescent="0.2">
      <c r="A45" s="422" t="s">
        <v>389</v>
      </c>
      <c r="B45" s="115">
        <v>119978</v>
      </c>
      <c r="C45" s="114">
        <v>67915</v>
      </c>
      <c r="D45" s="114">
        <v>52063</v>
      </c>
      <c r="E45" s="114">
        <v>85761</v>
      </c>
      <c r="F45" s="114">
        <v>34217</v>
      </c>
      <c r="G45" s="114">
        <v>14215</v>
      </c>
      <c r="H45" s="114">
        <v>39757</v>
      </c>
      <c r="I45" s="115">
        <v>33619</v>
      </c>
      <c r="J45" s="114">
        <v>22060</v>
      </c>
      <c r="K45" s="114">
        <v>11559</v>
      </c>
      <c r="L45" s="423">
        <v>7925</v>
      </c>
      <c r="M45" s="424">
        <v>8721</v>
      </c>
    </row>
    <row r="46" spans="1:13" ht="15" customHeight="1" x14ac:dyDescent="0.2">
      <c r="A46" s="422" t="s">
        <v>398</v>
      </c>
      <c r="B46" s="115">
        <v>120106</v>
      </c>
      <c r="C46" s="114">
        <v>67948</v>
      </c>
      <c r="D46" s="114">
        <v>52158</v>
      </c>
      <c r="E46" s="114">
        <v>85634</v>
      </c>
      <c r="F46" s="114">
        <v>34472</v>
      </c>
      <c r="G46" s="114">
        <v>13738</v>
      </c>
      <c r="H46" s="114">
        <v>40131</v>
      </c>
      <c r="I46" s="115">
        <v>33469</v>
      </c>
      <c r="J46" s="114">
        <v>21776</v>
      </c>
      <c r="K46" s="114">
        <v>11693</v>
      </c>
      <c r="L46" s="423">
        <v>9497</v>
      </c>
      <c r="M46" s="424">
        <v>9770</v>
      </c>
    </row>
    <row r="47" spans="1:13" ht="11.1" customHeight="1" x14ac:dyDescent="0.2">
      <c r="A47" s="422" t="s">
        <v>387</v>
      </c>
      <c r="B47" s="115">
        <v>120203</v>
      </c>
      <c r="C47" s="114">
        <v>68164</v>
      </c>
      <c r="D47" s="114">
        <v>52039</v>
      </c>
      <c r="E47" s="114">
        <v>85441</v>
      </c>
      <c r="F47" s="114">
        <v>34762</v>
      </c>
      <c r="G47" s="114">
        <v>13365</v>
      </c>
      <c r="H47" s="114">
        <v>40433</v>
      </c>
      <c r="I47" s="115">
        <v>34351</v>
      </c>
      <c r="J47" s="114">
        <v>22383</v>
      </c>
      <c r="K47" s="114">
        <v>11968</v>
      </c>
      <c r="L47" s="423">
        <v>8226</v>
      </c>
      <c r="M47" s="424">
        <v>8065</v>
      </c>
    </row>
    <row r="48" spans="1:13" ht="11.1" customHeight="1" x14ac:dyDescent="0.2">
      <c r="A48" s="422" t="s">
        <v>388</v>
      </c>
      <c r="B48" s="115">
        <v>122591</v>
      </c>
      <c r="C48" s="114">
        <v>69406</v>
      </c>
      <c r="D48" s="114">
        <v>53185</v>
      </c>
      <c r="E48" s="114">
        <v>87067</v>
      </c>
      <c r="F48" s="114">
        <v>35524</v>
      </c>
      <c r="G48" s="114">
        <v>14704</v>
      </c>
      <c r="H48" s="114">
        <v>40857</v>
      </c>
      <c r="I48" s="115">
        <v>34008</v>
      </c>
      <c r="J48" s="114">
        <v>21584</v>
      </c>
      <c r="K48" s="114">
        <v>12424</v>
      </c>
      <c r="L48" s="423">
        <v>12201</v>
      </c>
      <c r="M48" s="424">
        <v>10751</v>
      </c>
    </row>
    <row r="49" spans="1:17" s="110" customFormat="1" ht="11.1" customHeight="1" x14ac:dyDescent="0.2">
      <c r="A49" s="422" t="s">
        <v>389</v>
      </c>
      <c r="B49" s="115">
        <v>121881</v>
      </c>
      <c r="C49" s="114">
        <v>68589</v>
      </c>
      <c r="D49" s="114">
        <v>53292</v>
      </c>
      <c r="E49" s="114">
        <v>85920</v>
      </c>
      <c r="F49" s="114">
        <v>35961</v>
      </c>
      <c r="G49" s="114">
        <v>14355</v>
      </c>
      <c r="H49" s="114">
        <v>40863</v>
      </c>
      <c r="I49" s="115">
        <v>34042</v>
      </c>
      <c r="J49" s="114">
        <v>21736</v>
      </c>
      <c r="K49" s="114">
        <v>12306</v>
      </c>
      <c r="L49" s="423">
        <v>7530</v>
      </c>
      <c r="M49" s="424">
        <v>8289</v>
      </c>
    </row>
    <row r="50" spans="1:17" ht="15" customHeight="1" x14ac:dyDescent="0.2">
      <c r="A50" s="422" t="s">
        <v>399</v>
      </c>
      <c r="B50" s="143">
        <v>121535</v>
      </c>
      <c r="C50" s="144">
        <v>68387</v>
      </c>
      <c r="D50" s="144">
        <v>53148</v>
      </c>
      <c r="E50" s="144">
        <v>85500</v>
      </c>
      <c r="F50" s="144">
        <v>36035</v>
      </c>
      <c r="G50" s="144">
        <v>13989</v>
      </c>
      <c r="H50" s="144">
        <v>40881</v>
      </c>
      <c r="I50" s="143">
        <v>32534</v>
      </c>
      <c r="J50" s="144">
        <v>20847</v>
      </c>
      <c r="K50" s="144">
        <v>11687</v>
      </c>
      <c r="L50" s="426">
        <v>9673</v>
      </c>
      <c r="M50" s="427">
        <v>10217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1.1897823589162906</v>
      </c>
      <c r="C6" s="480">
        <f>'Tabelle 3.3'!J11</f>
        <v>-2.7936299262003645</v>
      </c>
      <c r="D6" s="481">
        <f t="shared" ref="D6:E9" si="0">IF(OR(AND(B6&gt;=-50,B6&lt;=50),ISNUMBER(B6)=FALSE),B6,"")</f>
        <v>1.1897823589162906</v>
      </c>
      <c r="E6" s="481">
        <f t="shared" si="0"/>
        <v>-2.7936299262003645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1.1897823589162906</v>
      </c>
      <c r="C14" s="480">
        <f>'Tabelle 3.3'!J11</f>
        <v>-2.7936299262003645</v>
      </c>
      <c r="D14" s="481">
        <f>IF(OR(AND(B14&gt;=-50,B14&lt;=50),ISNUMBER(B14)=FALSE),B14,"")</f>
        <v>1.1897823589162906</v>
      </c>
      <c r="E14" s="481">
        <f>IF(OR(AND(C14&gt;=-50,C14&lt;=50),ISNUMBER(C14)=FALSE),C14,"")</f>
        <v>-2.7936299262003645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3.8724373576309796</v>
      </c>
      <c r="C15" s="480">
        <f>'Tabelle 3.3'!J12</f>
        <v>6.2003179650238476</v>
      </c>
      <c r="D15" s="481">
        <f t="shared" ref="D15:E45" si="3">IF(OR(AND(B15&gt;=-50,B15&lt;=50),ISNUMBER(B15)=FALSE),B15,"")</f>
        <v>3.8724373576309796</v>
      </c>
      <c r="E15" s="481">
        <f t="shared" si="3"/>
        <v>6.2003179650238476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4.662698412698413</v>
      </c>
      <c r="C16" s="480">
        <f>'Tabelle 3.3'!J13</f>
        <v>19.811320754716981</v>
      </c>
      <c r="D16" s="481">
        <f t="shared" si="3"/>
        <v>4.662698412698413</v>
      </c>
      <c r="E16" s="481">
        <f t="shared" si="3"/>
        <v>19.811320754716981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-2.418545527530608</v>
      </c>
      <c r="C17" s="480">
        <f>'Tabelle 3.3'!J14</f>
        <v>-7.1237756010685667</v>
      </c>
      <c r="D17" s="481">
        <f t="shared" si="3"/>
        <v>-2.418545527530608</v>
      </c>
      <c r="E17" s="481">
        <f t="shared" si="3"/>
        <v>-7.1237756010685667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-6.6098807495741054</v>
      </c>
      <c r="C18" s="480">
        <f>'Tabelle 3.3'!J15</f>
        <v>-8.876163206871869</v>
      </c>
      <c r="D18" s="481">
        <f t="shared" si="3"/>
        <v>-6.6098807495741054</v>
      </c>
      <c r="E18" s="481">
        <f t="shared" si="3"/>
        <v>-8.876163206871869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-1.6683994257141443</v>
      </c>
      <c r="C19" s="480">
        <f>'Tabelle 3.3'!J16</f>
        <v>-6.1063690085357845</v>
      </c>
      <c r="D19" s="481">
        <f t="shared" si="3"/>
        <v>-1.6683994257141443</v>
      </c>
      <c r="E19" s="481">
        <f t="shared" si="3"/>
        <v>-6.1063690085357845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5.2287581699346407E-2</v>
      </c>
      <c r="C20" s="480">
        <f>'Tabelle 3.3'!J17</f>
        <v>-5.1224944320712691</v>
      </c>
      <c r="D20" s="481">
        <f t="shared" si="3"/>
        <v>5.2287581699346407E-2</v>
      </c>
      <c r="E20" s="481">
        <f t="shared" si="3"/>
        <v>-5.1224944320712691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2.3402340234023402</v>
      </c>
      <c r="C21" s="480">
        <f>'Tabelle 3.3'!J18</f>
        <v>0</v>
      </c>
      <c r="D21" s="481">
        <f t="shared" si="3"/>
        <v>2.3402340234023402</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2.5655790147152913</v>
      </c>
      <c r="C22" s="480">
        <f>'Tabelle 3.3'!J19</f>
        <v>-0.56253515844740298</v>
      </c>
      <c r="D22" s="481">
        <f t="shared" si="3"/>
        <v>2.5655790147152913</v>
      </c>
      <c r="E22" s="481">
        <f t="shared" si="3"/>
        <v>-0.56253515844740298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-1.585642097926468</v>
      </c>
      <c r="C23" s="480">
        <f>'Tabelle 3.3'!J20</f>
        <v>-2.5816649104320337</v>
      </c>
      <c r="D23" s="481">
        <f t="shared" si="3"/>
        <v>-1.585642097926468</v>
      </c>
      <c r="E23" s="481">
        <f t="shared" si="3"/>
        <v>-2.5816649104320337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2.5887819449054099</v>
      </c>
      <c r="C24" s="480">
        <f>'Tabelle 3.3'!J21</f>
        <v>-10.198537095088819</v>
      </c>
      <c r="D24" s="481">
        <f t="shared" si="3"/>
        <v>2.5887819449054099</v>
      </c>
      <c r="E24" s="481">
        <f t="shared" si="3"/>
        <v>-10.198537095088819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5.2452646915978631</v>
      </c>
      <c r="C25" s="480">
        <f>'Tabelle 3.3'!J22</f>
        <v>-1.6011644832605532</v>
      </c>
      <c r="D25" s="481">
        <f t="shared" si="3"/>
        <v>5.2452646915978631</v>
      </c>
      <c r="E25" s="481">
        <f t="shared" si="3"/>
        <v>-1.6011644832605532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-0.15667841754798276</v>
      </c>
      <c r="C26" s="480">
        <f>'Tabelle 3.3'!J23</f>
        <v>-2.8880866425992782</v>
      </c>
      <c r="D26" s="481">
        <f t="shared" si="3"/>
        <v>-0.15667841754798276</v>
      </c>
      <c r="E26" s="481">
        <f t="shared" si="3"/>
        <v>-2.8880866425992782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15.245388096066829</v>
      </c>
      <c r="C27" s="480">
        <f>'Tabelle 3.3'!J24</f>
        <v>1.7075306479859895</v>
      </c>
      <c r="D27" s="481">
        <f t="shared" si="3"/>
        <v>15.245388096066829</v>
      </c>
      <c r="E27" s="481">
        <f t="shared" si="3"/>
        <v>1.7075306479859895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1.029336078229542</v>
      </c>
      <c r="C28" s="480">
        <f>'Tabelle 3.3'!J25</f>
        <v>-2.1802325581395348</v>
      </c>
      <c r="D28" s="481">
        <f t="shared" si="3"/>
        <v>1.029336078229542</v>
      </c>
      <c r="E28" s="481">
        <f t="shared" si="3"/>
        <v>-2.1802325581395348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-4.7578347578347575</v>
      </c>
      <c r="C29" s="480">
        <f>'Tabelle 3.3'!J26</f>
        <v>-18.113207547169811</v>
      </c>
      <c r="D29" s="481">
        <f t="shared" si="3"/>
        <v>-4.7578347578347575</v>
      </c>
      <c r="E29" s="481">
        <f t="shared" si="3"/>
        <v>-18.113207547169811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-3.9123347219706575</v>
      </c>
      <c r="C30" s="480">
        <f>'Tabelle 3.3'!J27</f>
        <v>-9.7087378640776691</v>
      </c>
      <c r="D30" s="481">
        <f t="shared" si="3"/>
        <v>-3.9123347219706575</v>
      </c>
      <c r="E30" s="481">
        <f t="shared" si="3"/>
        <v>-9.7087378640776691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1.3949302534873256</v>
      </c>
      <c r="C31" s="480">
        <f>'Tabelle 3.3'!J28</f>
        <v>1.4820042342978124</v>
      </c>
      <c r="D31" s="481">
        <f t="shared" si="3"/>
        <v>1.3949302534873256</v>
      </c>
      <c r="E31" s="481">
        <f t="shared" si="3"/>
        <v>1.4820042342978124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3.421810041573393</v>
      </c>
      <c r="C32" s="480">
        <f>'Tabelle 3.3'!J29</f>
        <v>-2.2788203753351208</v>
      </c>
      <c r="D32" s="481">
        <f t="shared" si="3"/>
        <v>3.421810041573393</v>
      </c>
      <c r="E32" s="481">
        <f t="shared" si="3"/>
        <v>-2.2788203753351208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2.0475486292799454</v>
      </c>
      <c r="C33" s="480">
        <f>'Tabelle 3.3'!J30</f>
        <v>5.2631578947368425</v>
      </c>
      <c r="D33" s="481">
        <f t="shared" si="3"/>
        <v>2.0475486292799454</v>
      </c>
      <c r="E33" s="481">
        <f t="shared" si="3"/>
        <v>5.2631578947368425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1.5854141894569957</v>
      </c>
      <c r="C34" s="480">
        <f>'Tabelle 3.3'!J31</f>
        <v>-2.5769326995246433</v>
      </c>
      <c r="D34" s="481">
        <f t="shared" si="3"/>
        <v>1.5854141894569957</v>
      </c>
      <c r="E34" s="481">
        <f t="shared" si="3"/>
        <v>-2.5769326995246433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3.8724373576309796</v>
      </c>
      <c r="C37" s="480">
        <f>'Tabelle 3.3'!J34</f>
        <v>6.2003179650238476</v>
      </c>
      <c r="D37" s="481">
        <f t="shared" si="3"/>
        <v>3.8724373576309796</v>
      </c>
      <c r="E37" s="481">
        <f t="shared" si="3"/>
        <v>6.2003179650238476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-1.3841567291311754</v>
      </c>
      <c r="C38" s="480">
        <f>'Tabelle 3.3'!J35</f>
        <v>-4.5463981731368071</v>
      </c>
      <c r="D38" s="481">
        <f t="shared" si="3"/>
        <v>-1.3841567291311754</v>
      </c>
      <c r="E38" s="481">
        <f t="shared" si="3"/>
        <v>-4.5463981731368071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2.3450893950526575</v>
      </c>
      <c r="C39" s="480">
        <f>'Tabelle 3.3'!J36</f>
        <v>-2.6942154658673232</v>
      </c>
      <c r="D39" s="481">
        <f t="shared" si="3"/>
        <v>2.3450893950526575</v>
      </c>
      <c r="E39" s="481">
        <f t="shared" si="3"/>
        <v>-2.6942154658673232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2.3450893950526575</v>
      </c>
      <c r="C45" s="480">
        <f>'Tabelle 3.3'!J36</f>
        <v>-2.6942154658673232</v>
      </c>
      <c r="D45" s="481">
        <f t="shared" si="3"/>
        <v>2.3450893950526575</v>
      </c>
      <c r="E45" s="481">
        <f t="shared" si="3"/>
        <v>-2.6942154658673232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109720</v>
      </c>
      <c r="C51" s="487">
        <v>23400</v>
      </c>
      <c r="D51" s="487">
        <v>9495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110277</v>
      </c>
      <c r="C52" s="487">
        <v>24233</v>
      </c>
      <c r="D52" s="487">
        <v>9837</v>
      </c>
      <c r="E52" s="488">
        <f t="shared" ref="E52:G70" si="11">IF($A$51=37802,IF(COUNTBLANK(B$51:B$70)&gt;0,#N/A,B52/B$51*100),IF(COUNTBLANK(B$51:B$75)&gt;0,#N/A,B52/B$51*100))</f>
        <v>100.50765585125774</v>
      </c>
      <c r="F52" s="488">
        <f t="shared" si="11"/>
        <v>103.55982905982906</v>
      </c>
      <c r="G52" s="488">
        <f t="shared" si="11"/>
        <v>103.60189573459715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112589</v>
      </c>
      <c r="C53" s="487">
        <v>23699</v>
      </c>
      <c r="D53" s="487">
        <v>10210</v>
      </c>
      <c r="E53" s="488">
        <f t="shared" si="11"/>
        <v>102.6148377688662</v>
      </c>
      <c r="F53" s="488">
        <f t="shared" si="11"/>
        <v>101.27777777777777</v>
      </c>
      <c r="G53" s="488">
        <f t="shared" si="11"/>
        <v>107.53027909426014</v>
      </c>
      <c r="H53" s="489">
        <f>IF(ISERROR(L53)=TRUE,IF(MONTH(A53)=MONTH(MAX(A$51:A$75)),A53,""),"")</f>
        <v>41883</v>
      </c>
      <c r="I53" s="488">
        <f t="shared" si="12"/>
        <v>102.6148377688662</v>
      </c>
      <c r="J53" s="488">
        <f t="shared" si="10"/>
        <v>101.27777777777777</v>
      </c>
      <c r="K53" s="488">
        <f t="shared" si="10"/>
        <v>107.53027909426014</v>
      </c>
      <c r="L53" s="488" t="e">
        <f t="shared" si="13"/>
        <v>#N/A</v>
      </c>
    </row>
    <row r="54" spans="1:14" ht="15" customHeight="1" x14ac:dyDescent="0.2">
      <c r="A54" s="490" t="s">
        <v>462</v>
      </c>
      <c r="B54" s="487">
        <v>111348</v>
      </c>
      <c r="C54" s="487">
        <v>23896</v>
      </c>
      <c r="D54" s="487">
        <v>10022</v>
      </c>
      <c r="E54" s="488">
        <f t="shared" si="11"/>
        <v>101.48377688662049</v>
      </c>
      <c r="F54" s="488">
        <f t="shared" si="11"/>
        <v>102.11965811965813</v>
      </c>
      <c r="G54" s="488">
        <f t="shared" si="11"/>
        <v>105.55028962611901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111783</v>
      </c>
      <c r="C55" s="487">
        <v>22923</v>
      </c>
      <c r="D55" s="487">
        <v>9803</v>
      </c>
      <c r="E55" s="488">
        <f t="shared" si="11"/>
        <v>101.8802406124681</v>
      </c>
      <c r="F55" s="488">
        <f t="shared" si="11"/>
        <v>97.961538461538467</v>
      </c>
      <c r="G55" s="488">
        <f t="shared" si="11"/>
        <v>103.24381253291206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111352</v>
      </c>
      <c r="C56" s="487">
        <v>23592</v>
      </c>
      <c r="D56" s="487">
        <v>10037</v>
      </c>
      <c r="E56" s="488">
        <f t="shared" si="11"/>
        <v>101.48742253007657</v>
      </c>
      <c r="F56" s="488">
        <f t="shared" si="11"/>
        <v>100.82051282051283</v>
      </c>
      <c r="G56" s="488">
        <f t="shared" si="11"/>
        <v>105.70826750921537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114626</v>
      </c>
      <c r="C57" s="487">
        <v>22827</v>
      </c>
      <c r="D57" s="487">
        <v>10536</v>
      </c>
      <c r="E57" s="488">
        <f t="shared" si="11"/>
        <v>104.47138169886985</v>
      </c>
      <c r="F57" s="488">
        <f t="shared" si="11"/>
        <v>97.551282051282044</v>
      </c>
      <c r="G57" s="488">
        <f t="shared" si="11"/>
        <v>110.96366508688784</v>
      </c>
      <c r="H57" s="489">
        <f t="shared" si="14"/>
        <v>42248</v>
      </c>
      <c r="I57" s="488">
        <f t="shared" si="12"/>
        <v>104.47138169886985</v>
      </c>
      <c r="J57" s="488">
        <f t="shared" si="10"/>
        <v>97.551282051282044</v>
      </c>
      <c r="K57" s="488">
        <f t="shared" si="10"/>
        <v>110.96366508688784</v>
      </c>
      <c r="L57" s="488" t="e">
        <f t="shared" si="13"/>
        <v>#N/A</v>
      </c>
    </row>
    <row r="58" spans="1:14" ht="15" customHeight="1" x14ac:dyDescent="0.2">
      <c r="A58" s="490" t="s">
        <v>465</v>
      </c>
      <c r="B58" s="487">
        <v>113782</v>
      </c>
      <c r="C58" s="487">
        <v>23091</v>
      </c>
      <c r="D58" s="487">
        <v>10356</v>
      </c>
      <c r="E58" s="488">
        <f t="shared" si="11"/>
        <v>103.70215092963907</v>
      </c>
      <c r="F58" s="488">
        <f t="shared" si="11"/>
        <v>98.679487179487182</v>
      </c>
      <c r="G58" s="488">
        <f t="shared" si="11"/>
        <v>109.06793048973145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114377</v>
      </c>
      <c r="C59" s="487">
        <v>22767</v>
      </c>
      <c r="D59" s="487">
        <v>10253</v>
      </c>
      <c r="E59" s="488">
        <f t="shared" si="11"/>
        <v>104.24444039372949</v>
      </c>
      <c r="F59" s="488">
        <f t="shared" si="11"/>
        <v>97.294871794871796</v>
      </c>
      <c r="G59" s="488">
        <f t="shared" si="11"/>
        <v>107.98314902580306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114507</v>
      </c>
      <c r="C60" s="487">
        <v>23598</v>
      </c>
      <c r="D60" s="487">
        <v>10620</v>
      </c>
      <c r="E60" s="488">
        <f t="shared" si="11"/>
        <v>104.36292380605177</v>
      </c>
      <c r="F60" s="488">
        <f t="shared" si="11"/>
        <v>100.84615384615385</v>
      </c>
      <c r="G60" s="488">
        <f t="shared" si="11"/>
        <v>111.84834123222748</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115829</v>
      </c>
      <c r="C61" s="487">
        <v>22681</v>
      </c>
      <c r="D61" s="487">
        <v>10928</v>
      </c>
      <c r="E61" s="488">
        <f t="shared" si="11"/>
        <v>105.5678089682829</v>
      </c>
      <c r="F61" s="488">
        <f t="shared" si="11"/>
        <v>96.927350427350419</v>
      </c>
      <c r="G61" s="488">
        <f t="shared" si="11"/>
        <v>115.09215376513954</v>
      </c>
      <c r="H61" s="489">
        <f t="shared" si="14"/>
        <v>42614</v>
      </c>
      <c r="I61" s="488">
        <f t="shared" si="12"/>
        <v>105.5678089682829</v>
      </c>
      <c r="J61" s="488">
        <f t="shared" si="10"/>
        <v>96.927350427350419</v>
      </c>
      <c r="K61" s="488">
        <f t="shared" si="10"/>
        <v>115.09215376513954</v>
      </c>
      <c r="L61" s="488" t="e">
        <f t="shared" si="13"/>
        <v>#N/A</v>
      </c>
    </row>
    <row r="62" spans="1:14" ht="15" customHeight="1" x14ac:dyDescent="0.2">
      <c r="A62" s="490" t="s">
        <v>468</v>
      </c>
      <c r="B62" s="487">
        <v>115358</v>
      </c>
      <c r="C62" s="487">
        <v>23117</v>
      </c>
      <c r="D62" s="487">
        <v>10717</v>
      </c>
      <c r="E62" s="488">
        <f t="shared" si="11"/>
        <v>105.13853445133066</v>
      </c>
      <c r="F62" s="488">
        <f t="shared" si="11"/>
        <v>98.790598290598282</v>
      </c>
      <c r="G62" s="488">
        <f t="shared" si="11"/>
        <v>112.86993154291733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115590</v>
      </c>
      <c r="C63" s="487">
        <v>22753</v>
      </c>
      <c r="D63" s="487">
        <v>10665</v>
      </c>
      <c r="E63" s="488">
        <f t="shared" si="11"/>
        <v>105.34998177178272</v>
      </c>
      <c r="F63" s="488">
        <f t="shared" si="11"/>
        <v>97.235042735042725</v>
      </c>
      <c r="G63" s="488">
        <f t="shared" si="11"/>
        <v>112.32227488151658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116282</v>
      </c>
      <c r="C64" s="487">
        <v>23214</v>
      </c>
      <c r="D64" s="487">
        <v>11101</v>
      </c>
      <c r="E64" s="488">
        <f t="shared" si="11"/>
        <v>105.98067808968284</v>
      </c>
      <c r="F64" s="488">
        <f t="shared" si="11"/>
        <v>99.205128205128204</v>
      </c>
      <c r="G64" s="488">
        <f t="shared" si="11"/>
        <v>116.91416535018431</v>
      </c>
      <c r="H64" s="489" t="str">
        <f t="shared" si="14"/>
        <v/>
      </c>
      <c r="I64" s="488" t="str">
        <f t="shared" si="12"/>
        <v/>
      </c>
      <c r="J64" s="488" t="str">
        <f t="shared" si="10"/>
        <v/>
      </c>
      <c r="K64" s="488" t="str">
        <f t="shared" si="10"/>
        <v/>
      </c>
      <c r="L64" s="488" t="e">
        <f t="shared" si="13"/>
        <v>#N/A</v>
      </c>
    </row>
    <row r="65" spans="1:12" ht="15" customHeight="1" x14ac:dyDescent="0.2">
      <c r="A65" s="490">
        <v>42979</v>
      </c>
      <c r="B65" s="487">
        <v>118621</v>
      </c>
      <c r="C65" s="487">
        <v>22521</v>
      </c>
      <c r="D65" s="487">
        <v>11486</v>
      </c>
      <c r="E65" s="488">
        <f t="shared" si="11"/>
        <v>108.11246810061976</v>
      </c>
      <c r="F65" s="488">
        <f t="shared" si="11"/>
        <v>96.243589743589737</v>
      </c>
      <c r="G65" s="488">
        <f t="shared" si="11"/>
        <v>120.96893101632438</v>
      </c>
      <c r="H65" s="489">
        <f t="shared" si="14"/>
        <v>42979</v>
      </c>
      <c r="I65" s="488">
        <f t="shared" si="12"/>
        <v>108.11246810061976</v>
      </c>
      <c r="J65" s="488">
        <f t="shared" si="10"/>
        <v>96.243589743589737</v>
      </c>
      <c r="K65" s="488">
        <f t="shared" si="10"/>
        <v>120.96893101632438</v>
      </c>
      <c r="L65" s="488" t="e">
        <f t="shared" si="13"/>
        <v>#N/A</v>
      </c>
    </row>
    <row r="66" spans="1:12" ht="15" customHeight="1" x14ac:dyDescent="0.2">
      <c r="A66" s="490" t="s">
        <v>471</v>
      </c>
      <c r="B66" s="487">
        <v>117863</v>
      </c>
      <c r="C66" s="487">
        <v>22728</v>
      </c>
      <c r="D66" s="487">
        <v>11281</v>
      </c>
      <c r="E66" s="488">
        <f t="shared" si="11"/>
        <v>107.42161866569448</v>
      </c>
      <c r="F66" s="488">
        <f t="shared" si="11"/>
        <v>97.128205128205124</v>
      </c>
      <c r="G66" s="488">
        <f t="shared" si="11"/>
        <v>118.8098999473407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117939</v>
      </c>
      <c r="C67" s="487">
        <v>22201</v>
      </c>
      <c r="D67" s="487">
        <v>11190</v>
      </c>
      <c r="E67" s="488">
        <f t="shared" si="11"/>
        <v>107.49088589135982</v>
      </c>
      <c r="F67" s="488">
        <f t="shared" si="11"/>
        <v>94.876068376068375</v>
      </c>
      <c r="G67" s="488">
        <f t="shared" si="11"/>
        <v>117.85150078988941</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118385</v>
      </c>
      <c r="C68" s="487">
        <v>22682</v>
      </c>
      <c r="D68" s="487">
        <v>11533</v>
      </c>
      <c r="E68" s="488">
        <f t="shared" si="11"/>
        <v>107.89737513671163</v>
      </c>
      <c r="F68" s="488">
        <f t="shared" si="11"/>
        <v>96.931623931623932</v>
      </c>
      <c r="G68" s="488">
        <f t="shared" si="11"/>
        <v>121.46392838335967</v>
      </c>
      <c r="H68" s="489" t="str">
        <f t="shared" si="14"/>
        <v/>
      </c>
      <c r="I68" s="488" t="str">
        <f t="shared" si="12"/>
        <v/>
      </c>
      <c r="J68" s="488" t="str">
        <f t="shared" si="12"/>
        <v/>
      </c>
      <c r="K68" s="488" t="str">
        <f t="shared" si="12"/>
        <v/>
      </c>
      <c r="L68" s="488" t="e">
        <f t="shared" si="13"/>
        <v>#N/A</v>
      </c>
    </row>
    <row r="69" spans="1:12" ht="15" customHeight="1" x14ac:dyDescent="0.2">
      <c r="A69" s="490">
        <v>43344</v>
      </c>
      <c r="B69" s="487">
        <v>120685</v>
      </c>
      <c r="C69" s="487">
        <v>21785</v>
      </c>
      <c r="D69" s="487">
        <v>11837</v>
      </c>
      <c r="E69" s="488">
        <f t="shared" si="11"/>
        <v>109.99362012395189</v>
      </c>
      <c r="F69" s="488">
        <f t="shared" si="11"/>
        <v>93.098290598290603</v>
      </c>
      <c r="G69" s="488">
        <f t="shared" si="11"/>
        <v>124.66561348077936</v>
      </c>
      <c r="H69" s="489">
        <f t="shared" si="14"/>
        <v>43344</v>
      </c>
      <c r="I69" s="488">
        <f t="shared" si="12"/>
        <v>109.99362012395189</v>
      </c>
      <c r="J69" s="488">
        <f t="shared" si="12"/>
        <v>93.098290598290603</v>
      </c>
      <c r="K69" s="488">
        <f t="shared" si="12"/>
        <v>124.66561348077936</v>
      </c>
      <c r="L69" s="488" t="e">
        <f t="shared" si="13"/>
        <v>#N/A</v>
      </c>
    </row>
    <row r="70" spans="1:12" ht="15" customHeight="1" x14ac:dyDescent="0.2">
      <c r="A70" s="490" t="s">
        <v>474</v>
      </c>
      <c r="B70" s="487">
        <v>119978</v>
      </c>
      <c r="C70" s="487">
        <v>22060</v>
      </c>
      <c r="D70" s="487">
        <v>11559</v>
      </c>
      <c r="E70" s="488">
        <f t="shared" si="11"/>
        <v>109.3492526430915</v>
      </c>
      <c r="F70" s="488">
        <f t="shared" si="11"/>
        <v>94.273504273504273</v>
      </c>
      <c r="G70" s="488">
        <f t="shared" si="11"/>
        <v>121.73775671406004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120106</v>
      </c>
      <c r="C71" s="487">
        <v>21776</v>
      </c>
      <c r="D71" s="487">
        <v>11693</v>
      </c>
      <c r="E71" s="491">
        <f t="shared" ref="E71:G75" si="15">IF($A$51=37802,IF(COUNTBLANK(B$51:B$70)&gt;0,#N/A,IF(ISBLANK(B71)=FALSE,B71/B$51*100,#N/A)),IF(COUNTBLANK(B$51:B$75)&gt;0,#N/A,B71/B$51*100))</f>
        <v>109.46591323368575</v>
      </c>
      <c r="F71" s="491">
        <f t="shared" si="15"/>
        <v>93.059829059829056</v>
      </c>
      <c r="G71" s="491">
        <f t="shared" si="15"/>
        <v>123.14902580305424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120203</v>
      </c>
      <c r="C72" s="487">
        <v>22383</v>
      </c>
      <c r="D72" s="487">
        <v>11968</v>
      </c>
      <c r="E72" s="491">
        <f t="shared" si="15"/>
        <v>109.55432008749544</v>
      </c>
      <c r="F72" s="491">
        <f t="shared" si="15"/>
        <v>95.65384615384616</v>
      </c>
      <c r="G72" s="491">
        <f t="shared" si="15"/>
        <v>126.04528699315429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122591</v>
      </c>
      <c r="C73" s="487">
        <v>21584</v>
      </c>
      <c r="D73" s="487">
        <v>12424</v>
      </c>
      <c r="E73" s="491">
        <f t="shared" si="15"/>
        <v>111.73076923076923</v>
      </c>
      <c r="F73" s="491">
        <f t="shared" si="15"/>
        <v>92.239316239316238</v>
      </c>
      <c r="G73" s="491">
        <f t="shared" si="15"/>
        <v>130.84781463928383</v>
      </c>
      <c r="H73" s="492">
        <f>IF(A$51=37802,IF(ISERROR(L73)=TRUE,IF(ISBLANK(A73)=FALSE,IF(MONTH(A73)=MONTH(MAX(A$51:A$75)),A73,""),""),""),IF(ISERROR(L73)=TRUE,IF(MONTH(A73)=MONTH(MAX(A$51:A$75)),A73,""),""))</f>
        <v>43709</v>
      </c>
      <c r="I73" s="488">
        <f t="shared" si="12"/>
        <v>111.73076923076923</v>
      </c>
      <c r="J73" s="488">
        <f t="shared" si="12"/>
        <v>92.239316239316238</v>
      </c>
      <c r="K73" s="488">
        <f t="shared" si="12"/>
        <v>130.84781463928383</v>
      </c>
      <c r="L73" s="488" t="e">
        <f t="shared" si="13"/>
        <v>#N/A</v>
      </c>
    </row>
    <row r="74" spans="1:12" ht="15" customHeight="1" x14ac:dyDescent="0.2">
      <c r="A74" s="490" t="s">
        <v>477</v>
      </c>
      <c r="B74" s="487">
        <v>121881</v>
      </c>
      <c r="C74" s="487">
        <v>21736</v>
      </c>
      <c r="D74" s="487">
        <v>12306</v>
      </c>
      <c r="E74" s="491">
        <f t="shared" si="15"/>
        <v>111.0836675173168</v>
      </c>
      <c r="F74" s="491">
        <f t="shared" si="15"/>
        <v>92.888888888888886</v>
      </c>
      <c r="G74" s="491">
        <f t="shared" si="15"/>
        <v>129.60505529225907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121535</v>
      </c>
      <c r="C75" s="493">
        <v>20847</v>
      </c>
      <c r="D75" s="493">
        <v>11687</v>
      </c>
      <c r="E75" s="491">
        <f t="shared" si="15"/>
        <v>110.76831935836675</v>
      </c>
      <c r="F75" s="491">
        <f t="shared" si="15"/>
        <v>89.089743589743591</v>
      </c>
      <c r="G75" s="491">
        <f t="shared" si="15"/>
        <v>123.08583464981568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111.73076923076923</v>
      </c>
      <c r="J77" s="488">
        <f>IF(J75&lt;&gt;"",J75,IF(J74&lt;&gt;"",J74,IF(J73&lt;&gt;"",J73,IF(J72&lt;&gt;"",J72,IF(J71&lt;&gt;"",J71,IF(J70&lt;&gt;"",J70,""))))))</f>
        <v>92.239316239316238</v>
      </c>
      <c r="K77" s="488">
        <f>IF(K75&lt;&gt;"",K75,IF(K74&lt;&gt;"",K74,IF(K73&lt;&gt;"",K73,IF(K72&lt;&gt;"",K72,IF(K71&lt;&gt;"",K71,IF(K70&lt;&gt;"",K70,""))))))</f>
        <v>130.84781463928383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+11,7%</v>
      </c>
      <c r="J79" s="488" t="str">
        <f>"GeB - ausschließlich: "&amp;IF(J77&gt;100,"+","")&amp;TEXT(J77-100,"0,0")&amp;"%"</f>
        <v>GeB - ausschließlich: -7,8%</v>
      </c>
      <c r="K79" s="488" t="str">
        <f>"GeB - im Nebenjob: "&amp;IF(K77&gt;100,"+","")&amp;TEXT(K77-100,"0,0")&amp;"%"</f>
        <v>GeB - im Nebenjob: +30,8%</v>
      </c>
    </row>
    <row r="81" spans="9:9" ht="15" customHeight="1" x14ac:dyDescent="0.2">
      <c r="I81" s="488" t="str">
        <f>IF(ISERROR(HLOOKUP(1,I$78:K$79,2,FALSE)),"",HLOOKUP(1,I$78:K$79,2,FALSE))</f>
        <v>GeB - im Nebenjob: +30,8%</v>
      </c>
    </row>
    <row r="82" spans="9:9" ht="15" customHeight="1" x14ac:dyDescent="0.2">
      <c r="I82" s="488" t="str">
        <f>IF(ISERROR(HLOOKUP(2,I$78:K$79,2,FALSE)),"",HLOOKUP(2,I$78:K$79,2,FALSE))</f>
        <v>SvB: +11,7%</v>
      </c>
    </row>
    <row r="83" spans="9:9" ht="15" customHeight="1" x14ac:dyDescent="0.2">
      <c r="I83" s="488" t="str">
        <f>IF(ISERROR(HLOOKUP(3,I$78:K$79,2,FALSE)),"",HLOOKUP(3,I$78:K$79,2,FALSE))</f>
        <v>GeB - ausschließlich: -7,8%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121535</v>
      </c>
      <c r="E12" s="114">
        <v>121881</v>
      </c>
      <c r="F12" s="114">
        <v>122591</v>
      </c>
      <c r="G12" s="114">
        <v>120203</v>
      </c>
      <c r="H12" s="114">
        <v>120106</v>
      </c>
      <c r="I12" s="115">
        <v>1429</v>
      </c>
      <c r="J12" s="116">
        <v>1.1897823589162906</v>
      </c>
      <c r="N12" s="117"/>
    </row>
    <row r="13" spans="1:15" s="110" customFormat="1" ht="13.5" customHeight="1" x14ac:dyDescent="0.2">
      <c r="A13" s="118" t="s">
        <v>105</v>
      </c>
      <c r="B13" s="119" t="s">
        <v>106</v>
      </c>
      <c r="C13" s="113">
        <v>56.269387419261939</v>
      </c>
      <c r="D13" s="114">
        <v>68387</v>
      </c>
      <c r="E13" s="114">
        <v>68589</v>
      </c>
      <c r="F13" s="114">
        <v>69406</v>
      </c>
      <c r="G13" s="114">
        <v>68164</v>
      </c>
      <c r="H13" s="114">
        <v>67948</v>
      </c>
      <c r="I13" s="115">
        <v>439</v>
      </c>
      <c r="J13" s="116">
        <v>0.64608229822805674</v>
      </c>
    </row>
    <row r="14" spans="1:15" s="110" customFormat="1" ht="13.5" customHeight="1" x14ac:dyDescent="0.2">
      <c r="A14" s="120"/>
      <c r="B14" s="119" t="s">
        <v>107</v>
      </c>
      <c r="C14" s="113">
        <v>43.730612580738061</v>
      </c>
      <c r="D14" s="114">
        <v>53148</v>
      </c>
      <c r="E14" s="114">
        <v>53292</v>
      </c>
      <c r="F14" s="114">
        <v>53185</v>
      </c>
      <c r="G14" s="114">
        <v>52039</v>
      </c>
      <c r="H14" s="114">
        <v>52158</v>
      </c>
      <c r="I14" s="115">
        <v>990</v>
      </c>
      <c r="J14" s="116">
        <v>1.898078914068791</v>
      </c>
    </row>
    <row r="15" spans="1:15" s="110" customFormat="1" ht="13.5" customHeight="1" x14ac:dyDescent="0.2">
      <c r="A15" s="118" t="s">
        <v>105</v>
      </c>
      <c r="B15" s="121" t="s">
        <v>108</v>
      </c>
      <c r="C15" s="113">
        <v>11.51026453285062</v>
      </c>
      <c r="D15" s="114">
        <v>13989</v>
      </c>
      <c r="E15" s="114">
        <v>14355</v>
      </c>
      <c r="F15" s="114">
        <v>14704</v>
      </c>
      <c r="G15" s="114">
        <v>13365</v>
      </c>
      <c r="H15" s="114">
        <v>13738</v>
      </c>
      <c r="I15" s="115">
        <v>251</v>
      </c>
      <c r="J15" s="116">
        <v>1.8270490609986898</v>
      </c>
    </row>
    <row r="16" spans="1:15" s="110" customFormat="1" ht="13.5" customHeight="1" x14ac:dyDescent="0.2">
      <c r="A16" s="118"/>
      <c r="B16" s="121" t="s">
        <v>109</v>
      </c>
      <c r="C16" s="113">
        <v>66.723166166124983</v>
      </c>
      <c r="D16" s="114">
        <v>81092</v>
      </c>
      <c r="E16" s="114">
        <v>81186</v>
      </c>
      <c r="F16" s="114">
        <v>81645</v>
      </c>
      <c r="G16" s="114">
        <v>81121</v>
      </c>
      <c r="H16" s="114">
        <v>81070</v>
      </c>
      <c r="I16" s="115">
        <v>22</v>
      </c>
      <c r="J16" s="116">
        <v>2.7137042062415198E-2</v>
      </c>
    </row>
    <row r="17" spans="1:10" s="110" customFormat="1" ht="13.5" customHeight="1" x14ac:dyDescent="0.2">
      <c r="A17" s="118"/>
      <c r="B17" s="121" t="s">
        <v>110</v>
      </c>
      <c r="C17" s="113">
        <v>20.520014810548403</v>
      </c>
      <c r="D17" s="114">
        <v>24939</v>
      </c>
      <c r="E17" s="114">
        <v>24808</v>
      </c>
      <c r="F17" s="114">
        <v>24738</v>
      </c>
      <c r="G17" s="114">
        <v>24288</v>
      </c>
      <c r="H17" s="114">
        <v>23926</v>
      </c>
      <c r="I17" s="115">
        <v>1013</v>
      </c>
      <c r="J17" s="116">
        <v>4.2338878207807404</v>
      </c>
    </row>
    <row r="18" spans="1:10" s="110" customFormat="1" ht="13.5" customHeight="1" x14ac:dyDescent="0.2">
      <c r="A18" s="120"/>
      <c r="B18" s="121" t="s">
        <v>111</v>
      </c>
      <c r="C18" s="113">
        <v>1.2465544904759946</v>
      </c>
      <c r="D18" s="114">
        <v>1515</v>
      </c>
      <c r="E18" s="114">
        <v>1532</v>
      </c>
      <c r="F18" s="114">
        <v>1504</v>
      </c>
      <c r="G18" s="114">
        <v>1429</v>
      </c>
      <c r="H18" s="114">
        <v>1372</v>
      </c>
      <c r="I18" s="115">
        <v>143</v>
      </c>
      <c r="J18" s="116">
        <v>10.422740524781341</v>
      </c>
    </row>
    <row r="19" spans="1:10" s="110" customFormat="1" ht="13.5" customHeight="1" x14ac:dyDescent="0.2">
      <c r="A19" s="120"/>
      <c r="B19" s="121" t="s">
        <v>112</v>
      </c>
      <c r="C19" s="113">
        <v>0.36203562759698854</v>
      </c>
      <c r="D19" s="114">
        <v>440</v>
      </c>
      <c r="E19" s="114">
        <v>443</v>
      </c>
      <c r="F19" s="114">
        <v>446</v>
      </c>
      <c r="G19" s="114">
        <v>389</v>
      </c>
      <c r="H19" s="114">
        <v>343</v>
      </c>
      <c r="I19" s="115">
        <v>97</v>
      </c>
      <c r="J19" s="116">
        <v>28.279883381924197</v>
      </c>
    </row>
    <row r="20" spans="1:10" s="110" customFormat="1" ht="13.5" customHeight="1" x14ac:dyDescent="0.2">
      <c r="A20" s="118" t="s">
        <v>113</v>
      </c>
      <c r="B20" s="122" t="s">
        <v>114</v>
      </c>
      <c r="C20" s="113">
        <v>70.350104908051179</v>
      </c>
      <c r="D20" s="114">
        <v>85500</v>
      </c>
      <c r="E20" s="114">
        <v>85920</v>
      </c>
      <c r="F20" s="114">
        <v>87067</v>
      </c>
      <c r="G20" s="114">
        <v>85441</v>
      </c>
      <c r="H20" s="114">
        <v>85634</v>
      </c>
      <c r="I20" s="115">
        <v>-134</v>
      </c>
      <c r="J20" s="116">
        <v>-0.15647990284232899</v>
      </c>
    </row>
    <row r="21" spans="1:10" s="110" customFormat="1" ht="13.5" customHeight="1" x14ac:dyDescent="0.2">
      <c r="A21" s="120"/>
      <c r="B21" s="122" t="s">
        <v>115</v>
      </c>
      <c r="C21" s="113">
        <v>29.649895091948821</v>
      </c>
      <c r="D21" s="114">
        <v>36035</v>
      </c>
      <c r="E21" s="114">
        <v>35961</v>
      </c>
      <c r="F21" s="114">
        <v>35524</v>
      </c>
      <c r="G21" s="114">
        <v>34762</v>
      </c>
      <c r="H21" s="114">
        <v>34472</v>
      </c>
      <c r="I21" s="115">
        <v>1563</v>
      </c>
      <c r="J21" s="116">
        <v>4.5341146437688558</v>
      </c>
    </row>
    <row r="22" spans="1:10" s="110" customFormat="1" ht="13.5" customHeight="1" x14ac:dyDescent="0.2">
      <c r="A22" s="118" t="s">
        <v>113</v>
      </c>
      <c r="B22" s="122" t="s">
        <v>116</v>
      </c>
      <c r="C22" s="113">
        <v>91.734068375365126</v>
      </c>
      <c r="D22" s="114">
        <v>111489</v>
      </c>
      <c r="E22" s="114">
        <v>112104</v>
      </c>
      <c r="F22" s="114">
        <v>112497</v>
      </c>
      <c r="G22" s="114">
        <v>110423</v>
      </c>
      <c r="H22" s="114">
        <v>110751</v>
      </c>
      <c r="I22" s="115">
        <v>738</v>
      </c>
      <c r="J22" s="116">
        <v>0.66635967169596666</v>
      </c>
    </row>
    <row r="23" spans="1:10" s="110" customFormat="1" ht="13.5" customHeight="1" x14ac:dyDescent="0.2">
      <c r="A23" s="123"/>
      <c r="B23" s="124" t="s">
        <v>117</v>
      </c>
      <c r="C23" s="125">
        <v>8.2190315546961781</v>
      </c>
      <c r="D23" s="114">
        <v>9989</v>
      </c>
      <c r="E23" s="114">
        <v>9719</v>
      </c>
      <c r="F23" s="114">
        <v>10035</v>
      </c>
      <c r="G23" s="114">
        <v>9713</v>
      </c>
      <c r="H23" s="114">
        <v>9282</v>
      </c>
      <c r="I23" s="115">
        <v>707</v>
      </c>
      <c r="J23" s="116">
        <v>7.6168929110105577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32534</v>
      </c>
      <c r="E26" s="114">
        <v>34042</v>
      </c>
      <c r="F26" s="114">
        <v>34008</v>
      </c>
      <c r="G26" s="114">
        <v>34351</v>
      </c>
      <c r="H26" s="140">
        <v>33469</v>
      </c>
      <c r="I26" s="115">
        <v>-935</v>
      </c>
      <c r="J26" s="116">
        <v>-2.7936299262003645</v>
      </c>
    </row>
    <row r="27" spans="1:10" s="110" customFormat="1" ht="13.5" customHeight="1" x14ac:dyDescent="0.2">
      <c r="A27" s="118" t="s">
        <v>105</v>
      </c>
      <c r="B27" s="119" t="s">
        <v>106</v>
      </c>
      <c r="C27" s="113">
        <v>42.008360484416301</v>
      </c>
      <c r="D27" s="115">
        <v>13667</v>
      </c>
      <c r="E27" s="114">
        <v>14149</v>
      </c>
      <c r="F27" s="114">
        <v>14083</v>
      </c>
      <c r="G27" s="114">
        <v>14066</v>
      </c>
      <c r="H27" s="140">
        <v>13651</v>
      </c>
      <c r="I27" s="115">
        <v>16</v>
      </c>
      <c r="J27" s="116">
        <v>0.11720753058384001</v>
      </c>
    </row>
    <row r="28" spans="1:10" s="110" customFormat="1" ht="13.5" customHeight="1" x14ac:dyDescent="0.2">
      <c r="A28" s="120"/>
      <c r="B28" s="119" t="s">
        <v>107</v>
      </c>
      <c r="C28" s="113">
        <v>57.991639515583699</v>
      </c>
      <c r="D28" s="115">
        <v>18867</v>
      </c>
      <c r="E28" s="114">
        <v>19893</v>
      </c>
      <c r="F28" s="114">
        <v>19925</v>
      </c>
      <c r="G28" s="114">
        <v>20285</v>
      </c>
      <c r="H28" s="140">
        <v>19818</v>
      </c>
      <c r="I28" s="115">
        <v>-951</v>
      </c>
      <c r="J28" s="116">
        <v>-4.7986678776869516</v>
      </c>
    </row>
    <row r="29" spans="1:10" s="110" customFormat="1" ht="13.5" customHeight="1" x14ac:dyDescent="0.2">
      <c r="A29" s="118" t="s">
        <v>105</v>
      </c>
      <c r="B29" s="121" t="s">
        <v>108</v>
      </c>
      <c r="C29" s="113">
        <v>20.480113112436221</v>
      </c>
      <c r="D29" s="115">
        <v>6663</v>
      </c>
      <c r="E29" s="114">
        <v>7146</v>
      </c>
      <c r="F29" s="114">
        <v>7119</v>
      </c>
      <c r="G29" s="114">
        <v>7468</v>
      </c>
      <c r="H29" s="140">
        <v>6824</v>
      </c>
      <c r="I29" s="115">
        <v>-161</v>
      </c>
      <c r="J29" s="116">
        <v>-2.3593200468933175</v>
      </c>
    </row>
    <row r="30" spans="1:10" s="110" customFormat="1" ht="13.5" customHeight="1" x14ac:dyDescent="0.2">
      <c r="A30" s="118"/>
      <c r="B30" s="121" t="s">
        <v>109</v>
      </c>
      <c r="C30" s="113">
        <v>47.596360730312902</v>
      </c>
      <c r="D30" s="115">
        <v>15485</v>
      </c>
      <c r="E30" s="114">
        <v>16315</v>
      </c>
      <c r="F30" s="114">
        <v>16353</v>
      </c>
      <c r="G30" s="114">
        <v>16409</v>
      </c>
      <c r="H30" s="140">
        <v>16283</v>
      </c>
      <c r="I30" s="115">
        <v>-798</v>
      </c>
      <c r="J30" s="116">
        <v>-4.9008168028004668</v>
      </c>
    </row>
    <row r="31" spans="1:10" s="110" customFormat="1" ht="13.5" customHeight="1" x14ac:dyDescent="0.2">
      <c r="A31" s="118"/>
      <c r="B31" s="121" t="s">
        <v>110</v>
      </c>
      <c r="C31" s="113">
        <v>18.22093809553083</v>
      </c>
      <c r="D31" s="115">
        <v>5928</v>
      </c>
      <c r="E31" s="114">
        <v>6104</v>
      </c>
      <c r="F31" s="114">
        <v>6114</v>
      </c>
      <c r="G31" s="114">
        <v>6096</v>
      </c>
      <c r="H31" s="140">
        <v>6099</v>
      </c>
      <c r="I31" s="115">
        <v>-171</v>
      </c>
      <c r="J31" s="116">
        <v>-2.8037383177570092</v>
      </c>
    </row>
    <row r="32" spans="1:10" s="110" customFormat="1" ht="13.5" customHeight="1" x14ac:dyDescent="0.2">
      <c r="A32" s="120"/>
      <c r="B32" s="121" t="s">
        <v>111</v>
      </c>
      <c r="C32" s="113">
        <v>13.702588061720046</v>
      </c>
      <c r="D32" s="115">
        <v>4458</v>
      </c>
      <c r="E32" s="114">
        <v>4477</v>
      </c>
      <c r="F32" s="114">
        <v>4422</v>
      </c>
      <c r="G32" s="114">
        <v>4378</v>
      </c>
      <c r="H32" s="140">
        <v>4263</v>
      </c>
      <c r="I32" s="115">
        <v>195</v>
      </c>
      <c r="J32" s="116">
        <v>4.5742434904996481</v>
      </c>
    </row>
    <row r="33" spans="1:10" s="110" customFormat="1" ht="13.5" customHeight="1" x14ac:dyDescent="0.2">
      <c r="A33" s="120"/>
      <c r="B33" s="121" t="s">
        <v>112</v>
      </c>
      <c r="C33" s="113">
        <v>1.4415688203110593</v>
      </c>
      <c r="D33" s="115">
        <v>469</v>
      </c>
      <c r="E33" s="114">
        <v>481</v>
      </c>
      <c r="F33" s="114">
        <v>493</v>
      </c>
      <c r="G33" s="114">
        <v>436</v>
      </c>
      <c r="H33" s="140">
        <v>379</v>
      </c>
      <c r="I33" s="115">
        <v>90</v>
      </c>
      <c r="J33" s="116">
        <v>23.746701846965699</v>
      </c>
    </row>
    <row r="34" spans="1:10" s="110" customFormat="1" ht="13.5" customHeight="1" x14ac:dyDescent="0.2">
      <c r="A34" s="118" t="s">
        <v>113</v>
      </c>
      <c r="B34" s="122" t="s">
        <v>116</v>
      </c>
      <c r="C34" s="113">
        <v>91.39054527571156</v>
      </c>
      <c r="D34" s="115">
        <v>29733</v>
      </c>
      <c r="E34" s="114">
        <v>31143</v>
      </c>
      <c r="F34" s="114">
        <v>31162</v>
      </c>
      <c r="G34" s="114">
        <v>31554</v>
      </c>
      <c r="H34" s="140">
        <v>30771</v>
      </c>
      <c r="I34" s="115">
        <v>-1038</v>
      </c>
      <c r="J34" s="116">
        <v>-3.3733060349029929</v>
      </c>
    </row>
    <row r="35" spans="1:10" s="110" customFormat="1" ht="13.5" customHeight="1" x14ac:dyDescent="0.2">
      <c r="A35" s="118"/>
      <c r="B35" s="119" t="s">
        <v>117</v>
      </c>
      <c r="C35" s="113">
        <v>8.4127374439048381</v>
      </c>
      <c r="D35" s="115">
        <v>2737</v>
      </c>
      <c r="E35" s="114">
        <v>2846</v>
      </c>
      <c r="F35" s="114">
        <v>2797</v>
      </c>
      <c r="G35" s="114">
        <v>2740</v>
      </c>
      <c r="H35" s="140">
        <v>2642</v>
      </c>
      <c r="I35" s="115">
        <v>95</v>
      </c>
      <c r="J35" s="116">
        <v>3.5957607872823618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20847</v>
      </c>
      <c r="E37" s="114">
        <v>21736</v>
      </c>
      <c r="F37" s="114">
        <v>21584</v>
      </c>
      <c r="G37" s="114">
        <v>22383</v>
      </c>
      <c r="H37" s="140">
        <v>21776</v>
      </c>
      <c r="I37" s="115">
        <v>-929</v>
      </c>
      <c r="J37" s="116">
        <v>-4.2661645848640708</v>
      </c>
    </row>
    <row r="38" spans="1:10" s="110" customFormat="1" ht="13.5" customHeight="1" x14ac:dyDescent="0.2">
      <c r="A38" s="118" t="s">
        <v>105</v>
      </c>
      <c r="B38" s="119" t="s">
        <v>106</v>
      </c>
      <c r="C38" s="113">
        <v>37.765625749508324</v>
      </c>
      <c r="D38" s="115">
        <v>7873</v>
      </c>
      <c r="E38" s="114">
        <v>8074</v>
      </c>
      <c r="F38" s="114">
        <v>7952</v>
      </c>
      <c r="G38" s="114">
        <v>8157</v>
      </c>
      <c r="H38" s="140">
        <v>7846</v>
      </c>
      <c r="I38" s="115">
        <v>27</v>
      </c>
      <c r="J38" s="116">
        <v>0.34412439459597249</v>
      </c>
    </row>
    <row r="39" spans="1:10" s="110" customFormat="1" ht="13.5" customHeight="1" x14ac:dyDescent="0.2">
      <c r="A39" s="120"/>
      <c r="B39" s="119" t="s">
        <v>107</v>
      </c>
      <c r="C39" s="113">
        <v>62.234374250491676</v>
      </c>
      <c r="D39" s="115">
        <v>12974</v>
      </c>
      <c r="E39" s="114">
        <v>13662</v>
      </c>
      <c r="F39" s="114">
        <v>13632</v>
      </c>
      <c r="G39" s="114">
        <v>14226</v>
      </c>
      <c r="H39" s="140">
        <v>13930</v>
      </c>
      <c r="I39" s="115">
        <v>-956</v>
      </c>
      <c r="J39" s="116">
        <v>-6.8628858578607321</v>
      </c>
    </row>
    <row r="40" spans="1:10" s="110" customFormat="1" ht="13.5" customHeight="1" x14ac:dyDescent="0.2">
      <c r="A40" s="118" t="s">
        <v>105</v>
      </c>
      <c r="B40" s="121" t="s">
        <v>108</v>
      </c>
      <c r="C40" s="113">
        <v>23.840360723365471</v>
      </c>
      <c r="D40" s="115">
        <v>4970</v>
      </c>
      <c r="E40" s="114">
        <v>5349</v>
      </c>
      <c r="F40" s="114">
        <v>5253</v>
      </c>
      <c r="G40" s="114">
        <v>5795</v>
      </c>
      <c r="H40" s="140">
        <v>5204</v>
      </c>
      <c r="I40" s="115">
        <v>-234</v>
      </c>
      <c r="J40" s="116">
        <v>-4.4965411222136815</v>
      </c>
    </row>
    <row r="41" spans="1:10" s="110" customFormat="1" ht="13.5" customHeight="1" x14ac:dyDescent="0.2">
      <c r="A41" s="118"/>
      <c r="B41" s="121" t="s">
        <v>109</v>
      </c>
      <c r="C41" s="113">
        <v>36.158679905981678</v>
      </c>
      <c r="D41" s="115">
        <v>7538</v>
      </c>
      <c r="E41" s="114">
        <v>7952</v>
      </c>
      <c r="F41" s="114">
        <v>7933</v>
      </c>
      <c r="G41" s="114">
        <v>8202</v>
      </c>
      <c r="H41" s="140">
        <v>8236</v>
      </c>
      <c r="I41" s="115">
        <v>-698</v>
      </c>
      <c r="J41" s="116">
        <v>-8.4749878581835851</v>
      </c>
    </row>
    <row r="42" spans="1:10" s="110" customFormat="1" ht="13.5" customHeight="1" x14ac:dyDescent="0.2">
      <c r="A42" s="118"/>
      <c r="B42" s="121" t="s">
        <v>110</v>
      </c>
      <c r="C42" s="113">
        <v>19.16822564397755</v>
      </c>
      <c r="D42" s="115">
        <v>3996</v>
      </c>
      <c r="E42" s="114">
        <v>4076</v>
      </c>
      <c r="F42" s="114">
        <v>4092</v>
      </c>
      <c r="G42" s="114">
        <v>4113</v>
      </c>
      <c r="H42" s="140">
        <v>4168</v>
      </c>
      <c r="I42" s="115">
        <v>-172</v>
      </c>
      <c r="J42" s="116">
        <v>-4.1266794625719774</v>
      </c>
    </row>
    <row r="43" spans="1:10" s="110" customFormat="1" ht="13.5" customHeight="1" x14ac:dyDescent="0.2">
      <c r="A43" s="120"/>
      <c r="B43" s="121" t="s">
        <v>111</v>
      </c>
      <c r="C43" s="113">
        <v>20.832733726675301</v>
      </c>
      <c r="D43" s="115">
        <v>4343</v>
      </c>
      <c r="E43" s="114">
        <v>4359</v>
      </c>
      <c r="F43" s="114">
        <v>4306</v>
      </c>
      <c r="G43" s="114">
        <v>4273</v>
      </c>
      <c r="H43" s="140">
        <v>4168</v>
      </c>
      <c r="I43" s="115">
        <v>175</v>
      </c>
      <c r="J43" s="116">
        <v>4.1986564299424183</v>
      </c>
    </row>
    <row r="44" spans="1:10" s="110" customFormat="1" ht="13.5" customHeight="1" x14ac:dyDescent="0.2">
      <c r="A44" s="120"/>
      <c r="B44" s="121" t="s">
        <v>112</v>
      </c>
      <c r="C44" s="113">
        <v>2.0674437568954764</v>
      </c>
      <c r="D44" s="115">
        <v>431</v>
      </c>
      <c r="E44" s="114">
        <v>444</v>
      </c>
      <c r="F44" s="114">
        <v>460</v>
      </c>
      <c r="G44" s="114">
        <v>411</v>
      </c>
      <c r="H44" s="140">
        <v>354</v>
      </c>
      <c r="I44" s="115">
        <v>77</v>
      </c>
      <c r="J44" s="116">
        <v>21.751412429378529</v>
      </c>
    </row>
    <row r="45" spans="1:10" s="110" customFormat="1" ht="13.5" customHeight="1" x14ac:dyDescent="0.2">
      <c r="A45" s="118" t="s">
        <v>113</v>
      </c>
      <c r="B45" s="122" t="s">
        <v>116</v>
      </c>
      <c r="C45" s="113">
        <v>91.154602580707049</v>
      </c>
      <c r="D45" s="115">
        <v>19003</v>
      </c>
      <c r="E45" s="114">
        <v>19805</v>
      </c>
      <c r="F45" s="114">
        <v>19691</v>
      </c>
      <c r="G45" s="114">
        <v>20470</v>
      </c>
      <c r="H45" s="140">
        <v>19905</v>
      </c>
      <c r="I45" s="115">
        <v>-902</v>
      </c>
      <c r="J45" s="116">
        <v>-4.5315247425270035</v>
      </c>
    </row>
    <row r="46" spans="1:10" s="110" customFormat="1" ht="13.5" customHeight="1" x14ac:dyDescent="0.2">
      <c r="A46" s="118"/>
      <c r="B46" s="119" t="s">
        <v>117</v>
      </c>
      <c r="C46" s="113">
        <v>8.5383988103803912</v>
      </c>
      <c r="D46" s="115">
        <v>1780</v>
      </c>
      <c r="E46" s="114">
        <v>1878</v>
      </c>
      <c r="F46" s="114">
        <v>1845</v>
      </c>
      <c r="G46" s="114">
        <v>1857</v>
      </c>
      <c r="H46" s="140">
        <v>1816</v>
      </c>
      <c r="I46" s="115">
        <v>-36</v>
      </c>
      <c r="J46" s="116">
        <v>-1.9823788546255507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11687</v>
      </c>
      <c r="E48" s="114">
        <v>12306</v>
      </c>
      <c r="F48" s="114">
        <v>12424</v>
      </c>
      <c r="G48" s="114">
        <v>11968</v>
      </c>
      <c r="H48" s="140">
        <v>11693</v>
      </c>
      <c r="I48" s="115">
        <v>-6</v>
      </c>
      <c r="J48" s="116">
        <v>-5.1312751218677843E-2</v>
      </c>
    </row>
    <row r="49" spans="1:12" s="110" customFormat="1" ht="13.5" customHeight="1" x14ac:dyDescent="0.2">
      <c r="A49" s="118" t="s">
        <v>105</v>
      </c>
      <c r="B49" s="119" t="s">
        <v>106</v>
      </c>
      <c r="C49" s="113">
        <v>49.576452468554805</v>
      </c>
      <c r="D49" s="115">
        <v>5794</v>
      </c>
      <c r="E49" s="114">
        <v>6075</v>
      </c>
      <c r="F49" s="114">
        <v>6131</v>
      </c>
      <c r="G49" s="114">
        <v>5909</v>
      </c>
      <c r="H49" s="140">
        <v>5805</v>
      </c>
      <c r="I49" s="115">
        <v>-11</v>
      </c>
      <c r="J49" s="116">
        <v>-0.18949181739879414</v>
      </c>
    </row>
    <row r="50" spans="1:12" s="110" customFormat="1" ht="13.5" customHeight="1" x14ac:dyDescent="0.2">
      <c r="A50" s="120"/>
      <c r="B50" s="119" t="s">
        <v>107</v>
      </c>
      <c r="C50" s="113">
        <v>50.423547531445195</v>
      </c>
      <c r="D50" s="115">
        <v>5893</v>
      </c>
      <c r="E50" s="114">
        <v>6231</v>
      </c>
      <c r="F50" s="114">
        <v>6293</v>
      </c>
      <c r="G50" s="114">
        <v>6059</v>
      </c>
      <c r="H50" s="140">
        <v>5888</v>
      </c>
      <c r="I50" s="115">
        <v>5</v>
      </c>
      <c r="J50" s="116">
        <v>8.4918478260869568E-2</v>
      </c>
    </row>
    <row r="51" spans="1:12" s="110" customFormat="1" ht="13.5" customHeight="1" x14ac:dyDescent="0.2">
      <c r="A51" s="118" t="s">
        <v>105</v>
      </c>
      <c r="B51" s="121" t="s">
        <v>108</v>
      </c>
      <c r="C51" s="113">
        <v>14.486181227004364</v>
      </c>
      <c r="D51" s="115">
        <v>1693</v>
      </c>
      <c r="E51" s="114">
        <v>1797</v>
      </c>
      <c r="F51" s="114">
        <v>1866</v>
      </c>
      <c r="G51" s="114">
        <v>1673</v>
      </c>
      <c r="H51" s="140">
        <v>1620</v>
      </c>
      <c r="I51" s="115">
        <v>73</v>
      </c>
      <c r="J51" s="116">
        <v>4.5061728395061724</v>
      </c>
    </row>
    <row r="52" spans="1:12" s="110" customFormat="1" ht="13.5" customHeight="1" x14ac:dyDescent="0.2">
      <c r="A52" s="118"/>
      <c r="B52" s="121" t="s">
        <v>109</v>
      </c>
      <c r="C52" s="113">
        <v>67.99863095747412</v>
      </c>
      <c r="D52" s="115">
        <v>7947</v>
      </c>
      <c r="E52" s="114">
        <v>8363</v>
      </c>
      <c r="F52" s="114">
        <v>8420</v>
      </c>
      <c r="G52" s="114">
        <v>8207</v>
      </c>
      <c r="H52" s="140">
        <v>8047</v>
      </c>
      <c r="I52" s="115">
        <v>-100</v>
      </c>
      <c r="J52" s="116">
        <v>-1.2426991425375917</v>
      </c>
    </row>
    <row r="53" spans="1:12" s="110" customFormat="1" ht="13.5" customHeight="1" x14ac:dyDescent="0.2">
      <c r="A53" s="118"/>
      <c r="B53" s="121" t="s">
        <v>110</v>
      </c>
      <c r="C53" s="113">
        <v>16.531188500042784</v>
      </c>
      <c r="D53" s="115">
        <v>1932</v>
      </c>
      <c r="E53" s="114">
        <v>2028</v>
      </c>
      <c r="F53" s="114">
        <v>2022</v>
      </c>
      <c r="G53" s="114">
        <v>1983</v>
      </c>
      <c r="H53" s="140">
        <v>1931</v>
      </c>
      <c r="I53" s="115">
        <v>1</v>
      </c>
      <c r="J53" s="116">
        <v>5.178663904712584E-2</v>
      </c>
    </row>
    <row r="54" spans="1:12" s="110" customFormat="1" ht="13.5" customHeight="1" x14ac:dyDescent="0.2">
      <c r="A54" s="120"/>
      <c r="B54" s="121" t="s">
        <v>111</v>
      </c>
      <c r="C54" s="113">
        <v>0.98399931547873709</v>
      </c>
      <c r="D54" s="115">
        <v>115</v>
      </c>
      <c r="E54" s="114">
        <v>118</v>
      </c>
      <c r="F54" s="114">
        <v>116</v>
      </c>
      <c r="G54" s="114">
        <v>105</v>
      </c>
      <c r="H54" s="140">
        <v>95</v>
      </c>
      <c r="I54" s="115">
        <v>20</v>
      </c>
      <c r="J54" s="116">
        <v>21.05263157894737</v>
      </c>
    </row>
    <row r="55" spans="1:12" s="110" customFormat="1" ht="13.5" customHeight="1" x14ac:dyDescent="0.2">
      <c r="A55" s="120"/>
      <c r="B55" s="121" t="s">
        <v>112</v>
      </c>
      <c r="C55" s="113">
        <v>0.32514759989732184</v>
      </c>
      <c r="D55" s="115">
        <v>38</v>
      </c>
      <c r="E55" s="114">
        <v>37</v>
      </c>
      <c r="F55" s="114">
        <v>33</v>
      </c>
      <c r="G55" s="114">
        <v>25</v>
      </c>
      <c r="H55" s="140">
        <v>25</v>
      </c>
      <c r="I55" s="115">
        <v>13</v>
      </c>
      <c r="J55" s="116">
        <v>52</v>
      </c>
    </row>
    <row r="56" spans="1:12" s="110" customFormat="1" ht="13.5" customHeight="1" x14ac:dyDescent="0.2">
      <c r="A56" s="118" t="s">
        <v>113</v>
      </c>
      <c r="B56" s="122" t="s">
        <v>116</v>
      </c>
      <c r="C56" s="113">
        <v>91.811414392059547</v>
      </c>
      <c r="D56" s="115">
        <v>10730</v>
      </c>
      <c r="E56" s="114">
        <v>11338</v>
      </c>
      <c r="F56" s="114">
        <v>11471</v>
      </c>
      <c r="G56" s="114">
        <v>11084</v>
      </c>
      <c r="H56" s="140">
        <v>10866</v>
      </c>
      <c r="I56" s="115">
        <v>-136</v>
      </c>
      <c r="J56" s="116">
        <v>-1.251610528253267</v>
      </c>
    </row>
    <row r="57" spans="1:12" s="110" customFormat="1" ht="13.5" customHeight="1" x14ac:dyDescent="0.2">
      <c r="A57" s="142"/>
      <c r="B57" s="124" t="s">
        <v>117</v>
      </c>
      <c r="C57" s="125">
        <v>8.1885856079404462</v>
      </c>
      <c r="D57" s="143">
        <v>957</v>
      </c>
      <c r="E57" s="144">
        <v>968</v>
      </c>
      <c r="F57" s="144">
        <v>952</v>
      </c>
      <c r="G57" s="144">
        <v>883</v>
      </c>
      <c r="H57" s="145">
        <v>826</v>
      </c>
      <c r="I57" s="143">
        <v>131</v>
      </c>
      <c r="J57" s="146">
        <v>15.85956416464891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121535</v>
      </c>
      <c r="E12" s="236">
        <v>121881</v>
      </c>
      <c r="F12" s="114">
        <v>122591</v>
      </c>
      <c r="G12" s="114">
        <v>120203</v>
      </c>
      <c r="H12" s="140">
        <v>120106</v>
      </c>
      <c r="I12" s="115">
        <v>1429</v>
      </c>
      <c r="J12" s="116">
        <v>1.1897823589162906</v>
      </c>
    </row>
    <row r="13" spans="1:15" s="110" customFormat="1" ht="12" customHeight="1" x14ac:dyDescent="0.2">
      <c r="A13" s="118" t="s">
        <v>105</v>
      </c>
      <c r="B13" s="119" t="s">
        <v>106</v>
      </c>
      <c r="C13" s="113">
        <v>56.269387419261939</v>
      </c>
      <c r="D13" s="115">
        <v>68387</v>
      </c>
      <c r="E13" s="114">
        <v>68589</v>
      </c>
      <c r="F13" s="114">
        <v>69406</v>
      </c>
      <c r="G13" s="114">
        <v>68164</v>
      </c>
      <c r="H13" s="140">
        <v>67948</v>
      </c>
      <c r="I13" s="115">
        <v>439</v>
      </c>
      <c r="J13" s="116">
        <v>0.64608229822805674</v>
      </c>
    </row>
    <row r="14" spans="1:15" s="110" customFormat="1" ht="12" customHeight="1" x14ac:dyDescent="0.2">
      <c r="A14" s="118"/>
      <c r="B14" s="119" t="s">
        <v>107</v>
      </c>
      <c r="C14" s="113">
        <v>43.730612580738061</v>
      </c>
      <c r="D14" s="115">
        <v>53148</v>
      </c>
      <c r="E14" s="114">
        <v>53292</v>
      </c>
      <c r="F14" s="114">
        <v>53185</v>
      </c>
      <c r="G14" s="114">
        <v>52039</v>
      </c>
      <c r="H14" s="140">
        <v>52158</v>
      </c>
      <c r="I14" s="115">
        <v>990</v>
      </c>
      <c r="J14" s="116">
        <v>1.898078914068791</v>
      </c>
    </row>
    <row r="15" spans="1:15" s="110" customFormat="1" ht="12" customHeight="1" x14ac:dyDescent="0.2">
      <c r="A15" s="118" t="s">
        <v>105</v>
      </c>
      <c r="B15" s="121" t="s">
        <v>108</v>
      </c>
      <c r="C15" s="113">
        <v>11.51026453285062</v>
      </c>
      <c r="D15" s="115">
        <v>13989</v>
      </c>
      <c r="E15" s="114">
        <v>14355</v>
      </c>
      <c r="F15" s="114">
        <v>14704</v>
      </c>
      <c r="G15" s="114">
        <v>13365</v>
      </c>
      <c r="H15" s="140">
        <v>13738</v>
      </c>
      <c r="I15" s="115">
        <v>251</v>
      </c>
      <c r="J15" s="116">
        <v>1.8270490609986898</v>
      </c>
    </row>
    <row r="16" spans="1:15" s="110" customFormat="1" ht="12" customHeight="1" x14ac:dyDescent="0.2">
      <c r="A16" s="118"/>
      <c r="B16" s="121" t="s">
        <v>109</v>
      </c>
      <c r="C16" s="113">
        <v>66.723166166124983</v>
      </c>
      <c r="D16" s="115">
        <v>81092</v>
      </c>
      <c r="E16" s="114">
        <v>81186</v>
      </c>
      <c r="F16" s="114">
        <v>81645</v>
      </c>
      <c r="G16" s="114">
        <v>81121</v>
      </c>
      <c r="H16" s="140">
        <v>81070</v>
      </c>
      <c r="I16" s="115">
        <v>22</v>
      </c>
      <c r="J16" s="116">
        <v>2.7137042062415198E-2</v>
      </c>
    </row>
    <row r="17" spans="1:10" s="110" customFormat="1" ht="12" customHeight="1" x14ac:dyDescent="0.2">
      <c r="A17" s="118"/>
      <c r="B17" s="121" t="s">
        <v>110</v>
      </c>
      <c r="C17" s="113">
        <v>20.520014810548403</v>
      </c>
      <c r="D17" s="115">
        <v>24939</v>
      </c>
      <c r="E17" s="114">
        <v>24808</v>
      </c>
      <c r="F17" s="114">
        <v>24738</v>
      </c>
      <c r="G17" s="114">
        <v>24288</v>
      </c>
      <c r="H17" s="140">
        <v>23926</v>
      </c>
      <c r="I17" s="115">
        <v>1013</v>
      </c>
      <c r="J17" s="116">
        <v>4.2338878207807404</v>
      </c>
    </row>
    <row r="18" spans="1:10" s="110" customFormat="1" ht="12" customHeight="1" x14ac:dyDescent="0.2">
      <c r="A18" s="120"/>
      <c r="B18" s="121" t="s">
        <v>111</v>
      </c>
      <c r="C18" s="113">
        <v>1.2465544904759946</v>
      </c>
      <c r="D18" s="115">
        <v>1515</v>
      </c>
      <c r="E18" s="114">
        <v>1532</v>
      </c>
      <c r="F18" s="114">
        <v>1504</v>
      </c>
      <c r="G18" s="114">
        <v>1429</v>
      </c>
      <c r="H18" s="140">
        <v>1372</v>
      </c>
      <c r="I18" s="115">
        <v>143</v>
      </c>
      <c r="J18" s="116">
        <v>10.422740524781341</v>
      </c>
    </row>
    <row r="19" spans="1:10" s="110" customFormat="1" ht="12" customHeight="1" x14ac:dyDescent="0.2">
      <c r="A19" s="120"/>
      <c r="B19" s="121" t="s">
        <v>112</v>
      </c>
      <c r="C19" s="113">
        <v>0.36203562759698854</v>
      </c>
      <c r="D19" s="115">
        <v>440</v>
      </c>
      <c r="E19" s="114">
        <v>443</v>
      </c>
      <c r="F19" s="114">
        <v>446</v>
      </c>
      <c r="G19" s="114">
        <v>389</v>
      </c>
      <c r="H19" s="140">
        <v>343</v>
      </c>
      <c r="I19" s="115">
        <v>97</v>
      </c>
      <c r="J19" s="116">
        <v>28.279883381924197</v>
      </c>
    </row>
    <row r="20" spans="1:10" s="110" customFormat="1" ht="12" customHeight="1" x14ac:dyDescent="0.2">
      <c r="A20" s="118" t="s">
        <v>113</v>
      </c>
      <c r="B20" s="119" t="s">
        <v>181</v>
      </c>
      <c r="C20" s="113">
        <v>70.350104908051179</v>
      </c>
      <c r="D20" s="115">
        <v>85500</v>
      </c>
      <c r="E20" s="114">
        <v>85920</v>
      </c>
      <c r="F20" s="114">
        <v>87067</v>
      </c>
      <c r="G20" s="114">
        <v>85441</v>
      </c>
      <c r="H20" s="140">
        <v>85634</v>
      </c>
      <c r="I20" s="115">
        <v>-134</v>
      </c>
      <c r="J20" s="116">
        <v>-0.15647990284232899</v>
      </c>
    </row>
    <row r="21" spans="1:10" s="110" customFormat="1" ht="12" customHeight="1" x14ac:dyDescent="0.2">
      <c r="A21" s="118"/>
      <c r="B21" s="119" t="s">
        <v>182</v>
      </c>
      <c r="C21" s="113">
        <v>29.649895091948821</v>
      </c>
      <c r="D21" s="115">
        <v>36035</v>
      </c>
      <c r="E21" s="114">
        <v>35961</v>
      </c>
      <c r="F21" s="114">
        <v>35524</v>
      </c>
      <c r="G21" s="114">
        <v>34762</v>
      </c>
      <c r="H21" s="140">
        <v>34472</v>
      </c>
      <c r="I21" s="115">
        <v>1563</v>
      </c>
      <c r="J21" s="116">
        <v>4.5341146437688558</v>
      </c>
    </row>
    <row r="22" spans="1:10" s="110" customFormat="1" ht="12" customHeight="1" x14ac:dyDescent="0.2">
      <c r="A22" s="118" t="s">
        <v>113</v>
      </c>
      <c r="B22" s="119" t="s">
        <v>116</v>
      </c>
      <c r="C22" s="113">
        <v>91.734068375365126</v>
      </c>
      <c r="D22" s="115">
        <v>111489</v>
      </c>
      <c r="E22" s="114">
        <v>112104</v>
      </c>
      <c r="F22" s="114">
        <v>112497</v>
      </c>
      <c r="G22" s="114">
        <v>110423</v>
      </c>
      <c r="H22" s="140">
        <v>110751</v>
      </c>
      <c r="I22" s="115">
        <v>738</v>
      </c>
      <c r="J22" s="116">
        <v>0.66635967169596666</v>
      </c>
    </row>
    <row r="23" spans="1:10" s="110" customFormat="1" ht="12" customHeight="1" x14ac:dyDescent="0.2">
      <c r="A23" s="118"/>
      <c r="B23" s="119" t="s">
        <v>117</v>
      </c>
      <c r="C23" s="113">
        <v>8.2190315546961781</v>
      </c>
      <c r="D23" s="115">
        <v>9989</v>
      </c>
      <c r="E23" s="114">
        <v>9719</v>
      </c>
      <c r="F23" s="114">
        <v>10035</v>
      </c>
      <c r="G23" s="114">
        <v>9713</v>
      </c>
      <c r="H23" s="140">
        <v>9282</v>
      </c>
      <c r="I23" s="115">
        <v>707</v>
      </c>
      <c r="J23" s="116">
        <v>7.6168929110105577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125116</v>
      </c>
      <c r="E64" s="236">
        <v>125512</v>
      </c>
      <c r="F64" s="236">
        <v>126090</v>
      </c>
      <c r="G64" s="236">
        <v>123916</v>
      </c>
      <c r="H64" s="140">
        <v>123602</v>
      </c>
      <c r="I64" s="115">
        <v>1514</v>
      </c>
      <c r="J64" s="116">
        <v>1.2248992734745392</v>
      </c>
    </row>
    <row r="65" spans="1:12" s="110" customFormat="1" ht="12" customHeight="1" x14ac:dyDescent="0.2">
      <c r="A65" s="118" t="s">
        <v>105</v>
      </c>
      <c r="B65" s="119" t="s">
        <v>106</v>
      </c>
      <c r="C65" s="113">
        <v>56.159883627993224</v>
      </c>
      <c r="D65" s="235">
        <v>70265</v>
      </c>
      <c r="E65" s="236">
        <v>70566</v>
      </c>
      <c r="F65" s="236">
        <v>71231</v>
      </c>
      <c r="G65" s="236">
        <v>70019</v>
      </c>
      <c r="H65" s="140">
        <v>69754</v>
      </c>
      <c r="I65" s="115">
        <v>511</v>
      </c>
      <c r="J65" s="116">
        <v>0.73257447601571235</v>
      </c>
    </row>
    <row r="66" spans="1:12" s="110" customFormat="1" ht="12" customHeight="1" x14ac:dyDescent="0.2">
      <c r="A66" s="118"/>
      <c r="B66" s="119" t="s">
        <v>107</v>
      </c>
      <c r="C66" s="113">
        <v>43.840116372006776</v>
      </c>
      <c r="D66" s="235">
        <v>54851</v>
      </c>
      <c r="E66" s="236">
        <v>54946</v>
      </c>
      <c r="F66" s="236">
        <v>54859</v>
      </c>
      <c r="G66" s="236">
        <v>53897</v>
      </c>
      <c r="H66" s="140">
        <v>53848</v>
      </c>
      <c r="I66" s="115">
        <v>1003</v>
      </c>
      <c r="J66" s="116">
        <v>1.8626504234140544</v>
      </c>
    </row>
    <row r="67" spans="1:12" s="110" customFormat="1" ht="12" customHeight="1" x14ac:dyDescent="0.2">
      <c r="A67" s="118" t="s">
        <v>105</v>
      </c>
      <c r="B67" s="121" t="s">
        <v>108</v>
      </c>
      <c r="C67" s="113">
        <v>11.411809840468045</v>
      </c>
      <c r="D67" s="235">
        <v>14278</v>
      </c>
      <c r="E67" s="236">
        <v>14675</v>
      </c>
      <c r="F67" s="236">
        <v>15055</v>
      </c>
      <c r="G67" s="236">
        <v>13706</v>
      </c>
      <c r="H67" s="140">
        <v>14067</v>
      </c>
      <c r="I67" s="115">
        <v>211</v>
      </c>
      <c r="J67" s="116">
        <v>1.4999644558185825</v>
      </c>
    </row>
    <row r="68" spans="1:12" s="110" customFormat="1" ht="12" customHeight="1" x14ac:dyDescent="0.2">
      <c r="A68" s="118"/>
      <c r="B68" s="121" t="s">
        <v>109</v>
      </c>
      <c r="C68" s="113">
        <v>67.490169123053803</v>
      </c>
      <c r="D68" s="235">
        <v>84441</v>
      </c>
      <c r="E68" s="236">
        <v>84563</v>
      </c>
      <c r="F68" s="236">
        <v>84893</v>
      </c>
      <c r="G68" s="236">
        <v>84478</v>
      </c>
      <c r="H68" s="140">
        <v>84212</v>
      </c>
      <c r="I68" s="115">
        <v>229</v>
      </c>
      <c r="J68" s="116">
        <v>0.27193274117702942</v>
      </c>
    </row>
    <row r="69" spans="1:12" s="110" customFormat="1" ht="12" customHeight="1" x14ac:dyDescent="0.2">
      <c r="A69" s="118"/>
      <c r="B69" s="121" t="s">
        <v>110</v>
      </c>
      <c r="C69" s="113">
        <v>19.963074267080149</v>
      </c>
      <c r="D69" s="235">
        <v>24977</v>
      </c>
      <c r="E69" s="236">
        <v>24830</v>
      </c>
      <c r="F69" s="236">
        <v>24726</v>
      </c>
      <c r="G69" s="236">
        <v>24394</v>
      </c>
      <c r="H69" s="140">
        <v>24043</v>
      </c>
      <c r="I69" s="115">
        <v>934</v>
      </c>
      <c r="J69" s="116">
        <v>3.8847065674000749</v>
      </c>
    </row>
    <row r="70" spans="1:12" s="110" customFormat="1" ht="12" customHeight="1" x14ac:dyDescent="0.2">
      <c r="A70" s="120"/>
      <c r="B70" s="121" t="s">
        <v>111</v>
      </c>
      <c r="C70" s="113">
        <v>1.1349467693979987</v>
      </c>
      <c r="D70" s="235">
        <v>1420</v>
      </c>
      <c r="E70" s="236">
        <v>1444</v>
      </c>
      <c r="F70" s="236">
        <v>1416</v>
      </c>
      <c r="G70" s="236">
        <v>1338</v>
      </c>
      <c r="H70" s="140">
        <v>1280</v>
      </c>
      <c r="I70" s="115">
        <v>140</v>
      </c>
      <c r="J70" s="116">
        <v>10.9375</v>
      </c>
    </row>
    <row r="71" spans="1:12" s="110" customFormat="1" ht="12" customHeight="1" x14ac:dyDescent="0.2">
      <c r="A71" s="120"/>
      <c r="B71" s="121" t="s">
        <v>112</v>
      </c>
      <c r="C71" s="113">
        <v>0.35566993829726012</v>
      </c>
      <c r="D71" s="235">
        <v>445</v>
      </c>
      <c r="E71" s="236">
        <v>453</v>
      </c>
      <c r="F71" s="236">
        <v>461</v>
      </c>
      <c r="G71" s="236">
        <v>395</v>
      </c>
      <c r="H71" s="140">
        <v>352</v>
      </c>
      <c r="I71" s="115">
        <v>93</v>
      </c>
      <c r="J71" s="116">
        <v>26.420454545454547</v>
      </c>
    </row>
    <row r="72" spans="1:12" s="110" customFormat="1" ht="12" customHeight="1" x14ac:dyDescent="0.2">
      <c r="A72" s="118" t="s">
        <v>113</v>
      </c>
      <c r="B72" s="119" t="s">
        <v>181</v>
      </c>
      <c r="C72" s="113">
        <v>71.078039579270438</v>
      </c>
      <c r="D72" s="235">
        <v>88930</v>
      </c>
      <c r="E72" s="236">
        <v>89377</v>
      </c>
      <c r="F72" s="236">
        <v>90324</v>
      </c>
      <c r="G72" s="236">
        <v>88668</v>
      </c>
      <c r="H72" s="140">
        <v>88751</v>
      </c>
      <c r="I72" s="115">
        <v>179</v>
      </c>
      <c r="J72" s="116">
        <v>0.20168786830570923</v>
      </c>
    </row>
    <row r="73" spans="1:12" s="110" customFormat="1" ht="12" customHeight="1" x14ac:dyDescent="0.2">
      <c r="A73" s="118"/>
      <c r="B73" s="119" t="s">
        <v>182</v>
      </c>
      <c r="C73" s="113">
        <v>28.921960420729562</v>
      </c>
      <c r="D73" s="115">
        <v>36186</v>
      </c>
      <c r="E73" s="114">
        <v>36135</v>
      </c>
      <c r="F73" s="114">
        <v>35766</v>
      </c>
      <c r="G73" s="114">
        <v>35248</v>
      </c>
      <c r="H73" s="140">
        <v>34851</v>
      </c>
      <c r="I73" s="115">
        <v>1335</v>
      </c>
      <c r="J73" s="116">
        <v>3.8305930963243524</v>
      </c>
    </row>
    <row r="74" spans="1:12" s="110" customFormat="1" ht="12" customHeight="1" x14ac:dyDescent="0.2">
      <c r="A74" s="118" t="s">
        <v>113</v>
      </c>
      <c r="B74" s="119" t="s">
        <v>116</v>
      </c>
      <c r="C74" s="113">
        <v>91.978643818536398</v>
      </c>
      <c r="D74" s="115">
        <v>115080</v>
      </c>
      <c r="E74" s="114">
        <v>115690</v>
      </c>
      <c r="F74" s="114">
        <v>116119</v>
      </c>
      <c r="G74" s="114">
        <v>114274</v>
      </c>
      <c r="H74" s="140">
        <v>114259</v>
      </c>
      <c r="I74" s="115">
        <v>821</v>
      </c>
      <c r="J74" s="116">
        <v>0.71854295941676372</v>
      </c>
    </row>
    <row r="75" spans="1:12" s="110" customFormat="1" ht="12" customHeight="1" x14ac:dyDescent="0.2">
      <c r="A75" s="142"/>
      <c r="B75" s="124" t="s">
        <v>117</v>
      </c>
      <c r="C75" s="125">
        <v>7.9662073595703191</v>
      </c>
      <c r="D75" s="143">
        <v>9967</v>
      </c>
      <c r="E75" s="144">
        <v>9753</v>
      </c>
      <c r="F75" s="144">
        <v>9904</v>
      </c>
      <c r="G75" s="144">
        <v>9567</v>
      </c>
      <c r="H75" s="145">
        <v>9270</v>
      </c>
      <c r="I75" s="143">
        <v>697</v>
      </c>
      <c r="J75" s="146">
        <v>7.5188781014023736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121535</v>
      </c>
      <c r="G11" s="114">
        <v>121881</v>
      </c>
      <c r="H11" s="114">
        <v>122591</v>
      </c>
      <c r="I11" s="114">
        <v>120203</v>
      </c>
      <c r="J11" s="140">
        <v>120106</v>
      </c>
      <c r="K11" s="114">
        <v>1429</v>
      </c>
      <c r="L11" s="116">
        <v>1.1897823589162906</v>
      </c>
    </row>
    <row r="12" spans="1:17" s="110" customFormat="1" ht="24.95" customHeight="1" x14ac:dyDescent="0.2">
      <c r="A12" s="604" t="s">
        <v>185</v>
      </c>
      <c r="B12" s="605"/>
      <c r="C12" s="605"/>
      <c r="D12" s="606"/>
      <c r="E12" s="113">
        <v>56.269387419261939</v>
      </c>
      <c r="F12" s="115">
        <v>68387</v>
      </c>
      <c r="G12" s="114">
        <v>68589</v>
      </c>
      <c r="H12" s="114">
        <v>69406</v>
      </c>
      <c r="I12" s="114">
        <v>68164</v>
      </c>
      <c r="J12" s="140">
        <v>67948</v>
      </c>
      <c r="K12" s="114">
        <v>439</v>
      </c>
      <c r="L12" s="116">
        <v>0.64608229822805674</v>
      </c>
    </row>
    <row r="13" spans="1:17" s="110" customFormat="1" ht="15" customHeight="1" x14ac:dyDescent="0.2">
      <c r="A13" s="120"/>
      <c r="B13" s="612" t="s">
        <v>107</v>
      </c>
      <c r="C13" s="612"/>
      <c r="E13" s="113">
        <v>43.730612580738061</v>
      </c>
      <c r="F13" s="115">
        <v>53148</v>
      </c>
      <c r="G13" s="114">
        <v>53292</v>
      </c>
      <c r="H13" s="114">
        <v>53185</v>
      </c>
      <c r="I13" s="114">
        <v>52039</v>
      </c>
      <c r="J13" s="140">
        <v>52158</v>
      </c>
      <c r="K13" s="114">
        <v>990</v>
      </c>
      <c r="L13" s="116">
        <v>1.898078914068791</v>
      </c>
    </row>
    <row r="14" spans="1:17" s="110" customFormat="1" ht="24.95" customHeight="1" x14ac:dyDescent="0.2">
      <c r="A14" s="604" t="s">
        <v>186</v>
      </c>
      <c r="B14" s="605"/>
      <c r="C14" s="605"/>
      <c r="D14" s="606"/>
      <c r="E14" s="113">
        <v>11.51026453285062</v>
      </c>
      <c r="F14" s="115">
        <v>13989</v>
      </c>
      <c r="G14" s="114">
        <v>14355</v>
      </c>
      <c r="H14" s="114">
        <v>14704</v>
      </c>
      <c r="I14" s="114">
        <v>13365</v>
      </c>
      <c r="J14" s="140">
        <v>13738</v>
      </c>
      <c r="K14" s="114">
        <v>251</v>
      </c>
      <c r="L14" s="116">
        <v>1.8270490609986898</v>
      </c>
    </row>
    <row r="15" spans="1:17" s="110" customFormat="1" ht="15" customHeight="1" x14ac:dyDescent="0.2">
      <c r="A15" s="120"/>
      <c r="B15" s="119"/>
      <c r="C15" s="258" t="s">
        <v>106</v>
      </c>
      <c r="E15" s="113">
        <v>59.017799699764097</v>
      </c>
      <c r="F15" s="115">
        <v>8256</v>
      </c>
      <c r="G15" s="114">
        <v>8494</v>
      </c>
      <c r="H15" s="114">
        <v>8789</v>
      </c>
      <c r="I15" s="114">
        <v>7933</v>
      </c>
      <c r="J15" s="140">
        <v>8124</v>
      </c>
      <c r="K15" s="114">
        <v>132</v>
      </c>
      <c r="L15" s="116">
        <v>1.6248153618906942</v>
      </c>
    </row>
    <row r="16" spans="1:17" s="110" customFormat="1" ht="15" customHeight="1" x14ac:dyDescent="0.2">
      <c r="A16" s="120"/>
      <c r="B16" s="119"/>
      <c r="C16" s="258" t="s">
        <v>107</v>
      </c>
      <c r="E16" s="113">
        <v>40.982200300235903</v>
      </c>
      <c r="F16" s="115">
        <v>5733</v>
      </c>
      <c r="G16" s="114">
        <v>5861</v>
      </c>
      <c r="H16" s="114">
        <v>5915</v>
      </c>
      <c r="I16" s="114">
        <v>5432</v>
      </c>
      <c r="J16" s="140">
        <v>5614</v>
      </c>
      <c r="K16" s="114">
        <v>119</v>
      </c>
      <c r="L16" s="116">
        <v>2.1197007481296759</v>
      </c>
    </row>
    <row r="17" spans="1:12" s="110" customFormat="1" ht="15" customHeight="1" x14ac:dyDescent="0.2">
      <c r="A17" s="120"/>
      <c r="B17" s="121" t="s">
        <v>109</v>
      </c>
      <c r="C17" s="258"/>
      <c r="E17" s="113">
        <v>66.723166166124983</v>
      </c>
      <c r="F17" s="115">
        <v>81092</v>
      </c>
      <c r="G17" s="114">
        <v>81186</v>
      </c>
      <c r="H17" s="114">
        <v>81645</v>
      </c>
      <c r="I17" s="114">
        <v>81121</v>
      </c>
      <c r="J17" s="140">
        <v>81070</v>
      </c>
      <c r="K17" s="114">
        <v>22</v>
      </c>
      <c r="L17" s="116">
        <v>2.7137042062415198E-2</v>
      </c>
    </row>
    <row r="18" spans="1:12" s="110" customFormat="1" ht="15" customHeight="1" x14ac:dyDescent="0.2">
      <c r="A18" s="120"/>
      <c r="B18" s="119"/>
      <c r="C18" s="258" t="s">
        <v>106</v>
      </c>
      <c r="E18" s="113">
        <v>56.011690425689338</v>
      </c>
      <c r="F18" s="115">
        <v>45421</v>
      </c>
      <c r="G18" s="114">
        <v>45485</v>
      </c>
      <c r="H18" s="114">
        <v>45958</v>
      </c>
      <c r="I18" s="114">
        <v>45796</v>
      </c>
      <c r="J18" s="140">
        <v>45616</v>
      </c>
      <c r="K18" s="114">
        <v>-195</v>
      </c>
      <c r="L18" s="116">
        <v>-0.42748158540862857</v>
      </c>
    </row>
    <row r="19" spans="1:12" s="110" customFormat="1" ht="15" customHeight="1" x14ac:dyDescent="0.2">
      <c r="A19" s="120"/>
      <c r="B19" s="119"/>
      <c r="C19" s="258" t="s">
        <v>107</v>
      </c>
      <c r="E19" s="113">
        <v>43.988309574310662</v>
      </c>
      <c r="F19" s="115">
        <v>35671</v>
      </c>
      <c r="G19" s="114">
        <v>35701</v>
      </c>
      <c r="H19" s="114">
        <v>35687</v>
      </c>
      <c r="I19" s="114">
        <v>35325</v>
      </c>
      <c r="J19" s="140">
        <v>35454</v>
      </c>
      <c r="K19" s="114">
        <v>217</v>
      </c>
      <c r="L19" s="116">
        <v>0.61206069836971855</v>
      </c>
    </row>
    <row r="20" spans="1:12" s="110" customFormat="1" ht="15" customHeight="1" x14ac:dyDescent="0.2">
      <c r="A20" s="120"/>
      <c r="B20" s="121" t="s">
        <v>110</v>
      </c>
      <c r="C20" s="258"/>
      <c r="E20" s="113">
        <v>20.520014810548403</v>
      </c>
      <c r="F20" s="115">
        <v>24939</v>
      </c>
      <c r="G20" s="114">
        <v>24808</v>
      </c>
      <c r="H20" s="114">
        <v>24738</v>
      </c>
      <c r="I20" s="114">
        <v>24288</v>
      </c>
      <c r="J20" s="140">
        <v>23926</v>
      </c>
      <c r="K20" s="114">
        <v>1013</v>
      </c>
      <c r="L20" s="116">
        <v>4.2338878207807404</v>
      </c>
    </row>
    <row r="21" spans="1:12" s="110" customFormat="1" ht="15" customHeight="1" x14ac:dyDescent="0.2">
      <c r="A21" s="120"/>
      <c r="B21" s="119"/>
      <c r="C21" s="258" t="s">
        <v>106</v>
      </c>
      <c r="E21" s="113">
        <v>55.058342355347044</v>
      </c>
      <c r="F21" s="115">
        <v>13731</v>
      </c>
      <c r="G21" s="114">
        <v>13621</v>
      </c>
      <c r="H21" s="114">
        <v>13673</v>
      </c>
      <c r="I21" s="114">
        <v>13487</v>
      </c>
      <c r="J21" s="140">
        <v>13279</v>
      </c>
      <c r="K21" s="114">
        <v>452</v>
      </c>
      <c r="L21" s="116">
        <v>3.4038707734016116</v>
      </c>
    </row>
    <row r="22" spans="1:12" s="110" customFormat="1" ht="15" customHeight="1" x14ac:dyDescent="0.2">
      <c r="A22" s="120"/>
      <c r="B22" s="119"/>
      <c r="C22" s="258" t="s">
        <v>107</v>
      </c>
      <c r="E22" s="113">
        <v>44.941657644652956</v>
      </c>
      <c r="F22" s="115">
        <v>11208</v>
      </c>
      <c r="G22" s="114">
        <v>11187</v>
      </c>
      <c r="H22" s="114">
        <v>11065</v>
      </c>
      <c r="I22" s="114">
        <v>10801</v>
      </c>
      <c r="J22" s="140">
        <v>10647</v>
      </c>
      <c r="K22" s="114">
        <v>561</v>
      </c>
      <c r="L22" s="116">
        <v>5.2690898844745</v>
      </c>
    </row>
    <row r="23" spans="1:12" s="110" customFormat="1" ht="15" customHeight="1" x14ac:dyDescent="0.2">
      <c r="A23" s="120"/>
      <c r="B23" s="121" t="s">
        <v>111</v>
      </c>
      <c r="C23" s="258"/>
      <c r="E23" s="113">
        <v>1.2465544904759946</v>
      </c>
      <c r="F23" s="115">
        <v>1515</v>
      </c>
      <c r="G23" s="114">
        <v>1532</v>
      </c>
      <c r="H23" s="114">
        <v>1504</v>
      </c>
      <c r="I23" s="114">
        <v>1429</v>
      </c>
      <c r="J23" s="140">
        <v>1372</v>
      </c>
      <c r="K23" s="114">
        <v>143</v>
      </c>
      <c r="L23" s="116">
        <v>10.422740524781341</v>
      </c>
    </row>
    <row r="24" spans="1:12" s="110" customFormat="1" ht="15" customHeight="1" x14ac:dyDescent="0.2">
      <c r="A24" s="120"/>
      <c r="B24" s="119"/>
      <c r="C24" s="258" t="s">
        <v>106</v>
      </c>
      <c r="E24" s="113">
        <v>64.620462046204622</v>
      </c>
      <c r="F24" s="115">
        <v>979</v>
      </c>
      <c r="G24" s="114">
        <v>989</v>
      </c>
      <c r="H24" s="114">
        <v>986</v>
      </c>
      <c r="I24" s="114">
        <v>948</v>
      </c>
      <c r="J24" s="140">
        <v>929</v>
      </c>
      <c r="K24" s="114">
        <v>50</v>
      </c>
      <c r="L24" s="116">
        <v>5.3821313240043054</v>
      </c>
    </row>
    <row r="25" spans="1:12" s="110" customFormat="1" ht="15" customHeight="1" x14ac:dyDescent="0.2">
      <c r="A25" s="120"/>
      <c r="B25" s="119"/>
      <c r="C25" s="258" t="s">
        <v>107</v>
      </c>
      <c r="E25" s="113">
        <v>35.379537953795378</v>
      </c>
      <c r="F25" s="115">
        <v>536</v>
      </c>
      <c r="G25" s="114">
        <v>543</v>
      </c>
      <c r="H25" s="114">
        <v>518</v>
      </c>
      <c r="I25" s="114">
        <v>481</v>
      </c>
      <c r="J25" s="140">
        <v>443</v>
      </c>
      <c r="K25" s="114">
        <v>93</v>
      </c>
      <c r="L25" s="116">
        <v>20.993227990970656</v>
      </c>
    </row>
    <row r="26" spans="1:12" s="110" customFormat="1" ht="15" customHeight="1" x14ac:dyDescent="0.2">
      <c r="A26" s="120"/>
      <c r="C26" s="121" t="s">
        <v>187</v>
      </c>
      <c r="D26" s="110" t="s">
        <v>188</v>
      </c>
      <c r="E26" s="113">
        <v>0.36203562759698854</v>
      </c>
      <c r="F26" s="115">
        <v>440</v>
      </c>
      <c r="G26" s="114">
        <v>443</v>
      </c>
      <c r="H26" s="114">
        <v>446</v>
      </c>
      <c r="I26" s="114">
        <v>389</v>
      </c>
      <c r="J26" s="140">
        <v>343</v>
      </c>
      <c r="K26" s="114">
        <v>97</v>
      </c>
      <c r="L26" s="116">
        <v>28.279883381924197</v>
      </c>
    </row>
    <row r="27" spans="1:12" s="110" customFormat="1" ht="15" customHeight="1" x14ac:dyDescent="0.2">
      <c r="A27" s="120"/>
      <c r="B27" s="119"/>
      <c r="D27" s="259" t="s">
        <v>106</v>
      </c>
      <c r="E27" s="113">
        <v>50.68181818181818</v>
      </c>
      <c r="F27" s="115">
        <v>223</v>
      </c>
      <c r="G27" s="114">
        <v>220</v>
      </c>
      <c r="H27" s="114">
        <v>232</v>
      </c>
      <c r="I27" s="114">
        <v>208</v>
      </c>
      <c r="J27" s="140">
        <v>187</v>
      </c>
      <c r="K27" s="114">
        <v>36</v>
      </c>
      <c r="L27" s="116">
        <v>19.251336898395721</v>
      </c>
    </row>
    <row r="28" spans="1:12" s="110" customFormat="1" ht="15" customHeight="1" x14ac:dyDescent="0.2">
      <c r="A28" s="120"/>
      <c r="B28" s="119"/>
      <c r="D28" s="259" t="s">
        <v>107</v>
      </c>
      <c r="E28" s="113">
        <v>49.31818181818182</v>
      </c>
      <c r="F28" s="115">
        <v>217</v>
      </c>
      <c r="G28" s="114">
        <v>223</v>
      </c>
      <c r="H28" s="114">
        <v>214</v>
      </c>
      <c r="I28" s="114">
        <v>181</v>
      </c>
      <c r="J28" s="140">
        <v>156</v>
      </c>
      <c r="K28" s="114">
        <v>61</v>
      </c>
      <c r="L28" s="116">
        <v>39.102564102564102</v>
      </c>
    </row>
    <row r="29" spans="1:12" s="110" customFormat="1" ht="24.95" customHeight="1" x14ac:dyDescent="0.2">
      <c r="A29" s="604" t="s">
        <v>189</v>
      </c>
      <c r="B29" s="605"/>
      <c r="C29" s="605"/>
      <c r="D29" s="606"/>
      <c r="E29" s="113">
        <v>91.734068375365126</v>
      </c>
      <c r="F29" s="115">
        <v>111489</v>
      </c>
      <c r="G29" s="114">
        <v>112104</v>
      </c>
      <c r="H29" s="114">
        <v>112497</v>
      </c>
      <c r="I29" s="114">
        <v>110423</v>
      </c>
      <c r="J29" s="140">
        <v>110751</v>
      </c>
      <c r="K29" s="114">
        <v>738</v>
      </c>
      <c r="L29" s="116">
        <v>0.66635967169596666</v>
      </c>
    </row>
    <row r="30" spans="1:12" s="110" customFormat="1" ht="15" customHeight="1" x14ac:dyDescent="0.2">
      <c r="A30" s="120"/>
      <c r="B30" s="119"/>
      <c r="C30" s="258" t="s">
        <v>106</v>
      </c>
      <c r="E30" s="113">
        <v>55.242221205679485</v>
      </c>
      <c r="F30" s="115">
        <v>61589</v>
      </c>
      <c r="G30" s="114">
        <v>61964</v>
      </c>
      <c r="H30" s="114">
        <v>62550</v>
      </c>
      <c r="I30" s="114">
        <v>61507</v>
      </c>
      <c r="J30" s="140">
        <v>61614</v>
      </c>
      <c r="K30" s="114">
        <v>-25</v>
      </c>
      <c r="L30" s="116">
        <v>-4.0575193949427081E-2</v>
      </c>
    </row>
    <row r="31" spans="1:12" s="110" customFormat="1" ht="15" customHeight="1" x14ac:dyDescent="0.2">
      <c r="A31" s="120"/>
      <c r="B31" s="119"/>
      <c r="C31" s="258" t="s">
        <v>107</v>
      </c>
      <c r="E31" s="113">
        <v>44.757778794320515</v>
      </c>
      <c r="F31" s="115">
        <v>49900</v>
      </c>
      <c r="G31" s="114">
        <v>50140</v>
      </c>
      <c r="H31" s="114">
        <v>49947</v>
      </c>
      <c r="I31" s="114">
        <v>48916</v>
      </c>
      <c r="J31" s="140">
        <v>49137</v>
      </c>
      <c r="K31" s="114">
        <v>763</v>
      </c>
      <c r="L31" s="116">
        <v>1.5528013513238497</v>
      </c>
    </row>
    <row r="32" spans="1:12" s="110" customFormat="1" ht="15" customHeight="1" x14ac:dyDescent="0.2">
      <c r="A32" s="120"/>
      <c r="B32" s="119" t="s">
        <v>117</v>
      </c>
      <c r="C32" s="258"/>
      <c r="E32" s="113">
        <v>8.2190315546961781</v>
      </c>
      <c r="F32" s="115">
        <v>9989</v>
      </c>
      <c r="G32" s="114">
        <v>9719</v>
      </c>
      <c r="H32" s="114">
        <v>10035</v>
      </c>
      <c r="I32" s="114">
        <v>9713</v>
      </c>
      <c r="J32" s="140">
        <v>9282</v>
      </c>
      <c r="K32" s="114">
        <v>707</v>
      </c>
      <c r="L32" s="116">
        <v>7.6168929110105577</v>
      </c>
    </row>
    <row r="33" spans="1:12" s="110" customFormat="1" ht="15" customHeight="1" x14ac:dyDescent="0.2">
      <c r="A33" s="120"/>
      <c r="B33" s="119"/>
      <c r="C33" s="258" t="s">
        <v>106</v>
      </c>
      <c r="E33" s="113">
        <v>67.61437581339473</v>
      </c>
      <c r="F33" s="115">
        <v>6754</v>
      </c>
      <c r="G33" s="114">
        <v>6584</v>
      </c>
      <c r="H33" s="114">
        <v>6814</v>
      </c>
      <c r="I33" s="114">
        <v>6612</v>
      </c>
      <c r="J33" s="140">
        <v>6286</v>
      </c>
      <c r="K33" s="114">
        <v>468</v>
      </c>
      <c r="L33" s="116">
        <v>7.4451161310849505</v>
      </c>
    </row>
    <row r="34" spans="1:12" s="110" customFormat="1" ht="15" customHeight="1" x14ac:dyDescent="0.2">
      <c r="A34" s="120"/>
      <c r="B34" s="119"/>
      <c r="C34" s="258" t="s">
        <v>107</v>
      </c>
      <c r="E34" s="113">
        <v>32.385624186605263</v>
      </c>
      <c r="F34" s="115">
        <v>3235</v>
      </c>
      <c r="G34" s="114">
        <v>3135</v>
      </c>
      <c r="H34" s="114">
        <v>3221</v>
      </c>
      <c r="I34" s="114">
        <v>3101</v>
      </c>
      <c r="J34" s="140">
        <v>2996</v>
      </c>
      <c r="K34" s="114">
        <v>239</v>
      </c>
      <c r="L34" s="116">
        <v>7.9773030707610149</v>
      </c>
    </row>
    <row r="35" spans="1:12" s="110" customFormat="1" ht="24.95" customHeight="1" x14ac:dyDescent="0.2">
      <c r="A35" s="604" t="s">
        <v>190</v>
      </c>
      <c r="B35" s="605"/>
      <c r="C35" s="605"/>
      <c r="D35" s="606"/>
      <c r="E35" s="113">
        <v>70.350104908051179</v>
      </c>
      <c r="F35" s="115">
        <v>85500</v>
      </c>
      <c r="G35" s="114">
        <v>85920</v>
      </c>
      <c r="H35" s="114">
        <v>87067</v>
      </c>
      <c r="I35" s="114">
        <v>85441</v>
      </c>
      <c r="J35" s="140">
        <v>85634</v>
      </c>
      <c r="K35" s="114">
        <v>-134</v>
      </c>
      <c r="L35" s="116">
        <v>-0.15647990284232899</v>
      </c>
    </row>
    <row r="36" spans="1:12" s="110" customFormat="1" ht="15" customHeight="1" x14ac:dyDescent="0.2">
      <c r="A36" s="120"/>
      <c r="B36" s="119"/>
      <c r="C36" s="258" t="s">
        <v>106</v>
      </c>
      <c r="E36" s="113">
        <v>71.076023391812868</v>
      </c>
      <c r="F36" s="115">
        <v>60770</v>
      </c>
      <c r="G36" s="114">
        <v>61063</v>
      </c>
      <c r="H36" s="114">
        <v>61960</v>
      </c>
      <c r="I36" s="114">
        <v>60921</v>
      </c>
      <c r="J36" s="140">
        <v>60891</v>
      </c>
      <c r="K36" s="114">
        <v>-121</v>
      </c>
      <c r="L36" s="116">
        <v>-0.1987157379579905</v>
      </c>
    </row>
    <row r="37" spans="1:12" s="110" customFormat="1" ht="15" customHeight="1" x14ac:dyDescent="0.2">
      <c r="A37" s="120"/>
      <c r="B37" s="119"/>
      <c r="C37" s="258" t="s">
        <v>107</v>
      </c>
      <c r="E37" s="113">
        <v>28.923976608187136</v>
      </c>
      <c r="F37" s="115">
        <v>24730</v>
      </c>
      <c r="G37" s="114">
        <v>24857</v>
      </c>
      <c r="H37" s="114">
        <v>25107</v>
      </c>
      <c r="I37" s="114">
        <v>24520</v>
      </c>
      <c r="J37" s="140">
        <v>24743</v>
      </c>
      <c r="K37" s="114">
        <v>-13</v>
      </c>
      <c r="L37" s="116">
        <v>-5.2540112355009501E-2</v>
      </c>
    </row>
    <row r="38" spans="1:12" s="110" customFormat="1" ht="15" customHeight="1" x14ac:dyDescent="0.2">
      <c r="A38" s="120"/>
      <c r="B38" s="119" t="s">
        <v>182</v>
      </c>
      <c r="C38" s="258"/>
      <c r="E38" s="113">
        <v>29.649895091948821</v>
      </c>
      <c r="F38" s="115">
        <v>36035</v>
      </c>
      <c r="G38" s="114">
        <v>35961</v>
      </c>
      <c r="H38" s="114">
        <v>35524</v>
      </c>
      <c r="I38" s="114">
        <v>34762</v>
      </c>
      <c r="J38" s="140">
        <v>34472</v>
      </c>
      <c r="K38" s="114">
        <v>1563</v>
      </c>
      <c r="L38" s="116">
        <v>4.5341146437688558</v>
      </c>
    </row>
    <row r="39" spans="1:12" s="110" customFormat="1" ht="15" customHeight="1" x14ac:dyDescent="0.2">
      <c r="A39" s="120"/>
      <c r="B39" s="119"/>
      <c r="C39" s="258" t="s">
        <v>106</v>
      </c>
      <c r="E39" s="113">
        <v>21.137782711252949</v>
      </c>
      <c r="F39" s="115">
        <v>7617</v>
      </c>
      <c r="G39" s="114">
        <v>7526</v>
      </c>
      <c r="H39" s="114">
        <v>7446</v>
      </c>
      <c r="I39" s="114">
        <v>7243</v>
      </c>
      <c r="J39" s="140">
        <v>7057</v>
      </c>
      <c r="K39" s="114">
        <v>560</v>
      </c>
      <c r="L39" s="116">
        <v>7.9353833073543996</v>
      </c>
    </row>
    <row r="40" spans="1:12" s="110" customFormat="1" ht="15" customHeight="1" x14ac:dyDescent="0.2">
      <c r="A40" s="120"/>
      <c r="B40" s="119"/>
      <c r="C40" s="258" t="s">
        <v>107</v>
      </c>
      <c r="E40" s="113">
        <v>78.862217288747047</v>
      </c>
      <c r="F40" s="115">
        <v>28418</v>
      </c>
      <c r="G40" s="114">
        <v>28435</v>
      </c>
      <c r="H40" s="114">
        <v>28078</v>
      </c>
      <c r="I40" s="114">
        <v>27519</v>
      </c>
      <c r="J40" s="140">
        <v>27415</v>
      </c>
      <c r="K40" s="114">
        <v>1003</v>
      </c>
      <c r="L40" s="116">
        <v>3.6585810687579792</v>
      </c>
    </row>
    <row r="41" spans="1:12" s="110" customFormat="1" ht="24.75" customHeight="1" x14ac:dyDescent="0.2">
      <c r="A41" s="604" t="s">
        <v>517</v>
      </c>
      <c r="B41" s="605"/>
      <c r="C41" s="605"/>
      <c r="D41" s="606"/>
      <c r="E41" s="113">
        <v>5.4436993458674454</v>
      </c>
      <c r="F41" s="115">
        <v>6616</v>
      </c>
      <c r="G41" s="114">
        <v>7136</v>
      </c>
      <c r="H41" s="114">
        <v>7232</v>
      </c>
      <c r="I41" s="114">
        <v>5835</v>
      </c>
      <c r="J41" s="140">
        <v>6330</v>
      </c>
      <c r="K41" s="114">
        <v>286</v>
      </c>
      <c r="L41" s="116">
        <v>4.5181674565560819</v>
      </c>
    </row>
    <row r="42" spans="1:12" s="110" customFormat="1" ht="15" customHeight="1" x14ac:dyDescent="0.2">
      <c r="A42" s="120"/>
      <c r="B42" s="119"/>
      <c r="C42" s="258" t="s">
        <v>106</v>
      </c>
      <c r="E42" s="113">
        <v>59.749093107617895</v>
      </c>
      <c r="F42" s="115">
        <v>3953</v>
      </c>
      <c r="G42" s="114">
        <v>4384</v>
      </c>
      <c r="H42" s="114">
        <v>4446</v>
      </c>
      <c r="I42" s="114">
        <v>3501</v>
      </c>
      <c r="J42" s="140">
        <v>3769</v>
      </c>
      <c r="K42" s="114">
        <v>184</v>
      </c>
      <c r="L42" s="116">
        <v>4.8819315468293976</v>
      </c>
    </row>
    <row r="43" spans="1:12" s="110" customFormat="1" ht="15" customHeight="1" x14ac:dyDescent="0.2">
      <c r="A43" s="123"/>
      <c r="B43" s="124"/>
      <c r="C43" s="260" t="s">
        <v>107</v>
      </c>
      <c r="D43" s="261"/>
      <c r="E43" s="125">
        <v>40.250906892382105</v>
      </c>
      <c r="F43" s="143">
        <v>2663</v>
      </c>
      <c r="G43" s="144">
        <v>2752</v>
      </c>
      <c r="H43" s="144">
        <v>2786</v>
      </c>
      <c r="I43" s="144">
        <v>2334</v>
      </c>
      <c r="J43" s="145">
        <v>2561</v>
      </c>
      <c r="K43" s="144">
        <v>102</v>
      </c>
      <c r="L43" s="146">
        <v>3.9828192112456073</v>
      </c>
    </row>
    <row r="44" spans="1:12" s="110" customFormat="1" ht="45.75" customHeight="1" x14ac:dyDescent="0.2">
      <c r="A44" s="604" t="s">
        <v>191</v>
      </c>
      <c r="B44" s="605"/>
      <c r="C44" s="605"/>
      <c r="D44" s="606"/>
      <c r="E44" s="113">
        <v>1.5254864853745835</v>
      </c>
      <c r="F44" s="115">
        <v>1854</v>
      </c>
      <c r="G44" s="114">
        <v>1880</v>
      </c>
      <c r="H44" s="114">
        <v>1910</v>
      </c>
      <c r="I44" s="114">
        <v>1863</v>
      </c>
      <c r="J44" s="140">
        <v>1904</v>
      </c>
      <c r="K44" s="114">
        <v>-50</v>
      </c>
      <c r="L44" s="116">
        <v>-2.6260504201680672</v>
      </c>
    </row>
    <row r="45" spans="1:12" s="110" customFormat="1" ht="15" customHeight="1" x14ac:dyDescent="0.2">
      <c r="A45" s="120"/>
      <c r="B45" s="119"/>
      <c r="C45" s="258" t="s">
        <v>106</v>
      </c>
      <c r="E45" s="113">
        <v>58.899676375404532</v>
      </c>
      <c r="F45" s="115">
        <v>1092</v>
      </c>
      <c r="G45" s="114">
        <v>1115</v>
      </c>
      <c r="H45" s="114">
        <v>1137</v>
      </c>
      <c r="I45" s="114">
        <v>1111</v>
      </c>
      <c r="J45" s="140">
        <v>1137</v>
      </c>
      <c r="K45" s="114">
        <v>-45</v>
      </c>
      <c r="L45" s="116">
        <v>-3.9577836411609497</v>
      </c>
    </row>
    <row r="46" spans="1:12" s="110" customFormat="1" ht="15" customHeight="1" x14ac:dyDescent="0.2">
      <c r="A46" s="123"/>
      <c r="B46" s="124"/>
      <c r="C46" s="260" t="s">
        <v>107</v>
      </c>
      <c r="D46" s="261"/>
      <c r="E46" s="125">
        <v>41.100323624595468</v>
      </c>
      <c r="F46" s="143">
        <v>762</v>
      </c>
      <c r="G46" s="144">
        <v>765</v>
      </c>
      <c r="H46" s="144">
        <v>773</v>
      </c>
      <c r="I46" s="144">
        <v>752</v>
      </c>
      <c r="J46" s="145">
        <v>767</v>
      </c>
      <c r="K46" s="144">
        <v>-5</v>
      </c>
      <c r="L46" s="146">
        <v>-0.65189048239895697</v>
      </c>
    </row>
    <row r="47" spans="1:12" s="110" customFormat="1" ht="39" customHeight="1" x14ac:dyDescent="0.2">
      <c r="A47" s="604" t="s">
        <v>518</v>
      </c>
      <c r="B47" s="607"/>
      <c r="C47" s="607"/>
      <c r="D47" s="608"/>
      <c r="E47" s="113">
        <v>0.28551446085489779</v>
      </c>
      <c r="F47" s="115">
        <v>347</v>
      </c>
      <c r="G47" s="114">
        <v>365</v>
      </c>
      <c r="H47" s="114">
        <v>347</v>
      </c>
      <c r="I47" s="114">
        <v>317</v>
      </c>
      <c r="J47" s="140">
        <v>336</v>
      </c>
      <c r="K47" s="114">
        <v>11</v>
      </c>
      <c r="L47" s="116">
        <v>3.2738095238095237</v>
      </c>
    </row>
    <row r="48" spans="1:12" s="110" customFormat="1" ht="15" customHeight="1" x14ac:dyDescent="0.2">
      <c r="A48" s="120"/>
      <c r="B48" s="119"/>
      <c r="C48" s="258" t="s">
        <v>106</v>
      </c>
      <c r="E48" s="113">
        <v>42.939481268011527</v>
      </c>
      <c r="F48" s="115">
        <v>149</v>
      </c>
      <c r="G48" s="114">
        <v>151</v>
      </c>
      <c r="H48" s="114">
        <v>140</v>
      </c>
      <c r="I48" s="114">
        <v>136</v>
      </c>
      <c r="J48" s="140">
        <v>137</v>
      </c>
      <c r="K48" s="114">
        <v>12</v>
      </c>
      <c r="L48" s="116">
        <v>8.7591240875912408</v>
      </c>
    </row>
    <row r="49" spans="1:12" s="110" customFormat="1" ht="15" customHeight="1" x14ac:dyDescent="0.2">
      <c r="A49" s="123"/>
      <c r="B49" s="124"/>
      <c r="C49" s="260" t="s">
        <v>107</v>
      </c>
      <c r="D49" s="261"/>
      <c r="E49" s="125">
        <v>57.060518731988473</v>
      </c>
      <c r="F49" s="143">
        <v>198</v>
      </c>
      <c r="G49" s="144">
        <v>214</v>
      </c>
      <c r="H49" s="144">
        <v>207</v>
      </c>
      <c r="I49" s="144">
        <v>181</v>
      </c>
      <c r="J49" s="145">
        <v>199</v>
      </c>
      <c r="K49" s="144">
        <v>-1</v>
      </c>
      <c r="L49" s="146">
        <v>-0.50251256281407031</v>
      </c>
    </row>
    <row r="50" spans="1:12" s="110" customFormat="1" ht="24.95" customHeight="1" x14ac:dyDescent="0.2">
      <c r="A50" s="609" t="s">
        <v>192</v>
      </c>
      <c r="B50" s="610"/>
      <c r="C50" s="610"/>
      <c r="D50" s="611"/>
      <c r="E50" s="262">
        <v>14.445221541119842</v>
      </c>
      <c r="F50" s="263">
        <v>17556</v>
      </c>
      <c r="G50" s="264">
        <v>17987</v>
      </c>
      <c r="H50" s="264">
        <v>18287</v>
      </c>
      <c r="I50" s="264">
        <v>16984</v>
      </c>
      <c r="J50" s="265">
        <v>16991</v>
      </c>
      <c r="K50" s="263">
        <v>565</v>
      </c>
      <c r="L50" s="266">
        <v>3.3252898593372961</v>
      </c>
    </row>
    <row r="51" spans="1:12" s="110" customFormat="1" ht="15" customHeight="1" x14ac:dyDescent="0.2">
      <c r="A51" s="120"/>
      <c r="B51" s="119"/>
      <c r="C51" s="258" t="s">
        <v>106</v>
      </c>
      <c r="E51" s="113">
        <v>61.540214171793117</v>
      </c>
      <c r="F51" s="115">
        <v>10804</v>
      </c>
      <c r="G51" s="114">
        <v>11046</v>
      </c>
      <c r="H51" s="114">
        <v>11352</v>
      </c>
      <c r="I51" s="114">
        <v>10557</v>
      </c>
      <c r="J51" s="140">
        <v>10447</v>
      </c>
      <c r="K51" s="114">
        <v>357</v>
      </c>
      <c r="L51" s="116">
        <v>3.4172489709964582</v>
      </c>
    </row>
    <row r="52" spans="1:12" s="110" customFormat="1" ht="15" customHeight="1" x14ac:dyDescent="0.2">
      <c r="A52" s="120"/>
      <c r="B52" s="119"/>
      <c r="C52" s="258" t="s">
        <v>107</v>
      </c>
      <c r="E52" s="113">
        <v>38.459785828206883</v>
      </c>
      <c r="F52" s="115">
        <v>6752</v>
      </c>
      <c r="G52" s="114">
        <v>6941</v>
      </c>
      <c r="H52" s="114">
        <v>6935</v>
      </c>
      <c r="I52" s="114">
        <v>6427</v>
      </c>
      <c r="J52" s="140">
        <v>6544</v>
      </c>
      <c r="K52" s="114">
        <v>208</v>
      </c>
      <c r="L52" s="116">
        <v>3.1784841075794623</v>
      </c>
    </row>
    <row r="53" spans="1:12" s="110" customFormat="1" ht="15" customHeight="1" x14ac:dyDescent="0.2">
      <c r="A53" s="120"/>
      <c r="B53" s="119"/>
      <c r="C53" s="258" t="s">
        <v>187</v>
      </c>
      <c r="D53" s="110" t="s">
        <v>193</v>
      </c>
      <c r="E53" s="113">
        <v>26.663249031670084</v>
      </c>
      <c r="F53" s="115">
        <v>4681</v>
      </c>
      <c r="G53" s="114">
        <v>5212</v>
      </c>
      <c r="H53" s="114">
        <v>5317</v>
      </c>
      <c r="I53" s="114">
        <v>4122</v>
      </c>
      <c r="J53" s="140">
        <v>4433</v>
      </c>
      <c r="K53" s="114">
        <v>248</v>
      </c>
      <c r="L53" s="116">
        <v>5.5944055944055942</v>
      </c>
    </row>
    <row r="54" spans="1:12" s="110" customFormat="1" ht="15" customHeight="1" x14ac:dyDescent="0.2">
      <c r="A54" s="120"/>
      <c r="B54" s="119"/>
      <c r="D54" s="267" t="s">
        <v>194</v>
      </c>
      <c r="E54" s="113">
        <v>60.179448835718865</v>
      </c>
      <c r="F54" s="115">
        <v>2817</v>
      </c>
      <c r="G54" s="114">
        <v>3213</v>
      </c>
      <c r="H54" s="114">
        <v>3325</v>
      </c>
      <c r="I54" s="114">
        <v>2540</v>
      </c>
      <c r="J54" s="140">
        <v>2693</v>
      </c>
      <c r="K54" s="114">
        <v>124</v>
      </c>
      <c r="L54" s="116">
        <v>4.6045302636464909</v>
      </c>
    </row>
    <row r="55" spans="1:12" s="110" customFormat="1" ht="15" customHeight="1" x14ac:dyDescent="0.2">
      <c r="A55" s="120"/>
      <c r="B55" s="119"/>
      <c r="D55" s="267" t="s">
        <v>195</v>
      </c>
      <c r="E55" s="113">
        <v>39.820551164281135</v>
      </c>
      <c r="F55" s="115">
        <v>1864</v>
      </c>
      <c r="G55" s="114">
        <v>1999</v>
      </c>
      <c r="H55" s="114">
        <v>1992</v>
      </c>
      <c r="I55" s="114">
        <v>1582</v>
      </c>
      <c r="J55" s="140">
        <v>1740</v>
      </c>
      <c r="K55" s="114">
        <v>124</v>
      </c>
      <c r="L55" s="116">
        <v>7.1264367816091951</v>
      </c>
    </row>
    <row r="56" spans="1:12" s="110" customFormat="1" ht="15" customHeight="1" x14ac:dyDescent="0.2">
      <c r="A56" s="120"/>
      <c r="B56" s="119" t="s">
        <v>196</v>
      </c>
      <c r="C56" s="258"/>
      <c r="E56" s="113">
        <v>61.279466820257539</v>
      </c>
      <c r="F56" s="115">
        <v>74476</v>
      </c>
      <c r="G56" s="114">
        <v>74164</v>
      </c>
      <c r="H56" s="114">
        <v>74529</v>
      </c>
      <c r="I56" s="114">
        <v>73734</v>
      </c>
      <c r="J56" s="140">
        <v>73871</v>
      </c>
      <c r="K56" s="114">
        <v>605</v>
      </c>
      <c r="L56" s="116">
        <v>0.81899527554791463</v>
      </c>
    </row>
    <row r="57" spans="1:12" s="110" customFormat="1" ht="15" customHeight="1" x14ac:dyDescent="0.2">
      <c r="A57" s="120"/>
      <c r="B57" s="119"/>
      <c r="C57" s="258" t="s">
        <v>106</v>
      </c>
      <c r="E57" s="113">
        <v>54.494065202212795</v>
      </c>
      <c r="F57" s="115">
        <v>40585</v>
      </c>
      <c r="G57" s="114">
        <v>40353</v>
      </c>
      <c r="H57" s="114">
        <v>40734</v>
      </c>
      <c r="I57" s="114">
        <v>40463</v>
      </c>
      <c r="J57" s="140">
        <v>40513</v>
      </c>
      <c r="K57" s="114">
        <v>72</v>
      </c>
      <c r="L57" s="116">
        <v>0.17772073161701182</v>
      </c>
    </row>
    <row r="58" spans="1:12" s="110" customFormat="1" ht="15" customHeight="1" x14ac:dyDescent="0.2">
      <c r="A58" s="120"/>
      <c r="B58" s="119"/>
      <c r="C58" s="258" t="s">
        <v>107</v>
      </c>
      <c r="E58" s="113">
        <v>45.505934797787205</v>
      </c>
      <c r="F58" s="115">
        <v>33891</v>
      </c>
      <c r="G58" s="114">
        <v>33811</v>
      </c>
      <c r="H58" s="114">
        <v>33795</v>
      </c>
      <c r="I58" s="114">
        <v>33271</v>
      </c>
      <c r="J58" s="140">
        <v>33358</v>
      </c>
      <c r="K58" s="114">
        <v>533</v>
      </c>
      <c r="L58" s="116">
        <v>1.5978176149649259</v>
      </c>
    </row>
    <row r="59" spans="1:12" s="110" customFormat="1" ht="15" customHeight="1" x14ac:dyDescent="0.2">
      <c r="A59" s="120"/>
      <c r="B59" s="119"/>
      <c r="C59" s="258" t="s">
        <v>105</v>
      </c>
      <c r="D59" s="110" t="s">
        <v>197</v>
      </c>
      <c r="E59" s="113">
        <v>93.207207691068263</v>
      </c>
      <c r="F59" s="115">
        <v>69417</v>
      </c>
      <c r="G59" s="114">
        <v>69127</v>
      </c>
      <c r="H59" s="114">
        <v>69519</v>
      </c>
      <c r="I59" s="114">
        <v>68818</v>
      </c>
      <c r="J59" s="140">
        <v>68988</v>
      </c>
      <c r="K59" s="114">
        <v>429</v>
      </c>
      <c r="L59" s="116">
        <v>0.62184727778744131</v>
      </c>
    </row>
    <row r="60" spans="1:12" s="110" customFormat="1" ht="15" customHeight="1" x14ac:dyDescent="0.2">
      <c r="A60" s="120"/>
      <c r="B60" s="119"/>
      <c r="C60" s="258"/>
      <c r="D60" s="267" t="s">
        <v>198</v>
      </c>
      <c r="E60" s="113">
        <v>52.86601264819857</v>
      </c>
      <c r="F60" s="115">
        <v>36698</v>
      </c>
      <c r="G60" s="114">
        <v>36469</v>
      </c>
      <c r="H60" s="114">
        <v>36871</v>
      </c>
      <c r="I60" s="114">
        <v>36664</v>
      </c>
      <c r="J60" s="140">
        <v>36729</v>
      </c>
      <c r="K60" s="114">
        <v>-31</v>
      </c>
      <c r="L60" s="116">
        <v>-8.4401971194424025E-2</v>
      </c>
    </row>
    <row r="61" spans="1:12" s="110" customFormat="1" ht="15" customHeight="1" x14ac:dyDescent="0.2">
      <c r="A61" s="120"/>
      <c r="B61" s="119"/>
      <c r="C61" s="258"/>
      <c r="D61" s="267" t="s">
        <v>199</v>
      </c>
      <c r="E61" s="113">
        <v>47.13398735180143</v>
      </c>
      <c r="F61" s="115">
        <v>32719</v>
      </c>
      <c r="G61" s="114">
        <v>32658</v>
      </c>
      <c r="H61" s="114">
        <v>32648</v>
      </c>
      <c r="I61" s="114">
        <v>32154</v>
      </c>
      <c r="J61" s="140">
        <v>32259</v>
      </c>
      <c r="K61" s="114">
        <v>460</v>
      </c>
      <c r="L61" s="116">
        <v>1.4259586471992312</v>
      </c>
    </row>
    <row r="62" spans="1:12" s="110" customFormat="1" ht="15" customHeight="1" x14ac:dyDescent="0.2">
      <c r="A62" s="120"/>
      <c r="B62" s="119"/>
      <c r="C62" s="258"/>
      <c r="D62" s="258" t="s">
        <v>200</v>
      </c>
      <c r="E62" s="113">
        <v>6.7927923089317366</v>
      </c>
      <c r="F62" s="115">
        <v>5059</v>
      </c>
      <c r="G62" s="114">
        <v>5037</v>
      </c>
      <c r="H62" s="114">
        <v>5010</v>
      </c>
      <c r="I62" s="114">
        <v>4916</v>
      </c>
      <c r="J62" s="140">
        <v>4883</v>
      </c>
      <c r="K62" s="114">
        <v>176</v>
      </c>
      <c r="L62" s="116">
        <v>3.6043415932828178</v>
      </c>
    </row>
    <row r="63" spans="1:12" s="110" customFormat="1" ht="15" customHeight="1" x14ac:dyDescent="0.2">
      <c r="A63" s="120"/>
      <c r="B63" s="119"/>
      <c r="C63" s="258"/>
      <c r="D63" s="267" t="s">
        <v>198</v>
      </c>
      <c r="E63" s="113">
        <v>76.833366277920533</v>
      </c>
      <c r="F63" s="115">
        <v>3887</v>
      </c>
      <c r="G63" s="114">
        <v>3884</v>
      </c>
      <c r="H63" s="114">
        <v>3863</v>
      </c>
      <c r="I63" s="114">
        <v>3799</v>
      </c>
      <c r="J63" s="140">
        <v>3784</v>
      </c>
      <c r="K63" s="114">
        <v>103</v>
      </c>
      <c r="L63" s="116">
        <v>2.7219873150105709</v>
      </c>
    </row>
    <row r="64" spans="1:12" s="110" customFormat="1" ht="15" customHeight="1" x14ac:dyDescent="0.2">
      <c r="A64" s="120"/>
      <c r="B64" s="119"/>
      <c r="C64" s="258"/>
      <c r="D64" s="267" t="s">
        <v>199</v>
      </c>
      <c r="E64" s="113">
        <v>23.166633722079464</v>
      </c>
      <c r="F64" s="115">
        <v>1172</v>
      </c>
      <c r="G64" s="114">
        <v>1153</v>
      </c>
      <c r="H64" s="114">
        <v>1147</v>
      </c>
      <c r="I64" s="114">
        <v>1117</v>
      </c>
      <c r="J64" s="140">
        <v>1099</v>
      </c>
      <c r="K64" s="114">
        <v>73</v>
      </c>
      <c r="L64" s="116">
        <v>6.6424021838034575</v>
      </c>
    </row>
    <row r="65" spans="1:12" s="110" customFormat="1" ht="15" customHeight="1" x14ac:dyDescent="0.2">
      <c r="A65" s="120"/>
      <c r="B65" s="119" t="s">
        <v>201</v>
      </c>
      <c r="C65" s="258"/>
      <c r="E65" s="113">
        <v>15.234294647632369</v>
      </c>
      <c r="F65" s="115">
        <v>18515</v>
      </c>
      <c r="G65" s="114">
        <v>18475</v>
      </c>
      <c r="H65" s="114">
        <v>18298</v>
      </c>
      <c r="I65" s="114">
        <v>18099</v>
      </c>
      <c r="J65" s="140">
        <v>17822</v>
      </c>
      <c r="K65" s="114">
        <v>693</v>
      </c>
      <c r="L65" s="116">
        <v>3.8884524744697564</v>
      </c>
    </row>
    <row r="66" spans="1:12" s="110" customFormat="1" ht="15" customHeight="1" x14ac:dyDescent="0.2">
      <c r="A66" s="120"/>
      <c r="B66" s="119"/>
      <c r="C66" s="258" t="s">
        <v>106</v>
      </c>
      <c r="E66" s="113">
        <v>56.921415068863084</v>
      </c>
      <c r="F66" s="115">
        <v>10539</v>
      </c>
      <c r="G66" s="114">
        <v>10589</v>
      </c>
      <c r="H66" s="114">
        <v>10561</v>
      </c>
      <c r="I66" s="114">
        <v>10433</v>
      </c>
      <c r="J66" s="140">
        <v>10265</v>
      </c>
      <c r="K66" s="114">
        <v>274</v>
      </c>
      <c r="L66" s="116">
        <v>2.6692644909887968</v>
      </c>
    </row>
    <row r="67" spans="1:12" s="110" customFormat="1" ht="15" customHeight="1" x14ac:dyDescent="0.2">
      <c r="A67" s="120"/>
      <c r="B67" s="119"/>
      <c r="C67" s="258" t="s">
        <v>107</v>
      </c>
      <c r="E67" s="113">
        <v>43.078584931136916</v>
      </c>
      <c r="F67" s="115">
        <v>7976</v>
      </c>
      <c r="G67" s="114">
        <v>7886</v>
      </c>
      <c r="H67" s="114">
        <v>7737</v>
      </c>
      <c r="I67" s="114">
        <v>7666</v>
      </c>
      <c r="J67" s="140">
        <v>7557</v>
      </c>
      <c r="K67" s="114">
        <v>419</v>
      </c>
      <c r="L67" s="116">
        <v>5.5445282519518324</v>
      </c>
    </row>
    <row r="68" spans="1:12" s="110" customFormat="1" ht="15" customHeight="1" x14ac:dyDescent="0.2">
      <c r="A68" s="120"/>
      <c r="B68" s="119"/>
      <c r="C68" s="258" t="s">
        <v>105</v>
      </c>
      <c r="D68" s="110" t="s">
        <v>202</v>
      </c>
      <c r="E68" s="113">
        <v>21.490683229813666</v>
      </c>
      <c r="F68" s="115">
        <v>3979</v>
      </c>
      <c r="G68" s="114">
        <v>3914</v>
      </c>
      <c r="H68" s="114">
        <v>3793</v>
      </c>
      <c r="I68" s="114">
        <v>3678</v>
      </c>
      <c r="J68" s="140">
        <v>3494</v>
      </c>
      <c r="K68" s="114">
        <v>485</v>
      </c>
      <c r="L68" s="116">
        <v>13.880938752146537</v>
      </c>
    </row>
    <row r="69" spans="1:12" s="110" customFormat="1" ht="15" customHeight="1" x14ac:dyDescent="0.2">
      <c r="A69" s="120"/>
      <c r="B69" s="119"/>
      <c r="C69" s="258"/>
      <c r="D69" s="267" t="s">
        <v>198</v>
      </c>
      <c r="E69" s="113">
        <v>55.189746167378736</v>
      </c>
      <c r="F69" s="115">
        <v>2196</v>
      </c>
      <c r="G69" s="114">
        <v>2189</v>
      </c>
      <c r="H69" s="114">
        <v>2100</v>
      </c>
      <c r="I69" s="114">
        <v>2009</v>
      </c>
      <c r="J69" s="140">
        <v>1889</v>
      </c>
      <c r="K69" s="114">
        <v>307</v>
      </c>
      <c r="L69" s="116">
        <v>16.251985177342508</v>
      </c>
    </row>
    <row r="70" spans="1:12" s="110" customFormat="1" ht="15" customHeight="1" x14ac:dyDescent="0.2">
      <c r="A70" s="120"/>
      <c r="B70" s="119"/>
      <c r="C70" s="258"/>
      <c r="D70" s="267" t="s">
        <v>199</v>
      </c>
      <c r="E70" s="113">
        <v>44.810253832621264</v>
      </c>
      <c r="F70" s="115">
        <v>1783</v>
      </c>
      <c r="G70" s="114">
        <v>1725</v>
      </c>
      <c r="H70" s="114">
        <v>1693</v>
      </c>
      <c r="I70" s="114">
        <v>1669</v>
      </c>
      <c r="J70" s="140">
        <v>1605</v>
      </c>
      <c r="K70" s="114">
        <v>178</v>
      </c>
      <c r="L70" s="116">
        <v>11.090342679127726</v>
      </c>
    </row>
    <row r="71" spans="1:12" s="110" customFormat="1" ht="15" customHeight="1" x14ac:dyDescent="0.2">
      <c r="A71" s="120"/>
      <c r="B71" s="119"/>
      <c r="C71" s="258"/>
      <c r="D71" s="110" t="s">
        <v>203</v>
      </c>
      <c r="E71" s="113">
        <v>72.58979206049149</v>
      </c>
      <c r="F71" s="115">
        <v>13440</v>
      </c>
      <c r="G71" s="114">
        <v>13473</v>
      </c>
      <c r="H71" s="114">
        <v>13413</v>
      </c>
      <c r="I71" s="114">
        <v>13362</v>
      </c>
      <c r="J71" s="140">
        <v>13279</v>
      </c>
      <c r="K71" s="114">
        <v>161</v>
      </c>
      <c r="L71" s="116">
        <v>1.2124406958355298</v>
      </c>
    </row>
    <row r="72" spans="1:12" s="110" customFormat="1" ht="15" customHeight="1" x14ac:dyDescent="0.2">
      <c r="A72" s="120"/>
      <c r="B72" s="119"/>
      <c r="C72" s="258"/>
      <c r="D72" s="267" t="s">
        <v>198</v>
      </c>
      <c r="E72" s="113">
        <v>56.897321428571431</v>
      </c>
      <c r="F72" s="115">
        <v>7647</v>
      </c>
      <c r="G72" s="114">
        <v>7700</v>
      </c>
      <c r="H72" s="114">
        <v>7756</v>
      </c>
      <c r="I72" s="114">
        <v>7742</v>
      </c>
      <c r="J72" s="140">
        <v>7709</v>
      </c>
      <c r="K72" s="114">
        <v>-62</v>
      </c>
      <c r="L72" s="116">
        <v>-0.80425476715527311</v>
      </c>
    </row>
    <row r="73" spans="1:12" s="110" customFormat="1" ht="15" customHeight="1" x14ac:dyDescent="0.2">
      <c r="A73" s="120"/>
      <c r="B73" s="119"/>
      <c r="C73" s="258"/>
      <c r="D73" s="267" t="s">
        <v>199</v>
      </c>
      <c r="E73" s="113">
        <v>43.102678571428569</v>
      </c>
      <c r="F73" s="115">
        <v>5793</v>
      </c>
      <c r="G73" s="114">
        <v>5773</v>
      </c>
      <c r="H73" s="114">
        <v>5657</v>
      </c>
      <c r="I73" s="114">
        <v>5620</v>
      </c>
      <c r="J73" s="140">
        <v>5570</v>
      </c>
      <c r="K73" s="114">
        <v>223</v>
      </c>
      <c r="L73" s="116">
        <v>4.0035906642728909</v>
      </c>
    </row>
    <row r="74" spans="1:12" s="110" customFormat="1" ht="15" customHeight="1" x14ac:dyDescent="0.2">
      <c r="A74" s="120"/>
      <c r="B74" s="119"/>
      <c r="C74" s="258"/>
      <c r="D74" s="110" t="s">
        <v>204</v>
      </c>
      <c r="E74" s="113">
        <v>5.9195247096948425</v>
      </c>
      <c r="F74" s="115">
        <v>1096</v>
      </c>
      <c r="G74" s="114">
        <v>1088</v>
      </c>
      <c r="H74" s="114">
        <v>1092</v>
      </c>
      <c r="I74" s="114">
        <v>1059</v>
      </c>
      <c r="J74" s="140">
        <v>1049</v>
      </c>
      <c r="K74" s="114">
        <v>47</v>
      </c>
      <c r="L74" s="116">
        <v>4.4804575786463294</v>
      </c>
    </row>
    <row r="75" spans="1:12" s="110" customFormat="1" ht="15" customHeight="1" x14ac:dyDescent="0.2">
      <c r="A75" s="120"/>
      <c r="B75" s="119"/>
      <c r="C75" s="258"/>
      <c r="D75" s="267" t="s">
        <v>198</v>
      </c>
      <c r="E75" s="113">
        <v>63.503649635036496</v>
      </c>
      <c r="F75" s="115">
        <v>696</v>
      </c>
      <c r="G75" s="114">
        <v>700</v>
      </c>
      <c r="H75" s="114">
        <v>705</v>
      </c>
      <c r="I75" s="114">
        <v>682</v>
      </c>
      <c r="J75" s="140">
        <v>667</v>
      </c>
      <c r="K75" s="114">
        <v>29</v>
      </c>
      <c r="L75" s="116">
        <v>4.3478260869565215</v>
      </c>
    </row>
    <row r="76" spans="1:12" s="110" customFormat="1" ht="15" customHeight="1" x14ac:dyDescent="0.2">
      <c r="A76" s="120"/>
      <c r="B76" s="119"/>
      <c r="C76" s="258"/>
      <c r="D76" s="267" t="s">
        <v>199</v>
      </c>
      <c r="E76" s="113">
        <v>36.496350364963504</v>
      </c>
      <c r="F76" s="115">
        <v>400</v>
      </c>
      <c r="G76" s="114">
        <v>388</v>
      </c>
      <c r="H76" s="114">
        <v>387</v>
      </c>
      <c r="I76" s="114">
        <v>377</v>
      </c>
      <c r="J76" s="140">
        <v>382</v>
      </c>
      <c r="K76" s="114">
        <v>18</v>
      </c>
      <c r="L76" s="116">
        <v>4.7120418848167542</v>
      </c>
    </row>
    <row r="77" spans="1:12" s="110" customFormat="1" ht="15" customHeight="1" x14ac:dyDescent="0.2">
      <c r="A77" s="534"/>
      <c r="B77" s="119" t="s">
        <v>205</v>
      </c>
      <c r="C77" s="268"/>
      <c r="D77" s="182"/>
      <c r="E77" s="113">
        <v>9.0410169909902489</v>
      </c>
      <c r="F77" s="115">
        <v>10988</v>
      </c>
      <c r="G77" s="114">
        <v>11255</v>
      </c>
      <c r="H77" s="114">
        <v>11477</v>
      </c>
      <c r="I77" s="114">
        <v>11386</v>
      </c>
      <c r="J77" s="140">
        <v>11422</v>
      </c>
      <c r="K77" s="114">
        <v>-434</v>
      </c>
      <c r="L77" s="116">
        <v>-3.799684818770793</v>
      </c>
    </row>
    <row r="78" spans="1:12" s="110" customFormat="1" ht="15" customHeight="1" x14ac:dyDescent="0.2">
      <c r="A78" s="120"/>
      <c r="B78" s="119"/>
      <c r="C78" s="268" t="s">
        <v>106</v>
      </c>
      <c r="D78" s="182"/>
      <c r="E78" s="113">
        <v>58.782307972333456</v>
      </c>
      <c r="F78" s="115">
        <v>6459</v>
      </c>
      <c r="G78" s="114">
        <v>6601</v>
      </c>
      <c r="H78" s="114">
        <v>6759</v>
      </c>
      <c r="I78" s="114">
        <v>6711</v>
      </c>
      <c r="J78" s="140">
        <v>6723</v>
      </c>
      <c r="K78" s="114">
        <v>-264</v>
      </c>
      <c r="L78" s="116">
        <v>-3.9268183846497098</v>
      </c>
    </row>
    <row r="79" spans="1:12" s="110" customFormat="1" ht="15" customHeight="1" x14ac:dyDescent="0.2">
      <c r="A79" s="123"/>
      <c r="B79" s="124"/>
      <c r="C79" s="260" t="s">
        <v>107</v>
      </c>
      <c r="D79" s="261"/>
      <c r="E79" s="125">
        <v>41.217692027666544</v>
      </c>
      <c r="F79" s="143">
        <v>4529</v>
      </c>
      <c r="G79" s="144">
        <v>4654</v>
      </c>
      <c r="H79" s="144">
        <v>4718</v>
      </c>
      <c r="I79" s="144">
        <v>4675</v>
      </c>
      <c r="J79" s="145">
        <v>4699</v>
      </c>
      <c r="K79" s="144">
        <v>-170</v>
      </c>
      <c r="L79" s="146">
        <v>-3.6177910193658227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121535</v>
      </c>
      <c r="E11" s="114">
        <v>121881</v>
      </c>
      <c r="F11" s="114">
        <v>122591</v>
      </c>
      <c r="G11" s="114">
        <v>120203</v>
      </c>
      <c r="H11" s="140">
        <v>120106</v>
      </c>
      <c r="I11" s="115">
        <v>1429</v>
      </c>
      <c r="J11" s="116">
        <v>1.1897823589162906</v>
      </c>
    </row>
    <row r="12" spans="1:15" s="110" customFormat="1" ht="24.95" customHeight="1" x14ac:dyDescent="0.2">
      <c r="A12" s="193" t="s">
        <v>132</v>
      </c>
      <c r="B12" s="194" t="s">
        <v>133</v>
      </c>
      <c r="C12" s="113">
        <v>0.75040111901921258</v>
      </c>
      <c r="D12" s="115">
        <v>912</v>
      </c>
      <c r="E12" s="114">
        <v>884</v>
      </c>
      <c r="F12" s="114">
        <v>910</v>
      </c>
      <c r="G12" s="114">
        <v>906</v>
      </c>
      <c r="H12" s="140">
        <v>878</v>
      </c>
      <c r="I12" s="115">
        <v>34</v>
      </c>
      <c r="J12" s="116">
        <v>3.8724373576309796</v>
      </c>
    </row>
    <row r="13" spans="1:15" s="110" customFormat="1" ht="24.95" customHeight="1" x14ac:dyDescent="0.2">
      <c r="A13" s="193" t="s">
        <v>134</v>
      </c>
      <c r="B13" s="199" t="s">
        <v>214</v>
      </c>
      <c r="C13" s="113">
        <v>0.86806269798823388</v>
      </c>
      <c r="D13" s="115">
        <v>1055</v>
      </c>
      <c r="E13" s="114">
        <v>1056</v>
      </c>
      <c r="F13" s="114">
        <v>1038</v>
      </c>
      <c r="G13" s="114">
        <v>1029</v>
      </c>
      <c r="H13" s="140">
        <v>1008</v>
      </c>
      <c r="I13" s="115">
        <v>47</v>
      </c>
      <c r="J13" s="116">
        <v>4.662698412698413</v>
      </c>
    </row>
    <row r="14" spans="1:15" s="287" customFormat="1" ht="24" customHeight="1" x14ac:dyDescent="0.2">
      <c r="A14" s="193" t="s">
        <v>215</v>
      </c>
      <c r="B14" s="199" t="s">
        <v>137</v>
      </c>
      <c r="C14" s="113">
        <v>24.0021393014358</v>
      </c>
      <c r="D14" s="115">
        <v>29171</v>
      </c>
      <c r="E14" s="114">
        <v>29550</v>
      </c>
      <c r="F14" s="114">
        <v>29880</v>
      </c>
      <c r="G14" s="114">
        <v>29661</v>
      </c>
      <c r="H14" s="140">
        <v>29894</v>
      </c>
      <c r="I14" s="115">
        <v>-723</v>
      </c>
      <c r="J14" s="116">
        <v>-2.418545527530608</v>
      </c>
      <c r="K14" s="110"/>
      <c r="L14" s="110"/>
      <c r="M14" s="110"/>
      <c r="N14" s="110"/>
      <c r="O14" s="110"/>
    </row>
    <row r="15" spans="1:15" s="110" customFormat="1" ht="24.75" customHeight="1" x14ac:dyDescent="0.2">
      <c r="A15" s="193" t="s">
        <v>216</v>
      </c>
      <c r="B15" s="199" t="s">
        <v>217</v>
      </c>
      <c r="C15" s="113">
        <v>4.5106347965606615</v>
      </c>
      <c r="D15" s="115">
        <v>5482</v>
      </c>
      <c r="E15" s="114">
        <v>5630</v>
      </c>
      <c r="F15" s="114">
        <v>5658</v>
      </c>
      <c r="G15" s="114">
        <v>5738</v>
      </c>
      <c r="H15" s="140">
        <v>5870</v>
      </c>
      <c r="I15" s="115">
        <v>-388</v>
      </c>
      <c r="J15" s="116">
        <v>-6.6098807495741054</v>
      </c>
    </row>
    <row r="16" spans="1:15" s="287" customFormat="1" ht="24.95" customHeight="1" x14ac:dyDescent="0.2">
      <c r="A16" s="193" t="s">
        <v>218</v>
      </c>
      <c r="B16" s="199" t="s">
        <v>141</v>
      </c>
      <c r="C16" s="113">
        <v>16.342617353025876</v>
      </c>
      <c r="D16" s="115">
        <v>19862</v>
      </c>
      <c r="E16" s="114">
        <v>20086</v>
      </c>
      <c r="F16" s="114">
        <v>20347</v>
      </c>
      <c r="G16" s="114">
        <v>20112</v>
      </c>
      <c r="H16" s="140">
        <v>20199</v>
      </c>
      <c r="I16" s="115">
        <v>-337</v>
      </c>
      <c r="J16" s="116">
        <v>-1.6683994257141443</v>
      </c>
      <c r="K16" s="110"/>
      <c r="L16" s="110"/>
      <c r="M16" s="110"/>
      <c r="N16" s="110"/>
      <c r="O16" s="110"/>
    </row>
    <row r="17" spans="1:15" s="110" customFormat="1" ht="24.95" customHeight="1" x14ac:dyDescent="0.2">
      <c r="A17" s="193" t="s">
        <v>219</v>
      </c>
      <c r="B17" s="199" t="s">
        <v>220</v>
      </c>
      <c r="C17" s="113">
        <v>3.1488871518492614</v>
      </c>
      <c r="D17" s="115">
        <v>3827</v>
      </c>
      <c r="E17" s="114">
        <v>3834</v>
      </c>
      <c r="F17" s="114">
        <v>3875</v>
      </c>
      <c r="G17" s="114">
        <v>3811</v>
      </c>
      <c r="H17" s="140">
        <v>3825</v>
      </c>
      <c r="I17" s="115">
        <v>2</v>
      </c>
      <c r="J17" s="116">
        <v>5.2287581699346407E-2</v>
      </c>
    </row>
    <row r="18" spans="1:15" s="287" customFormat="1" ht="24.95" customHeight="1" x14ac:dyDescent="0.2">
      <c r="A18" s="201" t="s">
        <v>144</v>
      </c>
      <c r="B18" s="202" t="s">
        <v>145</v>
      </c>
      <c r="C18" s="113">
        <v>5.6131978442423991</v>
      </c>
      <c r="D18" s="115">
        <v>6822</v>
      </c>
      <c r="E18" s="114">
        <v>6778</v>
      </c>
      <c r="F18" s="114">
        <v>6917</v>
      </c>
      <c r="G18" s="114">
        <v>6706</v>
      </c>
      <c r="H18" s="140">
        <v>6666</v>
      </c>
      <c r="I18" s="115">
        <v>156</v>
      </c>
      <c r="J18" s="116">
        <v>2.3402340234023402</v>
      </c>
      <c r="K18" s="110"/>
      <c r="L18" s="110"/>
      <c r="M18" s="110"/>
      <c r="N18" s="110"/>
      <c r="O18" s="110"/>
    </row>
    <row r="19" spans="1:15" s="110" customFormat="1" ht="24.95" customHeight="1" x14ac:dyDescent="0.2">
      <c r="A19" s="193" t="s">
        <v>146</v>
      </c>
      <c r="B19" s="199" t="s">
        <v>147</v>
      </c>
      <c r="C19" s="113">
        <v>13.190438968198462</v>
      </c>
      <c r="D19" s="115">
        <v>16031</v>
      </c>
      <c r="E19" s="114">
        <v>15937</v>
      </c>
      <c r="F19" s="114">
        <v>15866</v>
      </c>
      <c r="G19" s="114">
        <v>15614</v>
      </c>
      <c r="H19" s="140">
        <v>15630</v>
      </c>
      <c r="I19" s="115">
        <v>401</v>
      </c>
      <c r="J19" s="116">
        <v>2.5655790147152913</v>
      </c>
    </row>
    <row r="20" spans="1:15" s="287" customFormat="1" ht="24.95" customHeight="1" x14ac:dyDescent="0.2">
      <c r="A20" s="193" t="s">
        <v>148</v>
      </c>
      <c r="B20" s="199" t="s">
        <v>149</v>
      </c>
      <c r="C20" s="113">
        <v>4.6472209651540712</v>
      </c>
      <c r="D20" s="115">
        <v>5648</v>
      </c>
      <c r="E20" s="114">
        <v>5733</v>
      </c>
      <c r="F20" s="114">
        <v>5813</v>
      </c>
      <c r="G20" s="114">
        <v>5685</v>
      </c>
      <c r="H20" s="140">
        <v>5739</v>
      </c>
      <c r="I20" s="115">
        <v>-91</v>
      </c>
      <c r="J20" s="116">
        <v>-1.585642097926468</v>
      </c>
      <c r="K20" s="110"/>
      <c r="L20" s="110"/>
      <c r="M20" s="110"/>
      <c r="N20" s="110"/>
      <c r="O20" s="110"/>
    </row>
    <row r="21" spans="1:15" s="110" customFormat="1" ht="24.95" customHeight="1" x14ac:dyDescent="0.2">
      <c r="A21" s="201" t="s">
        <v>150</v>
      </c>
      <c r="B21" s="202" t="s">
        <v>151</v>
      </c>
      <c r="C21" s="113">
        <v>2.5433002838688443</v>
      </c>
      <c r="D21" s="115">
        <v>3091</v>
      </c>
      <c r="E21" s="114">
        <v>3170</v>
      </c>
      <c r="F21" s="114">
        <v>3193</v>
      </c>
      <c r="G21" s="114">
        <v>3070</v>
      </c>
      <c r="H21" s="140">
        <v>3013</v>
      </c>
      <c r="I21" s="115">
        <v>78</v>
      </c>
      <c r="J21" s="116">
        <v>2.5887819449054099</v>
      </c>
    </row>
    <row r="22" spans="1:15" s="110" customFormat="1" ht="24.95" customHeight="1" x14ac:dyDescent="0.2">
      <c r="A22" s="201" t="s">
        <v>152</v>
      </c>
      <c r="B22" s="199" t="s">
        <v>153</v>
      </c>
      <c r="C22" s="113">
        <v>5.3490763977455051</v>
      </c>
      <c r="D22" s="115">
        <v>6501</v>
      </c>
      <c r="E22" s="114">
        <v>6510</v>
      </c>
      <c r="F22" s="114">
        <v>6435</v>
      </c>
      <c r="G22" s="114">
        <v>6240</v>
      </c>
      <c r="H22" s="140">
        <v>6177</v>
      </c>
      <c r="I22" s="115">
        <v>324</v>
      </c>
      <c r="J22" s="116">
        <v>5.2452646915978631</v>
      </c>
    </row>
    <row r="23" spans="1:15" s="110" customFormat="1" ht="24.95" customHeight="1" x14ac:dyDescent="0.2">
      <c r="A23" s="193" t="s">
        <v>154</v>
      </c>
      <c r="B23" s="199" t="s">
        <v>155</v>
      </c>
      <c r="C23" s="113">
        <v>2.0973382153289175</v>
      </c>
      <c r="D23" s="115">
        <v>2549</v>
      </c>
      <c r="E23" s="114">
        <v>2589</v>
      </c>
      <c r="F23" s="114">
        <v>2611</v>
      </c>
      <c r="G23" s="114">
        <v>2534</v>
      </c>
      <c r="H23" s="140">
        <v>2553</v>
      </c>
      <c r="I23" s="115">
        <v>-4</v>
      </c>
      <c r="J23" s="116">
        <v>-0.15667841754798276</v>
      </c>
    </row>
    <row r="24" spans="1:15" s="110" customFormat="1" ht="24.95" customHeight="1" x14ac:dyDescent="0.2">
      <c r="A24" s="193" t="s">
        <v>156</v>
      </c>
      <c r="B24" s="199" t="s">
        <v>221</v>
      </c>
      <c r="C24" s="113">
        <v>5.4486361953346769</v>
      </c>
      <c r="D24" s="115">
        <v>6622</v>
      </c>
      <c r="E24" s="114">
        <v>6527</v>
      </c>
      <c r="F24" s="114">
        <v>6550</v>
      </c>
      <c r="G24" s="114">
        <v>5823</v>
      </c>
      <c r="H24" s="140">
        <v>5746</v>
      </c>
      <c r="I24" s="115">
        <v>876</v>
      </c>
      <c r="J24" s="116">
        <v>15.245388096066829</v>
      </c>
    </row>
    <row r="25" spans="1:15" s="110" customFormat="1" ht="24.95" customHeight="1" x14ac:dyDescent="0.2">
      <c r="A25" s="193" t="s">
        <v>222</v>
      </c>
      <c r="B25" s="204" t="s">
        <v>159</v>
      </c>
      <c r="C25" s="113">
        <v>3.2303451680585837</v>
      </c>
      <c r="D25" s="115">
        <v>3926</v>
      </c>
      <c r="E25" s="114">
        <v>3940</v>
      </c>
      <c r="F25" s="114">
        <v>3966</v>
      </c>
      <c r="G25" s="114">
        <v>3923</v>
      </c>
      <c r="H25" s="140">
        <v>3886</v>
      </c>
      <c r="I25" s="115">
        <v>40</v>
      </c>
      <c r="J25" s="116">
        <v>1.029336078229542</v>
      </c>
    </row>
    <row r="26" spans="1:15" s="110" customFormat="1" ht="24.95" customHeight="1" x14ac:dyDescent="0.2">
      <c r="A26" s="201">
        <v>782.78300000000002</v>
      </c>
      <c r="B26" s="203" t="s">
        <v>160</v>
      </c>
      <c r="C26" s="113">
        <v>2.7506479614925743</v>
      </c>
      <c r="D26" s="115">
        <v>3343</v>
      </c>
      <c r="E26" s="114">
        <v>3186</v>
      </c>
      <c r="F26" s="114">
        <v>3673</v>
      </c>
      <c r="G26" s="114">
        <v>3691</v>
      </c>
      <c r="H26" s="140">
        <v>3510</v>
      </c>
      <c r="I26" s="115">
        <v>-167</v>
      </c>
      <c r="J26" s="116">
        <v>-4.7578347578347575</v>
      </c>
    </row>
    <row r="27" spans="1:15" s="110" customFormat="1" ht="24.95" customHeight="1" x14ac:dyDescent="0.2">
      <c r="A27" s="193" t="s">
        <v>161</v>
      </c>
      <c r="B27" s="199" t="s">
        <v>223</v>
      </c>
      <c r="C27" s="113">
        <v>4.3649977372773279</v>
      </c>
      <c r="D27" s="115">
        <v>5305</v>
      </c>
      <c r="E27" s="114">
        <v>5508</v>
      </c>
      <c r="F27" s="114">
        <v>5528</v>
      </c>
      <c r="G27" s="114">
        <v>5443</v>
      </c>
      <c r="H27" s="140">
        <v>5521</v>
      </c>
      <c r="I27" s="115">
        <v>-216</v>
      </c>
      <c r="J27" s="116">
        <v>-3.9123347219706575</v>
      </c>
    </row>
    <row r="28" spans="1:15" s="110" customFormat="1" ht="24.95" customHeight="1" x14ac:dyDescent="0.2">
      <c r="A28" s="193" t="s">
        <v>163</v>
      </c>
      <c r="B28" s="199" t="s">
        <v>164</v>
      </c>
      <c r="C28" s="113">
        <v>5.5621837330810058</v>
      </c>
      <c r="D28" s="115">
        <v>6760</v>
      </c>
      <c r="E28" s="114">
        <v>6778</v>
      </c>
      <c r="F28" s="114">
        <v>6670</v>
      </c>
      <c r="G28" s="114">
        <v>6474</v>
      </c>
      <c r="H28" s="140">
        <v>6667</v>
      </c>
      <c r="I28" s="115">
        <v>93</v>
      </c>
      <c r="J28" s="116">
        <v>1.3949302534873256</v>
      </c>
    </row>
    <row r="29" spans="1:15" s="110" customFormat="1" ht="24.95" customHeight="1" x14ac:dyDescent="0.2">
      <c r="A29" s="193">
        <v>86</v>
      </c>
      <c r="B29" s="199" t="s">
        <v>165</v>
      </c>
      <c r="C29" s="113">
        <v>7.9828855885135965</v>
      </c>
      <c r="D29" s="115">
        <v>9702</v>
      </c>
      <c r="E29" s="114">
        <v>9641</v>
      </c>
      <c r="F29" s="114">
        <v>9540</v>
      </c>
      <c r="G29" s="114">
        <v>9332</v>
      </c>
      <c r="H29" s="140">
        <v>9381</v>
      </c>
      <c r="I29" s="115">
        <v>321</v>
      </c>
      <c r="J29" s="116">
        <v>3.421810041573393</v>
      </c>
    </row>
    <row r="30" spans="1:15" s="110" customFormat="1" ht="24.95" customHeight="1" x14ac:dyDescent="0.2">
      <c r="A30" s="193">
        <v>87.88</v>
      </c>
      <c r="B30" s="204" t="s">
        <v>166</v>
      </c>
      <c r="C30" s="113">
        <v>7.3814127617558727</v>
      </c>
      <c r="D30" s="115">
        <v>8971</v>
      </c>
      <c r="E30" s="114">
        <v>8944</v>
      </c>
      <c r="F30" s="114">
        <v>8859</v>
      </c>
      <c r="G30" s="114">
        <v>9133</v>
      </c>
      <c r="H30" s="140">
        <v>8791</v>
      </c>
      <c r="I30" s="115">
        <v>180</v>
      </c>
      <c r="J30" s="116">
        <v>2.0475486292799454</v>
      </c>
    </row>
    <row r="31" spans="1:15" s="110" customFormat="1" ht="24.95" customHeight="1" x14ac:dyDescent="0.2">
      <c r="A31" s="193" t="s">
        <v>167</v>
      </c>
      <c r="B31" s="199" t="s">
        <v>168</v>
      </c>
      <c r="C31" s="113">
        <v>4.2177150615049159</v>
      </c>
      <c r="D31" s="115">
        <v>5126</v>
      </c>
      <c r="E31" s="114">
        <v>5150</v>
      </c>
      <c r="F31" s="114">
        <v>5142</v>
      </c>
      <c r="G31" s="114">
        <v>4939</v>
      </c>
      <c r="H31" s="140">
        <v>5046</v>
      </c>
      <c r="I31" s="115">
        <v>80</v>
      </c>
      <c r="J31" s="116">
        <v>1.5854141894569957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0.75040111901921258</v>
      </c>
      <c r="D34" s="115">
        <v>912</v>
      </c>
      <c r="E34" s="114">
        <v>884</v>
      </c>
      <c r="F34" s="114">
        <v>910</v>
      </c>
      <c r="G34" s="114">
        <v>906</v>
      </c>
      <c r="H34" s="140">
        <v>878</v>
      </c>
      <c r="I34" s="115">
        <v>34</v>
      </c>
      <c r="J34" s="116">
        <v>3.8724373576309796</v>
      </c>
    </row>
    <row r="35" spans="1:10" s="110" customFormat="1" ht="24.95" customHeight="1" x14ac:dyDescent="0.2">
      <c r="A35" s="292" t="s">
        <v>171</v>
      </c>
      <c r="B35" s="293" t="s">
        <v>172</v>
      </c>
      <c r="C35" s="113">
        <v>30.483399843666433</v>
      </c>
      <c r="D35" s="115">
        <v>37048</v>
      </c>
      <c r="E35" s="114">
        <v>37384</v>
      </c>
      <c r="F35" s="114">
        <v>37835</v>
      </c>
      <c r="G35" s="114">
        <v>37396</v>
      </c>
      <c r="H35" s="140">
        <v>37568</v>
      </c>
      <c r="I35" s="115">
        <v>-520</v>
      </c>
      <c r="J35" s="116">
        <v>-1.3841567291311754</v>
      </c>
    </row>
    <row r="36" spans="1:10" s="110" customFormat="1" ht="24.95" customHeight="1" x14ac:dyDescent="0.2">
      <c r="A36" s="294" t="s">
        <v>173</v>
      </c>
      <c r="B36" s="295" t="s">
        <v>174</v>
      </c>
      <c r="C36" s="125">
        <v>68.766199037314351</v>
      </c>
      <c r="D36" s="143">
        <v>83575</v>
      </c>
      <c r="E36" s="144">
        <v>83613</v>
      </c>
      <c r="F36" s="144">
        <v>83846</v>
      </c>
      <c r="G36" s="144">
        <v>81901</v>
      </c>
      <c r="H36" s="145">
        <v>81660</v>
      </c>
      <c r="I36" s="143">
        <v>1915</v>
      </c>
      <c r="J36" s="146">
        <v>2.3450893950526575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2020-09-25T08:19:38Z</dcterms:created>
  <dcterms:modified xsi:type="dcterms:W3CDTF">2020-09-28T08:07:59Z</dcterms:modified>
</cp:coreProperties>
</file>