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I44" i="24"/>
  <c r="E44" i="24"/>
  <c r="C44" i="24"/>
  <c r="L44" i="24" s="1"/>
  <c r="B44" i="24"/>
  <c r="D44" i="24" s="1"/>
  <c r="M43" i="24"/>
  <c r="I43" i="24"/>
  <c r="H43" i="24"/>
  <c r="G43" i="24"/>
  <c r="F43" i="24"/>
  <c r="E43" i="24"/>
  <c r="C43" i="24"/>
  <c r="L43" i="24" s="1"/>
  <c r="B43" i="24"/>
  <c r="D43" i="24" s="1"/>
  <c r="M42" i="24"/>
  <c r="I42" i="24"/>
  <c r="E42" i="24"/>
  <c r="C42" i="24"/>
  <c r="L42" i="24" s="1"/>
  <c r="B42" i="24"/>
  <c r="D42" i="24" s="1"/>
  <c r="M41" i="24"/>
  <c r="I41" i="24"/>
  <c r="H41" i="24"/>
  <c r="G41" i="24"/>
  <c r="F41" i="24"/>
  <c r="E41" i="24"/>
  <c r="C41" i="24"/>
  <c r="L41" i="24" s="1"/>
  <c r="B41" i="24"/>
  <c r="D41" i="24" s="1"/>
  <c r="M40" i="24"/>
  <c r="I40" i="24"/>
  <c r="E40" i="24"/>
  <c r="C40" i="24"/>
  <c r="L40" i="24" s="1"/>
  <c r="B40" i="24"/>
  <c r="D40" i="24" s="1"/>
  <c r="M36" i="24"/>
  <c r="L36" i="24"/>
  <c r="K36" i="24"/>
  <c r="J36" i="24"/>
  <c r="I36" i="24"/>
  <c r="H36" i="24"/>
  <c r="G36" i="24"/>
  <c r="F36" i="24"/>
  <c r="E36" i="24"/>
  <c r="D36" i="24"/>
  <c r="L57" i="15"/>
  <c r="K57" i="15"/>
  <c r="C38" i="24"/>
  <c r="M38" i="24" s="1"/>
  <c r="C37" i="24"/>
  <c r="C35" i="24"/>
  <c r="C34" i="24"/>
  <c r="C33" i="24"/>
  <c r="G33" i="24" s="1"/>
  <c r="C32" i="24"/>
  <c r="C31" i="24"/>
  <c r="C30" i="24"/>
  <c r="C29" i="24"/>
  <c r="C28" i="24"/>
  <c r="C27" i="24"/>
  <c r="C26" i="24"/>
  <c r="C25" i="24"/>
  <c r="C24" i="24"/>
  <c r="C23" i="24"/>
  <c r="C22" i="24"/>
  <c r="C21" i="24"/>
  <c r="C20" i="24"/>
  <c r="C19" i="24"/>
  <c r="C18" i="24"/>
  <c r="G18" i="24" s="1"/>
  <c r="C17" i="24"/>
  <c r="C16" i="24"/>
  <c r="C15" i="24"/>
  <c r="C14" i="24"/>
  <c r="C9" i="24"/>
  <c r="C8" i="24"/>
  <c r="C7" i="24"/>
  <c r="B38" i="24"/>
  <c r="B37" i="24"/>
  <c r="B35" i="24"/>
  <c r="B34" i="24"/>
  <c r="B33" i="24"/>
  <c r="B32" i="24"/>
  <c r="B31" i="24"/>
  <c r="B30" i="24"/>
  <c r="B29" i="24"/>
  <c r="B28" i="24"/>
  <c r="K28" i="24" s="1"/>
  <c r="B27" i="24"/>
  <c r="B26" i="24"/>
  <c r="B25" i="24"/>
  <c r="B24" i="24"/>
  <c r="B23" i="24"/>
  <c r="B22" i="24"/>
  <c r="B21" i="24"/>
  <c r="B20" i="24"/>
  <c r="B19" i="24"/>
  <c r="B18" i="24"/>
  <c r="B17" i="24"/>
  <c r="B16" i="24"/>
  <c r="B15" i="24"/>
  <c r="B9" i="24"/>
  <c r="B8" i="24"/>
  <c r="B7" i="24"/>
  <c r="M9" i="24" l="1"/>
  <c r="E9" i="24"/>
  <c r="L9" i="24"/>
  <c r="I9" i="24"/>
  <c r="G9" i="24"/>
  <c r="I28" i="24"/>
  <c r="G28" i="24"/>
  <c r="M28" i="24"/>
  <c r="E28" i="24"/>
  <c r="L28" i="24"/>
  <c r="F15" i="24"/>
  <c r="D15" i="24"/>
  <c r="J15" i="24"/>
  <c r="H15" i="24"/>
  <c r="F7" i="24"/>
  <c r="D7" i="24"/>
  <c r="J7" i="24"/>
  <c r="H7" i="24"/>
  <c r="K7" i="24"/>
  <c r="J18" i="24"/>
  <c r="H18" i="24"/>
  <c r="F18" i="24"/>
  <c r="D18" i="24"/>
  <c r="K18" i="24"/>
  <c r="F21" i="24"/>
  <c r="D21" i="24"/>
  <c r="K21" i="24"/>
  <c r="J21" i="24"/>
  <c r="H21" i="24"/>
  <c r="J34" i="24"/>
  <c r="H34" i="24"/>
  <c r="F34" i="24"/>
  <c r="D34" i="24"/>
  <c r="K34" i="24"/>
  <c r="D38" i="24"/>
  <c r="K38" i="24"/>
  <c r="J38" i="24"/>
  <c r="H38" i="24"/>
  <c r="F38" i="24"/>
  <c r="I22" i="24"/>
  <c r="G22" i="24"/>
  <c r="M22" i="24"/>
  <c r="E22" i="24"/>
  <c r="L22" i="24"/>
  <c r="M25" i="24"/>
  <c r="E25" i="24"/>
  <c r="L25" i="24"/>
  <c r="I25" i="24"/>
  <c r="G25" i="24"/>
  <c r="K58" i="24"/>
  <c r="J58" i="24"/>
  <c r="I58" i="24"/>
  <c r="K66" i="24"/>
  <c r="J66" i="24"/>
  <c r="I66" i="24"/>
  <c r="I16" i="24"/>
  <c r="M16" i="24"/>
  <c r="E16" i="24"/>
  <c r="L16" i="24"/>
  <c r="G16" i="24"/>
  <c r="I32" i="24"/>
  <c r="G32" i="24"/>
  <c r="M32" i="24"/>
  <c r="E32" i="24"/>
  <c r="L32" i="24"/>
  <c r="M7" i="24"/>
  <c r="E7" i="24"/>
  <c r="L7" i="24"/>
  <c r="I7" i="24"/>
  <c r="G7" i="24"/>
  <c r="I8" i="24"/>
  <c r="M8" i="24"/>
  <c r="E8" i="24"/>
  <c r="L8" i="24"/>
  <c r="G8" i="24"/>
  <c r="I20" i="24"/>
  <c r="G20" i="24"/>
  <c r="M20" i="24"/>
  <c r="E20" i="24"/>
  <c r="L20" i="24"/>
  <c r="I26" i="24"/>
  <c r="G26" i="24"/>
  <c r="M26" i="24"/>
  <c r="E26" i="24"/>
  <c r="L26" i="24"/>
  <c r="G37" i="24"/>
  <c r="M37" i="24"/>
  <c r="E37" i="24"/>
  <c r="L37" i="24"/>
  <c r="I37" i="24"/>
  <c r="F31" i="24"/>
  <c r="D31" i="24"/>
  <c r="K31" i="24"/>
  <c r="J31" i="24"/>
  <c r="H31" i="24"/>
  <c r="M35" i="24"/>
  <c r="E35" i="24"/>
  <c r="L35" i="24"/>
  <c r="I35" i="24"/>
  <c r="G35" i="24"/>
  <c r="J22" i="24"/>
  <c r="H22" i="24"/>
  <c r="F22" i="24"/>
  <c r="D22" i="24"/>
  <c r="F35" i="24"/>
  <c r="D35" i="24"/>
  <c r="K35" i="24"/>
  <c r="J35" i="24"/>
  <c r="H35" i="24"/>
  <c r="J26" i="24"/>
  <c r="H26" i="24"/>
  <c r="F26" i="24"/>
  <c r="D26" i="24"/>
  <c r="K26" i="24"/>
  <c r="F29" i="24"/>
  <c r="D29" i="24"/>
  <c r="K29" i="24"/>
  <c r="J29" i="24"/>
  <c r="H29" i="24"/>
  <c r="I14" i="24"/>
  <c r="M14" i="24"/>
  <c r="E14" i="24"/>
  <c r="L14" i="24"/>
  <c r="G14" i="24"/>
  <c r="M17" i="24"/>
  <c r="E17" i="24"/>
  <c r="L17" i="24"/>
  <c r="I17" i="24"/>
  <c r="G17" i="24"/>
  <c r="I30" i="24"/>
  <c r="G30" i="24"/>
  <c r="M30" i="24"/>
  <c r="E30" i="24"/>
  <c r="L30" i="24"/>
  <c r="M33" i="24"/>
  <c r="E33" i="24"/>
  <c r="L33" i="24"/>
  <c r="I33" i="24"/>
  <c r="K15" i="24"/>
  <c r="M29" i="24"/>
  <c r="E29" i="24"/>
  <c r="L29" i="24"/>
  <c r="I29" i="24"/>
  <c r="G29" i="24"/>
  <c r="F19" i="24"/>
  <c r="D19" i="24"/>
  <c r="K19" i="24"/>
  <c r="J19" i="24"/>
  <c r="H19" i="24"/>
  <c r="J32" i="24"/>
  <c r="H32" i="24"/>
  <c r="F32" i="24"/>
  <c r="D32" i="24"/>
  <c r="K32" i="24"/>
  <c r="B45" i="24"/>
  <c r="B39" i="24"/>
  <c r="F17" i="24"/>
  <c r="D17" i="24"/>
  <c r="J17" i="24"/>
  <c r="H17" i="24"/>
  <c r="K17" i="24"/>
  <c r="F23" i="24"/>
  <c r="D23" i="24"/>
  <c r="K23" i="24"/>
  <c r="J23" i="24"/>
  <c r="H23" i="24"/>
  <c r="F33" i="24"/>
  <c r="D33" i="24"/>
  <c r="K33" i="24"/>
  <c r="J33" i="24"/>
  <c r="H33" i="24"/>
  <c r="M21" i="24"/>
  <c r="E21" i="24"/>
  <c r="L21" i="24"/>
  <c r="I21" i="24"/>
  <c r="G21" i="24"/>
  <c r="M27" i="24"/>
  <c r="E27" i="24"/>
  <c r="L27" i="24"/>
  <c r="I27" i="24"/>
  <c r="G27" i="24"/>
  <c r="L38" i="24"/>
  <c r="I38" i="24"/>
  <c r="G38" i="24"/>
  <c r="E38" i="24"/>
  <c r="M19" i="24"/>
  <c r="E19" i="24"/>
  <c r="L19" i="24"/>
  <c r="I19" i="24"/>
  <c r="G19" i="24"/>
  <c r="J16" i="24"/>
  <c r="H16" i="24"/>
  <c r="F16" i="24"/>
  <c r="D16" i="24"/>
  <c r="K16" i="24"/>
  <c r="J8" i="24"/>
  <c r="H8" i="24"/>
  <c r="F8" i="24"/>
  <c r="D8" i="24"/>
  <c r="K8" i="24"/>
  <c r="F9" i="24"/>
  <c r="D9" i="24"/>
  <c r="J9" i="24"/>
  <c r="H9" i="24"/>
  <c r="K9" i="24"/>
  <c r="I24" i="24"/>
  <c r="G24" i="24"/>
  <c r="M24" i="24"/>
  <c r="E24" i="24"/>
  <c r="L24" i="24"/>
  <c r="K22" i="24"/>
  <c r="F25" i="24"/>
  <c r="D25" i="24"/>
  <c r="K25" i="24"/>
  <c r="J25" i="24"/>
  <c r="H25" i="24"/>
  <c r="B14" i="24"/>
  <c r="B6" i="24"/>
  <c r="J24" i="24"/>
  <c r="H24" i="24"/>
  <c r="F24" i="24"/>
  <c r="D24" i="24"/>
  <c r="K24" i="24"/>
  <c r="F27" i="24"/>
  <c r="D27" i="24"/>
  <c r="K27" i="24"/>
  <c r="J27" i="24"/>
  <c r="H27" i="24"/>
  <c r="J30" i="24"/>
  <c r="H30" i="24"/>
  <c r="F30" i="24"/>
  <c r="D30" i="24"/>
  <c r="K30" i="24"/>
  <c r="M15" i="24"/>
  <c r="E15" i="24"/>
  <c r="L15" i="24"/>
  <c r="I15" i="24"/>
  <c r="G15" i="24"/>
  <c r="I18" i="24"/>
  <c r="M18" i="24"/>
  <c r="E18" i="24"/>
  <c r="L18" i="24"/>
  <c r="I34" i="24"/>
  <c r="G34" i="24"/>
  <c r="M34" i="24"/>
  <c r="E34" i="24"/>
  <c r="L34" i="24"/>
  <c r="M23" i="24"/>
  <c r="E23" i="24"/>
  <c r="L23" i="24"/>
  <c r="I23" i="24"/>
  <c r="M31" i="24"/>
  <c r="E31" i="24"/>
  <c r="L31" i="24"/>
  <c r="I31" i="24"/>
  <c r="C6" i="24"/>
  <c r="K53" i="24"/>
  <c r="J53" i="24"/>
  <c r="I53" i="24"/>
  <c r="K61" i="24"/>
  <c r="J61" i="24"/>
  <c r="I61" i="24"/>
  <c r="K69" i="24"/>
  <c r="J69" i="24"/>
  <c r="I69" i="24"/>
  <c r="G23" i="24"/>
  <c r="K55" i="24"/>
  <c r="J55" i="24"/>
  <c r="I55" i="24"/>
  <c r="K63" i="24"/>
  <c r="J63" i="24"/>
  <c r="I63" i="24"/>
  <c r="J20" i="24"/>
  <c r="H20" i="24"/>
  <c r="F20" i="24"/>
  <c r="D20" i="24"/>
  <c r="J28" i="24"/>
  <c r="H28" i="24"/>
  <c r="F28" i="24"/>
  <c r="D28" i="24"/>
  <c r="H37" i="24"/>
  <c r="F37" i="24"/>
  <c r="D37" i="24"/>
  <c r="K37" i="24"/>
  <c r="J37" i="24"/>
  <c r="K52" i="24"/>
  <c r="J52" i="24"/>
  <c r="I52" i="24"/>
  <c r="K60" i="24"/>
  <c r="J60" i="24"/>
  <c r="I60" i="24"/>
  <c r="K68" i="24"/>
  <c r="J68" i="24"/>
  <c r="I68" i="24"/>
  <c r="K57" i="24"/>
  <c r="J57" i="24"/>
  <c r="I57" i="24"/>
  <c r="K65" i="24"/>
  <c r="J65" i="24"/>
  <c r="I65" i="24"/>
  <c r="C45" i="24"/>
  <c r="C39" i="24"/>
  <c r="K54" i="24"/>
  <c r="J54" i="24"/>
  <c r="I54" i="24"/>
  <c r="K62" i="24"/>
  <c r="J62" i="24"/>
  <c r="I62" i="24"/>
  <c r="K70" i="24"/>
  <c r="J70" i="24"/>
  <c r="I70" i="24"/>
  <c r="K20" i="24"/>
  <c r="G31" i="24"/>
  <c r="K51" i="24"/>
  <c r="J51" i="24"/>
  <c r="I51" i="24"/>
  <c r="K59" i="24"/>
  <c r="J59" i="24"/>
  <c r="I59" i="24"/>
  <c r="K67" i="24"/>
  <c r="J67" i="24"/>
  <c r="I67" i="24"/>
  <c r="K77" i="24"/>
  <c r="K56" i="24"/>
  <c r="J56" i="24"/>
  <c r="I56" i="24"/>
  <c r="K64" i="24"/>
  <c r="J64" i="24"/>
  <c r="I64" i="24"/>
  <c r="F40" i="24"/>
  <c r="J41" i="24"/>
  <c r="F42" i="24"/>
  <c r="J43" i="24"/>
  <c r="F44" i="24"/>
  <c r="I71" i="24"/>
  <c r="I72" i="24"/>
  <c r="I73" i="24"/>
  <c r="I74" i="24"/>
  <c r="I75" i="24"/>
  <c r="G40" i="24"/>
  <c r="K41" i="24"/>
  <c r="G42" i="24"/>
  <c r="K43" i="24"/>
  <c r="G44" i="24"/>
  <c r="J71" i="24"/>
  <c r="J72" i="24"/>
  <c r="J73" i="24"/>
  <c r="J74" i="24"/>
  <c r="J75" i="24"/>
  <c r="H40" i="24"/>
  <c r="H42" i="24"/>
  <c r="H44" i="24"/>
  <c r="J40" i="24"/>
  <c r="J42" i="24"/>
  <c r="J44" i="24"/>
  <c r="K40" i="24"/>
  <c r="K42" i="24"/>
  <c r="K44" i="24"/>
  <c r="I6" i="24" l="1"/>
  <c r="M6" i="24"/>
  <c r="E6" i="24"/>
  <c r="L6" i="24"/>
  <c r="G6" i="24"/>
  <c r="J77" i="24"/>
  <c r="G45" i="24"/>
  <c r="M45" i="24"/>
  <c r="E45" i="24"/>
  <c r="L45" i="24"/>
  <c r="I45" i="24"/>
  <c r="G39" i="24"/>
  <c r="M39" i="24"/>
  <c r="E39" i="24"/>
  <c r="L39" i="24"/>
  <c r="I39" i="24"/>
  <c r="H39" i="24"/>
  <c r="F39" i="24"/>
  <c r="D39" i="24"/>
  <c r="K39" i="24"/>
  <c r="J39" i="24"/>
  <c r="I77" i="24"/>
  <c r="K79" i="24"/>
  <c r="K78" i="24"/>
  <c r="H45" i="24"/>
  <c r="F45" i="24"/>
  <c r="D45" i="24"/>
  <c r="K45" i="24"/>
  <c r="J45" i="24"/>
  <c r="J6" i="24"/>
  <c r="H6" i="24"/>
  <c r="F6" i="24"/>
  <c r="D6" i="24"/>
  <c r="K6" i="24"/>
  <c r="J14" i="24"/>
  <c r="H14" i="24"/>
  <c r="F14" i="24"/>
  <c r="D14" i="24"/>
  <c r="K14" i="24"/>
  <c r="I78" i="24" l="1"/>
  <c r="I79" i="24"/>
  <c r="J79" i="24"/>
  <c r="J78" i="24"/>
  <c r="I83" i="24" l="1"/>
  <c r="I82" i="24"/>
  <c r="I81" i="24"/>
</calcChain>
</file>

<file path=xl/sharedStrings.xml><?xml version="1.0" encoding="utf-8"?>
<sst xmlns="http://schemas.openxmlformats.org/spreadsheetml/2006/main" count="1707" uniqueCount="520">
  <si>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</si>
  <si>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</si>
  <si>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</si>
  <si>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</si>
  <si>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</si>
  <si>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</si>
  <si>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</si>
  <si>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</si>
  <si>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</si>
  <si>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</si>
  <si>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</si>
  <si>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</si>
  <si>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</si>
  <si>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Bochum, Stadt (05911)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</si>
  <si>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</si>
  <si>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</si>
  <si>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</si>
  <si>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</si>
  <si>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</si>
  <si>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</si>
  <si>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</si>
  <si>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</si>
  <si>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</si>
  <si>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</si>
  <si>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</si>
  <si>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</si>
  <si>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</si>
  <si>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</si>
  <si>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</si>
  <si>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</si>
  <si>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</si>
  <si>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</si>
  <si>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</si>
  <si>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</si>
  <si>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</si>
  <si>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</si>
  <si>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</si>
  <si>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</si>
  <si>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</si>
  <si>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</si>
  <si>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</si>
  <si>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</si>
  <si>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</si>
  <si>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</si>
  <si>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</si>
  <si>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</si>
  <si>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</si>
  <si>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</si>
  <si>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</si>
  <si>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</si>
  <si>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</si>
  <si>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</si>
  <si>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</si>
  <si>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</si>
  <si>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</si>
  <si>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</si>
  <si>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</si>
  <si>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</si>
  <si>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</si>
  <si>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</si>
  <si>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</si>
  <si>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</si>
  <si>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</si>
  <si>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</si>
  <si>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</si>
  <si>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</si>
  <si>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</si>
  <si>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</si>
  <si>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</si>
  <si>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</si>
  <si>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</si>
  <si>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</si>
  <si>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</si>
  <si>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</si>
  <si>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</si>
  <si>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</si>
  <si>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</si>
  <si>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</si>
  <si>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</si>
  <si>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</si>
  <si>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</si>
  <si>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</si>
  <si>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</si>
  <si>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</si>
  <si>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</si>
  <si>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</si>
  <si>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</si>
  <si>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</si>
  <si>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</si>
  <si>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</si>
  <si>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</si>
  <si>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</si>
  <si>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Bochum, Stadt (05911);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</si>
  <si>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</si>
  <si>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</si>
  <si>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</si>
  <si>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</si>
  <si>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</si>
  <si>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</si>
  <si>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</si>
  <si>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</si>
  <si>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</si>
  <si>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</si>
  <si>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</si>
  <si>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</si>
  <si>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</si>
  <si>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</si>
  <si>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</si>
  <si>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</si>
  <si>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</si>
  <si>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</si>
  <si>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</si>
  <si>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</si>
  <si>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</si>
  <si>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</si>
  <si>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</si>
  <si>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</si>
  <si>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</si>
  <si>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</si>
  <si>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</si>
  <si>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</si>
  <si>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</si>
  <si>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</si>
  <si>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</si>
  <si>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</si>
  <si>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</si>
  <si>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</si>
  <si>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</si>
  <si>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</si>
  <si>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</si>
  <si>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</si>
  <si>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</si>
  <si>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</si>
  <si>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</si>
  <si>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</si>
  <si>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</si>
  <si>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</si>
  <si>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</si>
  <si>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</si>
  <si>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</si>
  <si>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</si>
  <si>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</si>
  <si>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</si>
  <si>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</si>
  <si>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</si>
  <si>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</si>
  <si>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</si>
  <si>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</si>
  <si>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</si>
  <si>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</si>
  <si>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</si>
  <si>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</si>
  <si>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</si>
  <si>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</si>
  <si>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</si>
  <si>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</si>
  <si>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</si>
  <si>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</si>
  <si>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</si>
  <si>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</si>
  <si>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</si>
  <si>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</si>
  <si>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</si>
  <si>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</si>
  <si>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</si>
  <si>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</si>
  <si>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</si>
  <si>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</si>
  <si>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</si>
  <si>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</si>
  <si>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</si>
  <si>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</si>
  <si>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</si>
  <si>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</si>
  <si>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</si>
  <si>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</si>
  <si>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</si>
  <si>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</si>
  <si>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</si>
  <si>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</si>
  <si>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</si>
  <si>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</si>
  <si>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</si>
  <si>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Bochum, Stadt (05911)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</si>
  <si>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</si>
  <si>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</si>
  <si>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</si>
  <si>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</si>
  <si>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</si>
  <si>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</si>
  <si>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</si>
  <si>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</si>
  <si>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</si>
  <si>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</si>
  <si>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</si>
  <si>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</si>
  <si>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</si>
  <si>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</si>
  <si>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</si>
  <si>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</si>
  <si>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</si>
  <si>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</si>
  <si>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</si>
  <si>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</si>
  <si>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</si>
  <si>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</si>
  <si>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</si>
  <si>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</si>
  <si>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</si>
  <si>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</si>
  <si>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</si>
  <si>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</si>
  <si>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</si>
  <si>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</si>
  <si>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</si>
  <si>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</si>
  <si>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</si>
  <si>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</si>
  <si>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</si>
  <si>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</si>
  <si>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</si>
  <si>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</si>
  <si>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</si>
  <si>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</si>
  <si>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</si>
  <si>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</si>
  <si>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</si>
  <si>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</si>
  <si>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</si>
  <si>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</si>
  <si>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</si>
  <si>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</si>
  <si>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</si>
  <si>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</si>
  <si>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</si>
  <si>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</si>
  <si>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</si>
  <si>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</si>
  <si>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</si>
  <si>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</si>
  <si>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</si>
  <si>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</si>
  <si>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</si>
  <si>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</si>
  <si>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</si>
  <si>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</si>
  <si>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</si>
  <si>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</si>
  <si>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</si>
  <si>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</si>
  <si>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</si>
  <si>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</si>
  <si>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</si>
  <si>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</si>
  <si>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</si>
  <si>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</si>
  <si>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</si>
  <si>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</si>
  <si>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</si>
  <si>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</si>
  <si>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</si>
  <si>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</si>
  <si>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</si>
  <si>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</si>
  <si>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</si>
  <si>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</si>
  <si>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</si>
  <si>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</si>
  <si>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</si>
  <si>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</si>
  <si>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</si>
  <si>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</si>
  <si>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</si>
  <si>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</si>
  <si>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</si>
  <si>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</si>
  <si>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</si>
  <si>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</si>
  <si>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</si>
  <si>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</si>
  <si>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</si>
  <si>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</si>
  <si>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</si>
  <si>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</si>
  <si>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</si>
  <si>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</si>
  <si>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</si>
  <si>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</si>
  <si>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</si>
  <si>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</si>
  <si>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</si>
  <si>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</si>
  <si>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</si>
  <si>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</si>
  <si>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</si>
  <si>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</si>
  <si>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</si>
  <si>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</si>
  <si>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</si>
  <si>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</si>
  <si>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</si>
  <si>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</si>
  <si>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</si>
  <si>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</si>
  <si>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</si>
  <si>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</si>
  <si>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</si>
  <si>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</si>
  <si>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</si>
  <si>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</si>
  <si>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</si>
  <si>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</si>
  <si>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</si>
  <si>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</si>
  <si>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</si>
  <si>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</si>
  <si>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</si>
  <si>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</si>
  <si>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</si>
  <si>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</si>
  <si>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</si>
  <si>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</si>
  <si>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</si>
  <si>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</si>
  <si>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</si>
  <si>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</si>
  <si>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</si>
  <si>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</si>
  <si>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</si>
  <si>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</si>
  <si>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</si>
  <si>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</si>
  <si>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</si>
  <si>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</si>
  <si>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</si>
  <si>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</si>
  <si>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</si>
  <si>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</si>
  <si>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</si>
  <si>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</si>
  <si>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</si>
  <si>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</si>
  <si>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</si>
  <si>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</si>
  <si>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</si>
  <si>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</si>
  <si>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</si>
  <si>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</si>
  <si>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</si>
  <si>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</si>
  <si>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</si>
  <si>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</si>
  <si>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</si>
  <si>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</si>
  <si>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</si>
  <si>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</si>
  <si>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</si>
  <si>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</si>
  <si>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</si>
  <si>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</si>
  <si>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</si>
  <si>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</si>
  <si>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</si>
  <si>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</si>
  <si>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</si>
  <si>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</si>
  <si>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</si>
  <si>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</si>
  <si>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</si>
  <si>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</si>
  <si>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</si>
  <si>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</si>
  <si>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</si>
  <si>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Bochum, Stadt (05911);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</si>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</sst>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{DF7661C5-43DF-457F-88F7-607663548A1F}</c15:txfldGUID>
                      <c15:f>Daten_Diagramme!$D$6</c15:f>
                      <c15:dlblFieldTableCache>
                        <c:ptCount val="1"/>
                        <c:pt idx="0">
                          <c:v>2.5</c:v>
                        </c:pt>
                      </c15:dlblFieldTableCache>
                    </c15:dlblFTEntry>
                  </c15:dlblFieldTable>
                  <c15:showDataLabelsRange val="0"/>
                </c:ext>
                <c:ext xmlns:c16="http://schemas.microsoft.com/office/drawing/2014/chart" uri="{C3380CC4-5D6E-409C-BE32-E72D297353CC}">
                  <c16:uniqueId val="{00000000-1F11-487E-ABF5-CF2BA5EA318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{B06FF4AE-CCB2-45B9-89B1-7173200A9A89}</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1F11-487E-ABF5-CF2BA5EA318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{FEE5982E-CD92-438B-85E1-564B37DD7A78}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F11-487E-ABF5-CF2BA5EA318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{32D880C1-2212-431F-92AD-CFC878A9761B}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F11-487E-ABF5-CF2BA5EA318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2.4771607982862318</c:v>
                </c:pt>
                <c:pt idx="1">
                  <c:v>1.3225681822425275</c:v>
                </c:pt>
                <c:pt idx="2">
                  <c:v>1.1186464311118853</c:v>
                </c:pt>
                <c:pt idx="3">
                  <c:v>1.0875687030768</c:v>
                </c:pt>
              </c:numCache>
            </c:numRef>
          </c:val>
          <c:extLst>
            <c:ext xmlns:c16="http://schemas.microsoft.com/office/drawing/2014/chart" uri="{C3380CC4-5D6E-409C-BE32-E72D297353CC}">
              <c16:uniqueId val="{00000004-1F11-487E-ABF5-CF2BA5EA318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{3C6A5E8A-CE01-4FAB-868E-E098BA9E538A}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F11-487E-ABF5-CF2BA5EA318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{FFACFBFF-68A8-4BD4-A790-6BCE2A3D93EE}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F11-487E-ABF5-CF2BA5EA318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{65D53E96-5340-46DB-86F2-B422360B643A}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F11-487E-ABF5-CF2BA5EA318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{62DA3F3D-BD37-4B12-98C7-ED8E1A8E1CDA}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F11-487E-ABF5-CF2BA5EA31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F11-487E-ABF5-CF2BA5EA318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F11-487E-ABF5-CF2BA5EA318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{5147C500-DD62-419E-A582-145491CF7513}</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4F8F-465C-B9CA-59A51B6C6B4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{500536EB-86D2-4130-93B7-3D91AB444940}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4F8F-465C-B9CA-59A51B6C6B4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{AC6347A9-92B7-4CCB-8AE7-C31C1F57537B}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F8F-465C-B9CA-59A51B6C6B4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{999EACBF-5A40-4D4A-92B9-01DD5F1A77BE}</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F8F-465C-B9CA-59A51B6C6B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-2.0264157770942646</c:v>
                </c:pt>
                <c:pt idx="1">
                  <c:v>-3.156552267354261</c:v>
                </c:pt>
                <c:pt idx="2">
                  <c:v>-2.7637010795899166</c:v>
                </c:pt>
                <c:pt idx="3">
                  <c:v>-2.8655893304673015</c:v>
                </c:pt>
              </c:numCache>
            </c:numRef>
          </c:val>
          <c:extLst>
            <c:ext xmlns:c16="http://schemas.microsoft.com/office/drawing/2014/chart" uri="{C3380CC4-5D6E-409C-BE32-E72D297353CC}">
              <c16:uniqueId val="{00000004-4F8F-465C-B9CA-59A51B6C6B4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{0BA09979-637A-487A-A78D-0FE3611A9A69}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F8F-465C-B9CA-59A51B6C6B4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{6E0B6FB0-F27E-42BB-98C8-42174AF4719C}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F8F-465C-B9CA-59A51B6C6B4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{1C1AB7D0-A4B0-4FE7-ADF0-857E6409D2B6}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F8F-465C-B9CA-59A51B6C6B4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{B4158A0C-2BC3-4C27-ABB6-88356CCF1685}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F8F-465C-B9CA-59A51B6C6B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F8F-465C-B9CA-59A51B6C6B4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F8F-465C-B9CA-59A51B6C6B4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{10ABAC44-4AD9-467A-844C-2DC0152E3756}</c15:txfldGUID>
                      <c15:f>Daten_Diagramme!$D$14</c15:f>
                      <c15:dlblFieldTableCache>
                        <c:ptCount val="1"/>
                        <c:pt idx="0">
                          <c:v>2.5</c:v>
                        </c:pt>
                      </c15:dlblFieldTableCache>
                    </c15:dlblFTEntry>
                  </c15:dlblFieldTable>
                  <c15:showDataLabelsRange val="0"/>
                </c:ext>
                <c:ext xmlns:c16="http://schemas.microsoft.com/office/drawing/2014/chart" uri="{C3380CC4-5D6E-409C-BE32-E72D297353CC}">
                  <c16:uniqueId val="{00000000-8B7C-4EB0-8593-602852BD988F}"/>
                </c:ext>
              </c:extLst>
            </c:dLbl>
            <c:dLbl>
              <c:idx val="1"/>
              <c:tx>
                <c:strRef>
                  <c:f>Daten_Diagramme!$D$15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{A6A12CE7-638C-4CE3-B3F1-DCDEB16C56FD}</c15:txfldGUID>
                      <c15:f>Daten_Diagramme!$D$15</c15:f>
                      <c15:dlblFieldTableCache>
                        <c:ptCount val="1"/>
                        <c:pt idx="0">
                          <c:v>-2.5</c:v>
                        </c:pt>
                      </c15:dlblFieldTableCache>
                    </c15:dlblFTEntry>
                  </c15:dlblFieldTable>
                  <c15:showDataLabelsRange val="0"/>
                </c:ext>
                <c:ext xmlns:c16="http://schemas.microsoft.com/office/drawing/2014/chart" uri="{C3380CC4-5D6E-409C-BE32-E72D297353CC}">
                  <c16:uniqueId val="{00000001-8B7C-4EB0-8593-602852BD988F}"/>
                </c:ext>
              </c:extLst>
            </c:dLbl>
            <c:dLbl>
              <c:idx val="2"/>
              <c:tx>
                <c:strRef>
                  <c:f>Daten_Diagramme!$D$16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{19485A46-6BA3-47BB-B7CA-B19F534E6B8E}</c15:txfldGUID>
                      <c15:f>Daten_Diagramme!$D$16</c15:f>
                      <c15:dlblFieldTableCache>
                        <c:ptCount val="1"/>
                        <c:pt idx="0">
                          <c:v>0.8</c:v>
                        </c:pt>
                      </c15:dlblFieldTableCache>
                    </c15:dlblFTEntry>
                  </c15:dlblFieldTable>
                  <c15:showDataLabelsRange val="0"/>
                </c:ext>
                <c:ext xmlns:c16="http://schemas.microsoft.com/office/drawing/2014/chart" uri="{C3380CC4-5D6E-409C-BE32-E72D297353CC}">
                  <c16:uniqueId val="{00000002-8B7C-4EB0-8593-602852BD988F}"/>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{1CB41DFE-135D-4D14-A533-51113B35FBF5}</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8B7C-4EB0-8593-602852BD988F}"/>
                </c:ext>
              </c:extLst>
            </c:dLbl>
            <c:dLbl>
              <c:idx val="4"/>
              <c:tx>
                <c:strRef>
                  <c:f>Daten_Diagramme!$D$18</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{07ED8AD5-7178-4BEF-868A-C2C64476592F}</c15:txfldGUID>
                      <c15:f>Daten_Diagramme!$D$18</c15:f>
                      <c15:dlblFieldTableCache>
                        <c:ptCount val="1"/>
                        <c:pt idx="0">
                          <c:v>7.7</c:v>
                        </c:pt>
                      </c15:dlblFieldTableCache>
                    </c15:dlblFTEntry>
                  </c15:dlblFieldTable>
                  <c15:showDataLabelsRange val="0"/>
                </c:ext>
                <c:ext xmlns:c16="http://schemas.microsoft.com/office/drawing/2014/chart" uri="{C3380CC4-5D6E-409C-BE32-E72D297353CC}">
                  <c16:uniqueId val="{00000004-8B7C-4EB0-8593-602852BD988F}"/>
                </c:ext>
              </c:extLst>
            </c:dLbl>
            <c:dLbl>
              <c:idx val="5"/>
              <c:tx>
                <c:strRef>
                  <c:f>Daten_Diagramme!$D$19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{6080D0AA-462C-4D65-B793-1518797A5D5B}</c15:txfldGUID>
                      <c15:f>Daten_Diagramme!$D$19</c15:f>
                      <c15:dlblFieldTableCache>
                        <c:ptCount val="1"/>
                        <c:pt idx="0">
                          <c:v>-3.9</c:v>
                        </c:pt>
                      </c15:dlblFieldTableCache>
                    </c15:dlblFTEntry>
                  </c15:dlblFieldTable>
                  <c15:showDataLabelsRange val="0"/>
                </c:ext>
                <c:ext xmlns:c16="http://schemas.microsoft.com/office/drawing/2014/chart" uri="{C3380CC4-5D6E-409C-BE32-E72D297353CC}">
                  <c16:uniqueId val="{00000005-8B7C-4EB0-8593-602852BD988F}"/>
                </c:ext>
              </c:extLst>
            </c:dLbl>
            <c:dLbl>
              <c:idx val="6"/>
              <c:tx>
                <c:strRef>
                  <c:f>Daten_Diagramme!$D$20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{08FCDE42-B45A-4947-96DE-2795C9FD3414}</c15:txfldGUID>
                      <c15:f>Daten_Diagramme!$D$20</c15:f>
                      <c15:dlblFieldTableCache>
                        <c:ptCount val="1"/>
                        <c:pt idx="0">
                          <c:v>3.8</c:v>
                        </c:pt>
                      </c15:dlblFieldTableCache>
                    </c15:dlblFTEntry>
                  </c15:dlblFieldTable>
                  <c15:showDataLabelsRange val="0"/>
                </c:ext>
                <c:ext xmlns:c16="http://schemas.microsoft.com/office/drawing/2014/chart" uri="{C3380CC4-5D6E-409C-BE32-E72D297353CC}">
                  <c16:uniqueId val="{00000006-8B7C-4EB0-8593-602852BD988F}"/>
                </c:ext>
              </c:extLst>
            </c:dLbl>
            <c:dLbl>
              <c:idx val="7"/>
              <c:tx>
                <c:strRef>
                  <c:f>Daten_Diagramme!$D$21</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{28F6F88E-EAD4-4F10-A89C-125408D356DC}</c15:txfldGUID>
                      <c15:f>Daten_Diagramme!$D$21</c15:f>
                      <c15:dlblFieldTableCache>
                        <c:ptCount val="1"/>
                        <c:pt idx="0">
                          <c:v>12.5</c:v>
                        </c:pt>
                      </c15:dlblFieldTableCache>
                    </c15:dlblFTEntry>
                  </c15:dlblFieldTable>
                  <c15:showDataLabelsRange val="0"/>
                </c:ext>
                <c:ext xmlns:c16="http://schemas.microsoft.com/office/drawing/2014/chart" uri="{C3380CC4-5D6E-409C-BE32-E72D297353CC}">
                  <c16:uniqueId val="{00000007-8B7C-4EB0-8593-602852BD988F}"/>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{926AEE1F-7613-42FD-9BF4-C4F82669458E}</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8B7C-4EB0-8593-602852BD988F}"/>
                </c:ext>
              </c:extLst>
            </c:dLbl>
            <c:dLbl>
              <c:idx val="9"/>
              <c:tx>
                <c:strRef>
                  <c:f>Daten_Diagramme!$D$23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{9D5E47D9-17B3-400A-8339-3FDF0B03265E}</c15:txfldGUID>
                      <c15:f>Daten_Diagramme!$D$23</c15:f>
                      <c15:dlblFieldTableCache>
                        <c:ptCount val="1"/>
                        <c:pt idx="0">
                          <c:v>3.6</c:v>
                        </c:pt>
                      </c15:dlblFieldTableCache>
                    </c15:dlblFTEntry>
                  </c15:dlblFieldTable>
                  <c15:showDataLabelsRange val="0"/>
                </c:ext>
                <c:ext xmlns:c16="http://schemas.microsoft.com/office/drawing/2014/chart" uri="{C3380CC4-5D6E-409C-BE32-E72D297353CC}">
                  <c16:uniqueId val="{00000009-8B7C-4EB0-8593-602852BD988F}"/>
                </c:ext>
              </c:extLst>
            </c:dLbl>
            <c:dLbl>
              <c:idx val="10"/>
              <c:tx>
                <c:strRef>
                  <c:f>Daten_Diagramme!$D$24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{8FAFF579-B04A-482C-BEEA-ADAF2C9F8EF9}</c15:txfldGUID>
                      <c15:f>Daten_Diagramme!$D$24</c15:f>
                      <c15:dlblFieldTableCache>
                        <c:ptCount val="1"/>
                        <c:pt idx="0">
                          <c:v>-3.4</c:v>
                        </c:pt>
                      </c15:dlblFieldTableCache>
                    </c15:dlblFTEntry>
                  </c15:dlblFieldTable>
                  <c15:showDataLabelsRange val="0"/>
                </c:ext>
                <c:ext xmlns:c16="http://schemas.microsoft.com/office/drawing/2014/chart" uri="{C3380CC4-5D6E-409C-BE32-E72D297353CC}">
                  <c16:uniqueId val="{0000000A-8B7C-4EB0-8593-602852BD988F}"/>
                </c:ext>
              </c:extLst>
            </c:dLbl>
            <c:dLbl>
              <c:idx val="11"/>
              <c:tx>
                <c:strRef>
                  <c:f>Daten_Diagramme!$D$25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{CB0C34F5-FFFA-406C-B3ED-2CD3465FE8F9}</c15:txfldGUID>
                      <c15:f>Daten_Diagramme!$D$25</c15:f>
                      <c15:dlblFieldTableCache>
                        <c:ptCount val="1"/>
                        <c:pt idx="0">
                          <c:v>4.4</c:v>
                        </c:pt>
                      </c15:dlblFieldTableCache>
                    </c15:dlblFTEntry>
                  </c15:dlblFieldTable>
                  <c15:showDataLabelsRange val="0"/>
                </c:ext>
                <c:ext xmlns:c16="http://schemas.microsoft.com/office/drawing/2014/chart" uri="{C3380CC4-5D6E-409C-BE32-E72D297353CC}">
                  <c16:uniqueId val="{0000000B-8B7C-4EB0-8593-602852BD988F}"/>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{C737BA58-C03D-44F3-A3B7-3DF583CE141F}</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8B7C-4EB0-8593-602852BD988F}"/>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{D5B09CF1-67FD-444C-B5ED-1D2BDBF2762D}</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8B7C-4EB0-8593-602852BD988F}"/>
                </c:ext>
              </c:extLst>
            </c:dLbl>
            <c:dLbl>
              <c:idx val="14"/>
              <c:tx>
                <c:strRef>
                  <c:f>Daten_Diagramme!$D$28</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{D42E2256-B027-474F-A891-C69A81984047}</c15:txfldGUID>
                      <c15:f>Daten_Diagramme!$D$28</c15:f>
                      <c15:dlblFieldTableCache>
                        <c:ptCount val="1"/>
                        <c:pt idx="0">
                          <c:v>8.8</c:v>
                        </c:pt>
                      </c15:dlblFieldTableCache>
                    </c15:dlblFTEntry>
                  </c15:dlblFieldTable>
                  <c15:showDataLabelsRange val="0"/>
                </c:ext>
                <c:ext xmlns:c16="http://schemas.microsoft.com/office/drawing/2014/chart" uri="{C3380CC4-5D6E-409C-BE32-E72D297353CC}">
                  <c16:uniqueId val="{0000000E-8B7C-4EB0-8593-602852BD988F}"/>
                </c:ext>
              </c:extLst>
            </c:dLbl>
            <c:dLbl>
              <c:idx val="15"/>
              <c:tx>
                <c:strRef>
                  <c:f>Daten_Diagramme!$D$29</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{8409C248-082E-4694-AF63-77058B80C2C6}</c15:txfldGUID>
                      <c15:f>Daten_Diagramme!$D$29</c15:f>
                      <c15:dlblFieldTableCache>
                        <c:ptCount val="1"/>
                        <c:pt idx="0">
                          <c:v>-11.4</c:v>
                        </c:pt>
                      </c15:dlblFieldTableCache>
                    </c15:dlblFTEntry>
                  </c15:dlblFieldTable>
                  <c15:showDataLabelsRange val="0"/>
                </c:ext>
                <c:ext xmlns:c16="http://schemas.microsoft.com/office/drawing/2014/chart" uri="{C3380CC4-5D6E-409C-BE32-E72D297353CC}">
                  <c16:uniqueId val="{0000000F-8B7C-4EB0-8593-602852BD988F}"/>
                </c:ext>
              </c:extLst>
            </c:dLbl>
            <c:dLbl>
              <c:idx val="16"/>
              <c:tx>
                <c:strRef>
                  <c:f>Daten_Diagramme!$D$30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{E29609B5-02A8-4864-89D1-222AC94F0E68}</c15:txfldGUID>
                      <c15:f>Daten_Diagramme!$D$30</c15:f>
                      <c15:dlblFieldTableCache>
                        <c:ptCount val="1"/>
                        <c:pt idx="0">
                          <c:v>1.1</c:v>
                        </c:pt>
                      </c15:dlblFieldTableCache>
                    </c15:dlblFTEntry>
                  </c15:dlblFieldTable>
                  <c15:showDataLabelsRange val="0"/>
                </c:ext>
                <c:ext xmlns:c16="http://schemas.microsoft.com/office/drawing/2014/chart" uri="{C3380CC4-5D6E-409C-BE32-E72D297353CC}">
                  <c16:uniqueId val="{00000010-8B7C-4EB0-8593-602852BD988F}"/>
                </c:ext>
              </c:extLst>
            </c:dLbl>
            <c:dLbl>
              <c:idx val="17"/>
              <c:tx>
                <c:strRef>
                  <c:f>Daten_Diagramme!$D$31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{FE6DAAF7-D4DA-45F3-A450-58934BC2620A}</c15:txfldGUID>
                      <c15:f>Daten_Diagramme!$D$31</c15:f>
                      <c15:dlblFieldTableCache>
                        <c:ptCount val="1"/>
                        <c:pt idx="0">
                          <c:v>1.4</c:v>
                        </c:pt>
                      </c15:dlblFieldTableCache>
                    </c15:dlblFTEntry>
                  </c15:dlblFieldTable>
                  <c15:showDataLabelsRange val="0"/>
                </c:ext>
                <c:ext xmlns:c16="http://schemas.microsoft.com/office/drawing/2014/chart" uri="{C3380CC4-5D6E-409C-BE32-E72D297353CC}">
                  <c16:uniqueId val="{00000011-8B7C-4EB0-8593-602852BD988F}"/>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{B36681F8-0DFD-4672-BBB1-1261140AEE41}</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8B7C-4EB0-8593-602852BD988F}"/>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{AB8FFC7D-E06A-4673-AAA1-5293864400B0}</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8B7C-4EB0-8593-602852BD988F}"/>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{5F20E503-DC98-4342-AEE9-52EE1E475752}</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8B7C-4EB0-8593-602852BD988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{FDC84B4C-14F7-4D0F-8BA9-7DE76E926367}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B7C-4EB0-8593-602852BD988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{07D5C75B-6210-4503-AB71-91CFA31C0873}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7C-4EB0-8593-602852BD988F}"/>
                </c:ext>
              </c:extLst>
            </c:dLbl>
            <c:dLbl>
              <c:idx val="23"/>
              <c:tx>
                <c:strRef>
                  <c:f>Daten_Diagramme!$D$37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{98A2795D-D2DE-4FBE-8C84-AF723AE197AD}</c15:txfldGUID>
                      <c15:f>Daten_Diagramme!$D$37</c15:f>
                      <c15:dlblFieldTableCache>
                        <c:ptCount val="1"/>
                        <c:pt idx="0">
                          <c:v>-2.5</c:v>
                        </c:pt>
                      </c15:dlblFieldTableCache>
                    </c15:dlblFTEntry>
                  </c15:dlblFieldTable>
                  <c15:showDataLabelsRange val="0"/>
                </c:ext>
                <c:ext xmlns:c16="http://schemas.microsoft.com/office/drawing/2014/chart" uri="{C3380CC4-5D6E-409C-BE32-E72D297353CC}">
                  <c16:uniqueId val="{00000017-8B7C-4EB0-8593-602852BD988F}"/>
                </c:ext>
              </c:extLst>
            </c:dLbl>
            <c:dLbl>
              <c:idx val="24"/>
              <c:layout>
                <c:manualLayout>
                  <c:x val="4.7769028871392123E-3"/>
                  <c:y val="-4.6876052205785108E-5"/>
                </c:manualLayout>
              </c:layout>
              <c:tx>
                <c:strRef>
                  <c:f>Daten_Diagramme!$D$38</c:f>
                  <c:strCache>
                    <c:ptCount val="1"/>
                    <c:pt idx="0">
                      <c:v>3.0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{136F5D79-168C-4155-BCBA-D01CAFA0400A}</c15:txfldGUID>
                      <c15:f>Daten_Diagramme!$D$38</c15:f>
                      <c15:dlblFieldTableCache>
                        <c:ptCount val="1"/>
                        <c:pt idx="0">
                          <c:v>3.0</c:v>
                        </c:pt>
                      </c15:dlblFieldTableCache>
                    </c15:dlblFTEntry>
                  </c15:dlblFieldTable>
                  <c15:showDataLabelsRange val="0"/>
                </c:ext>
                <c:ext xmlns:c16="http://schemas.microsoft.com/office/drawing/2014/chart" uri="{C3380CC4-5D6E-409C-BE32-E72D297353CC}">
                  <c16:uniqueId val="{00000018-8B7C-4EB0-8593-602852BD988F}"/>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{A4BD6AF9-E207-45BF-88F4-95793B8DA5A4}</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8B7C-4EB0-8593-602852BD988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{D4EC9B4F-726D-4D22-803F-F41BC94F6C07}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7C-4EB0-8593-602852BD988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{A7291835-A5AB-45D1-99F0-BB6B69F2EAF4}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7C-4EB0-8593-602852BD988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{BA9A3B1A-BC58-4683-B37A-A8B053B0ECA6}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7C-4EB0-8593-602852BD988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{40A9583F-25F1-4001-80BD-769B21987AE9}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7C-4EB0-8593-602852BD988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{73BE30A0-60B0-41F2-8BE6-CDCBB28DE356}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7C-4EB0-8593-602852BD988F}"/>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{BFF46CFF-6E2E-4A45-9508-D6E33D0032FA}</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8B7C-4EB0-8593-602852BD98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2.4771607982862318</c:v>
                </c:pt>
                <c:pt idx="1">
                  <c:v>-2.5</c:v>
                </c:pt>
                <c:pt idx="2">
                  <c:v>0.76433121019108285</c:v>
                </c:pt>
                <c:pt idx="3">
                  <c:v>-1.3956179044037891</c:v>
                </c:pt>
                <c:pt idx="4">
                  <c:v>7.6846802181457612</c:v>
                </c:pt>
                <c:pt idx="5">
                  <c:v>-3.9086687306501546</c:v>
                </c:pt>
                <c:pt idx="6">
                  <c:v>3.794037940379404</c:v>
                </c:pt>
                <c:pt idx="7">
                  <c:v>12.462612163509471</c:v>
                </c:pt>
                <c:pt idx="8">
                  <c:v>1.7002302905580871</c:v>
                </c:pt>
                <c:pt idx="9">
                  <c:v>3.5503769705277586</c:v>
                </c:pt>
                <c:pt idx="10">
                  <c:v>-3.4144976210467393</c:v>
                </c:pt>
                <c:pt idx="11">
                  <c:v>4.4126416219439477</c:v>
                </c:pt>
                <c:pt idx="12">
                  <c:v>-0.24752475247524752</c:v>
                </c:pt>
                <c:pt idx="13">
                  <c:v>4.4213400546103756</c:v>
                </c:pt>
                <c:pt idx="14">
                  <c:v>8.8083482944344702</c:v>
                </c:pt>
                <c:pt idx="15">
                  <c:v>-11.379114642451759</c:v>
                </c:pt>
                <c:pt idx="16">
                  <c:v>1.0826210826210827</c:v>
                </c:pt>
                <c:pt idx="17">
                  <c:v>1.4277555682467162</c:v>
                </c:pt>
                <c:pt idx="18">
                  <c:v>4.0423065778035356</c:v>
                </c:pt>
                <c:pt idx="19">
                  <c:v>1.4975191700496167</c:v>
                </c:pt>
                <c:pt idx="20">
                  <c:v>3.12051649928264</c:v>
                </c:pt>
                <c:pt idx="21">
                  <c:v>0</c:v>
                </c:pt>
                <c:pt idx="23">
                  <c:v>-2.5</c:v>
                </c:pt>
                <c:pt idx="24">
                  <c:v>3.0165912518853695</c:v>
                </c:pt>
                <c:pt idx="25">
                  <c:v>2.3677783205293306</c:v>
                </c:pt>
              </c:numCache>
            </c:numRef>
          </c:val>
          <c:extLst>
            <c:ext xmlns:c16="http://schemas.microsoft.com/office/drawing/2014/chart" uri="{C3380CC4-5D6E-409C-BE32-E72D297353CC}">
              <c16:uniqueId val="{00000020-8B7C-4EB0-8593-602852BD988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{EAAB4AE5-E509-4F84-BD40-AA515C034001}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7C-4EB0-8593-602852BD988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{ACD0543E-A95A-4395-9629-C8FBE4A6BB2B}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7C-4EB0-8593-602852BD988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{D3E47CB6-3E75-495F-9315-92D55914873E}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7C-4EB0-8593-602852BD988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{E0EB85D2-F2B7-4711-A970-B76278E0E2B8}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7C-4EB0-8593-602852BD988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{F695D16B-00C5-4F81-9549-BE2AE7409294}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7C-4EB0-8593-602852BD988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{BBE3377D-3471-40DE-A25A-2694051EDCDD}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7C-4EB0-8593-602852BD988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{7D5AF9DA-8D3D-4643-B567-BF9B5A621076}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7C-4EB0-8593-602852BD988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{0E8FD594-6DC4-4FF5-A5A8-2C364A501035}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7C-4EB0-8593-602852BD988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{D4EC3209-1E71-48AF-A0BC-6208F3CA2CB3}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7C-4EB0-8593-602852BD988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{4BD740C0-29FF-491B-91A8-7700926CF798}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7C-4EB0-8593-602852BD988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{F774D1B4-BAC5-493C-B9AC-C3209DFBF0CA}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7C-4EB0-8593-602852BD988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{877D2C65-27F8-4A82-998C-932401D99A89}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7C-4EB0-8593-602852BD988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{04DCCAA7-03DE-42D0-ABFD-FF11DAC207B9}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7C-4EB0-8593-602852BD988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{27EE36B8-665F-4AF7-84A6-64856228E7CA}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7C-4EB0-8593-602852BD988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{D0E9C3DA-2A8F-4E68-955B-23F8E4AC2043}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7C-4EB0-8593-602852BD988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{FE060DEF-63CE-4142-A449-E1EDEB8D1927}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7C-4EB0-8593-602852BD988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{F50368CF-CA87-40B2-9A8F-48D9A92F01B6}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7C-4EB0-8593-602852BD988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{E0FF26D1-7C78-40C7-ACA5-0EB2F9536A47}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7C-4EB0-8593-602852BD988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{55898D22-F8BB-40A3-8696-7E55B221D99F}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7C-4EB0-8593-602852BD988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{FC7534EF-CEE6-458A-9892-DC6F0C5F2CAC}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7C-4EB0-8593-602852BD988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{D642CA81-8CB7-4094-AE3A-483735286467}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7C-4EB0-8593-602852BD988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{F56AD0CB-6422-486D-BB31-52C49F57CB12}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7C-4EB0-8593-602852BD988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{79E83A61-A5D4-4208-82B3-204D1EB48F8F}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7C-4EB0-8593-602852BD988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{9144A60D-79A8-4ACF-A90A-B519CCD27741}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7C-4EB0-8593-602852BD988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{96DE05A5-8291-43BA-B44E-A5428207AD3C}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7C-4EB0-8593-602852BD988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{86F99DFB-5113-4BC1-8578-DAC3F3D64CB2}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7C-4EB0-8593-602852BD988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{27986BC6-C04C-448D-9F50-171C7610CA34}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7C-4EB0-8593-602852BD988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{7B78090F-CE65-4287-BBE5-61E85667FDEE}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7C-4EB0-8593-602852BD988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{D0A67CF1-31BE-4759-9554-7D33850E1B6F}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7C-4EB0-8593-602852BD988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{C6E79EB0-6FF9-4A02-BA17-1C4E15FCFFF0}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7C-4EB0-8593-602852BD988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{2CA927C7-3363-4114-AFAB-AD3B054405A5}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7C-4EB0-8593-602852BD988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{7C6DC5D8-6B55-4BCB-8AF0-BBFC20BAA38C}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7C-4EB0-8593-602852BD988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7C-4EB0-8593-602852BD988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7C-4EB0-8593-602852BD988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{5700BE32-7FE5-4BA6-B604-3960705AD91B}</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2CC6-41FF-B11E-C848C99377B9}"/>
                </c:ext>
              </c:extLst>
            </c:dLbl>
            <c:dLbl>
              <c:idx val="1"/>
              <c:tx>
                <c:strRef>
                  <c:f>Daten_Diagramme!$E$15</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{050834F2-E958-44C7-9F24-592961A4C007}</c15:txfldGUID>
                      <c15:f>Daten_Diagramme!$E$15</c15:f>
                      <c15:dlblFieldTableCache>
                        <c:ptCount val="1"/>
                        <c:pt idx="0">
                          <c:v>10.0</c:v>
                        </c:pt>
                      </c15:dlblFieldTableCache>
                    </c15:dlblFTEntry>
                  </c15:dlblFieldTable>
                  <c15:showDataLabelsRange val="0"/>
                </c:ext>
                <c:ext xmlns:c16="http://schemas.microsoft.com/office/drawing/2014/chart" uri="{C3380CC4-5D6E-409C-BE32-E72D297353CC}">
                  <c16:uniqueId val="{00000001-2CC6-41FF-B11E-C848C99377B9}"/>
                </c:ext>
              </c:extLst>
            </c:dLbl>
            <c:dLbl>
              <c:idx val="2"/>
              <c:tx>
                <c:strRef>
                  <c:f>Daten_Diagramme!$E$16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{A5350219-8940-4C3E-BB1C-9F3CAEFE1865}</c15:txfldGUID>
                      <c15:f>Daten_Diagramme!$E$16</c15:f>
                      <c15:dlblFieldTableCache>
                        <c:ptCount val="1"/>
                        <c:pt idx="0">
                          <c:v>5.2</c:v>
                        </c:pt>
                      </c15:dlblFieldTableCache>
                    </c15:dlblFTEntry>
                  </c15:dlblFieldTable>
                  <c15:showDataLabelsRange val="0"/>
                </c:ext>
                <c:ext xmlns:c16="http://schemas.microsoft.com/office/drawing/2014/chart" uri="{C3380CC4-5D6E-409C-BE32-E72D297353CC}">
                  <c16:uniqueId val="{00000002-2CC6-41FF-B11E-C848C99377B9}"/>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{DFE57D51-BC4E-44C1-8BDF-9A11CFDC6999}</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2CC6-41FF-B11E-C848C99377B9}"/>
                </c:ext>
              </c:extLst>
            </c:dLbl>
            <c:dLbl>
              <c:idx val="4"/>
              <c:tx>
                <c:strRef>
                  <c:f>Daten_Diagramme!$E$18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{28770338-BE65-4416-845C-0C9F75106798}</c15:txfldGUID>
                      <c15:f>Daten_Diagramme!$E$18</c15:f>
                      <c15:dlblFieldTableCache>
                        <c:ptCount val="1"/>
                        <c:pt idx="0">
                          <c:v>-8.9</c:v>
                        </c:pt>
                      </c15:dlblFieldTableCache>
                    </c15:dlblFTEntry>
                  </c15:dlblFieldTable>
                  <c15:showDataLabelsRange val="0"/>
                </c:ext>
                <c:ext xmlns:c16="http://schemas.microsoft.com/office/drawing/2014/chart" uri="{C3380CC4-5D6E-409C-BE32-E72D297353CC}">
                  <c16:uniqueId val="{00000004-2CC6-41FF-B11E-C848C99377B9}"/>
                </c:ext>
              </c:extLst>
            </c:dLbl>
            <c:dLbl>
              <c:idx val="5"/>
              <c:tx>
                <c:strRef>
                  <c:f>Daten_Diagramme!$E$19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{EA940EB7-7310-4BD0-BBC9-F85CF4B55413}</c15:txfldGUID>
                      <c15:f>Daten_Diagramme!$E$19</c15:f>
                      <c15:dlblFieldTableCache>
                        <c:ptCount val="1"/>
                        <c:pt idx="0">
                          <c:v>-2.6</c:v>
                        </c:pt>
                      </c15:dlblFieldTableCache>
                    </c15:dlblFTEntry>
                  </c15:dlblFieldTable>
                  <c15:showDataLabelsRange val="0"/>
                </c:ext>
                <c:ext xmlns:c16="http://schemas.microsoft.com/office/drawing/2014/chart" uri="{C3380CC4-5D6E-409C-BE32-E72D297353CC}">
                  <c16:uniqueId val="{00000005-2CC6-41FF-B11E-C848C99377B9}"/>
                </c:ext>
              </c:extLst>
            </c:dLbl>
            <c:dLbl>
              <c:idx val="6"/>
              <c:tx>
                <c:strRef>
                  <c:f>Daten_Diagramme!$E$20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{EE9BFBAC-8CA9-4369-88E5-AD147B835661}</c15:txfldGUID>
                      <c15:f>Daten_Diagramme!$E$20</c15:f>
                      <c15:dlblFieldTableCache>
                        <c:ptCount val="1"/>
                        <c:pt idx="0">
                          <c:v>-5.0</c:v>
                        </c:pt>
                      </c15:dlblFieldTableCache>
                    </c15:dlblFTEntry>
                  </c15:dlblFieldTable>
                  <c15:showDataLabelsRange val="0"/>
                </c:ext>
                <c:ext xmlns:c16="http://schemas.microsoft.com/office/drawing/2014/chart" uri="{C3380CC4-5D6E-409C-BE32-E72D297353CC}">
                  <c16:uniqueId val="{00000006-2CC6-41FF-B11E-C848C99377B9}"/>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{5D660217-6BDE-42E1-8B0B-62024EC8BAB6}</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2CC6-41FF-B11E-C848C99377B9}"/>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{835B1744-9FC3-4C01-8D12-69D875CEF1DD}</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2CC6-41FF-B11E-C848C99377B9}"/>
                </c:ext>
              </c:extLst>
            </c:dLbl>
            <c:dLbl>
              <c:idx val="9"/>
              <c:tx>
                <c:strRef>
                  <c:f>Daten_Diagramme!$E$23</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{52084569-75B6-4FC1-A55F-E8B519459E20}</c15:txfldGUID>
                      <c15:f>Daten_Diagramme!$E$23</c15:f>
                      <c15:dlblFieldTableCache>
                        <c:ptCount val="1"/>
                        <c:pt idx="0">
                          <c:v>-10.8</c:v>
                        </c:pt>
                      </c15:dlblFieldTableCache>
                    </c15:dlblFTEntry>
                  </c15:dlblFieldTable>
                  <c15:showDataLabelsRange val="0"/>
                </c:ext>
                <c:ext xmlns:c16="http://schemas.microsoft.com/office/drawing/2014/chart" uri="{C3380CC4-5D6E-409C-BE32-E72D297353CC}">
                  <c16:uniqueId val="{00000009-2CC6-41FF-B11E-C848C99377B9}"/>
                </c:ext>
              </c:extLst>
            </c:dLbl>
            <c:dLbl>
              <c:idx val="10"/>
              <c:tx>
                <c:strRef>
                  <c:f>Daten_Diagramme!$E$24</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{F7754DEC-A2E8-4473-94F7-8E6A66ACA6EC}</c15:txfldGUID>
                      <c15:f>Daten_Diagramme!$E$24</c15:f>
                      <c15:dlblFieldTableCache>
                        <c:ptCount val="1"/>
                        <c:pt idx="0">
                          <c:v>-8.8</c:v>
                        </c:pt>
                      </c15:dlblFieldTableCache>
                    </c15:dlblFTEntry>
                  </c15:dlblFieldTable>
                  <c15:showDataLabelsRange val="0"/>
                </c:ext>
                <c:ext xmlns:c16="http://schemas.microsoft.com/office/drawing/2014/chart" uri="{C3380CC4-5D6E-409C-BE32-E72D297353CC}">
                  <c16:uniqueId val="{0000000A-2CC6-41FF-B11E-C848C99377B9}"/>
                </c:ext>
              </c:extLst>
            </c:dLbl>
            <c:dLbl>
              <c:idx val="11"/>
              <c:tx>
                <c:strRef>
                  <c:f>Daten_Diagramme!$E$25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{7380BF87-3930-4391-8A88-6891DBC74B5E}</c15:txfldGUID>
                      <c15:f>Daten_Diagramme!$E$25</c15:f>
                      <c15:dlblFieldTableCache>
                        <c:ptCount val="1"/>
                        <c:pt idx="0">
                          <c:v>-2.4</c:v>
                        </c:pt>
                      </c15:dlblFieldTableCache>
                    </c15:dlblFTEntry>
                  </c15:dlblFieldTable>
                  <c15:showDataLabelsRange val="0"/>
                </c:ext>
                <c:ext xmlns:c16="http://schemas.microsoft.com/office/drawing/2014/chart" uri="{C3380CC4-5D6E-409C-BE32-E72D297353CC}">
                  <c16:uniqueId val="{0000000B-2CC6-41FF-B11E-C848C99377B9}"/>
                </c:ext>
              </c:extLst>
            </c:dLbl>
            <c:dLbl>
              <c:idx val="12"/>
              <c:tx>
                <c:strRef>
                  <c:f>Daten_Diagramme!$E$26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{A9BA8E60-D9FA-4369-AFD2-4A8A61D7D392}</c15:txfldGUID>
                      <c15:f>Daten_Diagramme!$E$26</c15:f>
                      <c15:dlblFieldTableCache>
                        <c:ptCount val="1"/>
                        <c:pt idx="0">
                          <c:v>4.1</c:v>
                        </c:pt>
                      </c15:dlblFieldTableCache>
                    </c15:dlblFTEntry>
                  </c15:dlblFieldTable>
                  <c15:showDataLabelsRange val="0"/>
                </c:ext>
                <c:ext xmlns:c16="http://schemas.microsoft.com/office/drawing/2014/chart" uri="{C3380CC4-5D6E-409C-BE32-E72D297353CC}">
                  <c16:uniqueId val="{0000000C-2CC6-41FF-B11E-C848C99377B9}"/>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{CE63F273-24DD-4FC8-8011-B90C33E456F5}</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2CC6-41FF-B11E-C848C99377B9}"/>
                </c:ext>
              </c:extLst>
            </c:dLbl>
            <c:dLbl>
              <c:idx val="14"/>
              <c:tx>
                <c:strRef>
                  <c:f>Daten_Diagramme!$E$28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{EE234AAA-BFA5-4695-8B50-8AF656DEA9F4}</c15:txfldGUID>
                      <c15:f>Daten_Diagramme!$E$28</c15:f>
                      <c15:dlblFieldTableCache>
                        <c:ptCount val="1"/>
                        <c:pt idx="0">
                          <c:v>5.5</c:v>
                        </c:pt>
                      </c15:dlblFieldTableCache>
                    </c15:dlblFTEntry>
                  </c15:dlblFieldTable>
                  <c15:showDataLabelsRange val="0"/>
                </c:ext>
                <c:ext xmlns:c16="http://schemas.microsoft.com/office/drawing/2014/chart" uri="{C3380CC4-5D6E-409C-BE32-E72D297353CC}">
                  <c16:uniqueId val="{0000000E-2CC6-41FF-B11E-C848C99377B9}"/>
                </c:ext>
              </c:extLst>
            </c:dLbl>
            <c:dLbl>
              <c:idx val="15"/>
              <c:tx>
                <c:strRef>
                  <c:f>Daten_Diagramme!$E$29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{DA5ED79D-170B-4622-8853-0395FDA332DA}</c15:txfldGUID>
                      <c15:f>Daten_Diagramme!$E$29</c15:f>
                      <c15:dlblFieldTableCache>
                        <c:ptCount val="1"/>
                        <c:pt idx="0">
                          <c:v>-4.1</c:v>
                        </c:pt>
                      </c15:dlblFieldTableCache>
                    </c15:dlblFTEntry>
                  </c15:dlblFieldTable>
                  <c15:showDataLabelsRange val="0"/>
                </c:ext>
                <c:ext xmlns:c16="http://schemas.microsoft.com/office/drawing/2014/chart" uri="{C3380CC4-5D6E-409C-BE32-E72D297353CC}">
                  <c16:uniqueId val="{0000000F-2CC6-41FF-B11E-C848C99377B9}"/>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{5E805BF6-9EA5-478F-AE11-FDEAF84A21A2}</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2CC6-41FF-B11E-C848C99377B9}"/>
                </c:ext>
              </c:extLst>
            </c:dLbl>
            <c:dLbl>
              <c:idx val="17"/>
              <c:tx>
                <c:strRef>
                  <c:f>Daten_Diagramme!$E$31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{F923BA83-0FB0-41C7-B016-A7B8913B9C22}</c15:txfldGUID>
                      <c15:f>Daten_Diagramme!$E$31</c15:f>
                      <c15:dlblFieldTableCache>
                        <c:ptCount val="1"/>
                        <c:pt idx="0">
                          <c:v>0.7</c:v>
                        </c:pt>
                      </c15:dlblFieldTableCache>
                    </c15:dlblFTEntry>
                  </c15:dlblFieldTable>
                  <c15:showDataLabelsRange val="0"/>
                </c:ext>
                <c:ext xmlns:c16="http://schemas.microsoft.com/office/drawing/2014/chart" uri="{C3380CC4-5D6E-409C-BE32-E72D297353CC}">
                  <c16:uniqueId val="{00000011-2CC6-41FF-B11E-C848C99377B9}"/>
                </c:ext>
              </c:extLst>
            </c:dLbl>
            <c:dLbl>
              <c:idx val="18"/>
              <c:tx>
                <c:strRef>
                  <c:f>Daten_Diagramme!$E$32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{421CDFB2-BE8F-4B37-A1A0-FFEE600711F0}</c15:txfldGUID>
                      <c15:f>Daten_Diagramme!$E$32</c15:f>
                      <c15:dlblFieldTableCache>
                        <c:ptCount val="1"/>
                        <c:pt idx="0">
                          <c:v>-1.1</c:v>
                        </c:pt>
                      </c15:dlblFieldTableCache>
                    </c15:dlblFTEntry>
                  </c15:dlblFieldTable>
                  <c15:showDataLabelsRange val="0"/>
                </c:ext>
                <c:ext xmlns:c16="http://schemas.microsoft.com/office/drawing/2014/chart" uri="{C3380CC4-5D6E-409C-BE32-E72D297353CC}">
                  <c16:uniqueId val="{00000012-2CC6-41FF-B11E-C848C99377B9}"/>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{E6B04FFE-2250-46F0-8388-E44A835771B6}</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2CC6-41FF-B11E-C848C99377B9}"/>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{BF57F68F-5A21-4B8B-862D-9E74958B0178}</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2CC6-41FF-B11E-C848C99377B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{5189B40A-4401-4344-A76A-67253BD0671D}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2CC6-41FF-B11E-C848C99377B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{F7AD7231-5A4A-49BC-8B7E-39D9FCA8959F}</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CC6-41FF-B11E-C848C99377B9}"/>
                </c:ext>
              </c:extLst>
            </c:dLbl>
            <c:dLbl>
              <c:idx val="23"/>
              <c:tx>
                <c:strRef>
                  <c:f>Daten_Diagramme!$E$37</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{E509A9BD-2151-46BB-B3DB-52AE27CA6B16}</c15:txfldGUID>
                      <c15:f>Daten_Diagramme!$E$37</c15:f>
                      <c15:dlblFieldTableCache>
                        <c:ptCount val="1"/>
                        <c:pt idx="0">
                          <c:v>10.0</c:v>
                        </c:pt>
                      </c15:dlblFieldTableCache>
                    </c15:dlblFTEntry>
                  </c15:dlblFieldTable>
                  <c15:showDataLabelsRange val="0"/>
                </c:ext>
                <c:ext xmlns:c16="http://schemas.microsoft.com/office/drawing/2014/chart" uri="{C3380CC4-5D6E-409C-BE32-E72D297353CC}">
                  <c16:uniqueId val="{00000017-2CC6-41FF-B11E-C848C99377B9}"/>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{56D13EEB-5190-4025-9563-C1E3A3FFD7AD}</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2CC6-41FF-B11E-C848C99377B9}"/>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{F5F272A6-2270-48F6-B547-278C1237F88E}</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2CC6-41FF-B11E-C848C99377B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{4A025FC2-72CC-474A-BFD1-AFDCA108DE9F}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CC6-41FF-B11E-C848C99377B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{AD113752-0762-42C2-A0FF-076446D5D3EE}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CC6-41FF-B11E-C848C99377B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{267F8397-BEEF-405A-8310-A69D0989C2A5}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CC6-41FF-B11E-C848C99377B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{B91B6C65-3839-40BA-9623-28D7D9CBD0FB}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CC6-41FF-B11E-C848C99377B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{49539F6F-EBCD-464F-9759-D2752344C840}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CC6-41FF-B11E-C848C99377B9}"/>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{7D30F8E2-AFA8-4342-8B31-EF5B28BF1CB8}</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2CC6-41FF-B11E-C848C99377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-2.0264157770942646</c:v>
                </c:pt>
                <c:pt idx="1">
                  <c:v>10</c:v>
                </c:pt>
                <c:pt idx="2">
                  <c:v>5.1724137931034484</c:v>
                </c:pt>
                <c:pt idx="3">
                  <c:v>-5.3948397185301014</c:v>
                </c:pt>
                <c:pt idx="4">
                  <c:v>-8.9015151515151523</c:v>
                </c:pt>
                <c:pt idx="5">
                  <c:v>-2.6113671274961598</c:v>
                </c:pt>
                <c:pt idx="6">
                  <c:v>-5</c:v>
                </c:pt>
                <c:pt idx="7">
                  <c:v>2.700096432015429</c:v>
                </c:pt>
                <c:pt idx="8">
                  <c:v>-3.1128404669260701</c:v>
                </c:pt>
                <c:pt idx="9">
                  <c:v>-10.818505338078293</c:v>
                </c:pt>
                <c:pt idx="10">
                  <c:v>-8.8132198297446163</c:v>
                </c:pt>
                <c:pt idx="11">
                  <c:v>-2.402745995423341</c:v>
                </c:pt>
                <c:pt idx="12">
                  <c:v>4.0816326530612246</c:v>
                </c:pt>
                <c:pt idx="13">
                  <c:v>-2.5349366265843356</c:v>
                </c:pt>
                <c:pt idx="14">
                  <c:v>5.5115616091225847</c:v>
                </c:pt>
                <c:pt idx="15">
                  <c:v>-4.0697674418604652</c:v>
                </c:pt>
                <c:pt idx="16">
                  <c:v>3.2967032967032965</c:v>
                </c:pt>
                <c:pt idx="17">
                  <c:v>0.65526028394612301</c:v>
                </c:pt>
                <c:pt idx="18">
                  <c:v>-1.062215477996965</c:v>
                </c:pt>
                <c:pt idx="19">
                  <c:v>1.4683544303797469</c:v>
                </c:pt>
                <c:pt idx="20">
                  <c:v>-1.0052547406899703</c:v>
                </c:pt>
                <c:pt idx="21">
                  <c:v>0</c:v>
                </c:pt>
                <c:pt idx="23">
                  <c:v>10</c:v>
                </c:pt>
                <c:pt idx="24">
                  <c:v>-1.6006739679865207</c:v>
                </c:pt>
                <c:pt idx="25">
                  <c:v>-2.0749317028749839</c:v>
                </c:pt>
              </c:numCache>
            </c:numRef>
          </c:val>
          <c:extLst>
            <c:ext xmlns:c16="http://schemas.microsoft.com/office/drawing/2014/chart" uri="{C3380CC4-5D6E-409C-BE32-E72D297353CC}">
              <c16:uniqueId val="{00000020-2CC6-41FF-B11E-C848C99377B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{F845A7D4-80D8-445C-BEDB-627D4B11C84E}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CC6-41FF-B11E-C848C99377B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{6DB4F63A-2783-4775-91E0-9A0AFDDE7D14}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CC6-41FF-B11E-C848C99377B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{458C46C2-9174-404F-ACC6-FFD6DEC34C8F}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CC6-41FF-B11E-C848C99377B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{4EACFCC4-EEE8-4480-948E-6FF989322BE6}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CC6-41FF-B11E-C848C99377B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{1746FFE6-1571-4CFA-8353-AAFD34AA54F0}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CC6-41FF-B11E-C848C99377B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{E4D20734-1C03-4753-841A-5819B9D32510}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CC6-41FF-B11E-C848C99377B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{1710659A-DB30-4169-A9EA-E93B6F4283BF}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CC6-41FF-B11E-C848C99377B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{C24EC3A7-9E4B-4318-8DED-FC5D4CA6B3A9}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CC6-41FF-B11E-C848C99377B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{6E41F322-C13E-4B3C-8952-DBBD0550CC08}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CC6-41FF-B11E-C848C99377B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{95A7E8A0-5E80-4A70-AAB2-68D176598092}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CC6-41FF-B11E-C848C99377B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{E6ACF461-309A-47F3-AA58-C47AA6E829B2}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CC6-41FF-B11E-C848C99377B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{26D5D37E-6D92-46ED-AF3B-552B487778E6}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CC6-41FF-B11E-C848C99377B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{A9634CA5-0FBA-4B6B-A2F6-5CED9D674BCE}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CC6-41FF-B11E-C848C99377B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{3DBE2044-54A8-42B9-9308-48DBBB6F17F1}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CC6-41FF-B11E-C848C99377B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{FB2D2D62-3B84-4870-819A-9F15E22AB8DE}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CC6-41FF-B11E-C848C99377B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{296276D0-64D0-4F7F-B952-B335C3E03D9D}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CC6-41FF-B11E-C848C99377B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{C325B972-6C0F-4CAA-9A92-F7345F194514}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CC6-41FF-B11E-C848C99377B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{09467389-6DEC-4768-9328-B4CD07C1852E}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CC6-41FF-B11E-C848C99377B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{2B648A51-F379-4AF7-84E4-3AF5EA1B314F}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CC6-41FF-B11E-C848C99377B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{5C8E55EA-D314-483D-AA9C-86639DB1A3E3}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CC6-41FF-B11E-C848C99377B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{8DD34D8F-9850-420F-9694-54953E7E4301}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CC6-41FF-B11E-C848C99377B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{8BA6C26A-A25C-43A1-A621-3C8F7A0F4C1D}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CC6-41FF-B11E-C848C99377B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{AC9AA2C3-ADBE-4559-8DB3-5B8702F62B41}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CC6-41FF-B11E-C848C99377B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{8E1E1DAC-1855-43CF-A3EA-41A52AEF88AA}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CC6-41FF-B11E-C848C99377B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{A4D318C7-1336-4DD1-AD6C-D9D12B08F5C8}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CC6-41FF-B11E-C848C99377B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{C32B99F1-67AD-4899-A116-A5BDBAD39985}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CC6-41FF-B11E-C848C99377B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{5A449E52-E238-46DE-8C51-83C6977627E9}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CC6-41FF-B11E-C848C99377B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{99C7AF6F-6242-497D-8C3A-74EC7970685F}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CC6-41FF-B11E-C848C99377B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{6FF26E30-4362-4F17-80FE-67D4B99FA260}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CC6-41FF-B11E-C848C99377B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{D424F0BB-0AEE-4B80-9F20-5AA952936DBF}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CC6-41FF-B11E-C848C99377B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{4C2E8695-8844-488D-B822-26C4CB1080CF}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CC6-41FF-B11E-C848C99377B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{69DAEAF8-2159-4F25-A37D-4992D05F31B6}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CC6-41FF-B11E-C848C99377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2CC6-41FF-B11E-C848C99377B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2CC6-41FF-B11E-C848C99377B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{824FF09C-BBAD-4205-AF06-A1F75EE265B9}</c15:txfldGUID>
                      <c15:f>Diagramm!$I$46</c15:f>
                      <c15:dlblFieldTableCache>
                        <c:ptCount val="1"/>
                      </c15:dlblFieldTableCache>
                    </c15:dlblFTEntry>
                  </c15:dlblFieldTable>
                  <c15:showDataLabelsRange val="0"/>
                </c:ext>
                <c:ext xmlns:c16="http://schemas.microsoft.com/office/drawing/2014/chart" uri="{C3380CC4-5D6E-409C-BE32-E72D297353CC}">
                  <c16:uniqueId val="{00000000-27EA-41B9-BA79-9EB28FED774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{ED514D65-B172-4103-B55F-27CEFF49B7E4}</c15:txfldGUID>
                      <c15:f>Diagramm!$I$47</c15:f>
                      <c15:dlblFieldTableCache>
                        <c:ptCount val="1"/>
                      </c15:dlblFieldTableCache>
                    </c15:dlblFTEntry>
                  </c15:dlblFieldTable>
                  <c15:showDataLabelsRange val="0"/>
                </c:ext>
                <c:ext xmlns:c16="http://schemas.microsoft.com/office/drawing/2014/chart" uri="{C3380CC4-5D6E-409C-BE32-E72D297353CC}">
                  <c16:uniqueId val="{00000001-27EA-41B9-BA79-9EB28FED774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{100D6CD0-1929-4ED2-AEF5-11BDBFB9B929}</c15:txfldGUID>
                      <c15:f>Diagramm!$I$48</c15:f>
                      <c15:dlblFieldTableCache>
                        <c:ptCount val="1"/>
                      </c15:dlblFieldTableCache>
                    </c15:dlblFTEntry>
                  </c15:dlblFieldTable>
                  <c15:showDataLabelsRange val="0"/>
                </c:ext>
                <c:ext xmlns:c16="http://schemas.microsoft.com/office/drawing/2014/chart" uri="{C3380CC4-5D6E-409C-BE32-E72D297353CC}">
                  <c16:uniqueId val="{00000002-27EA-41B9-BA79-9EB28FED774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{B893FA07-8A15-472E-B606-3EA805489C78}</c15:txfldGUID>
                      <c15:f>Diagramm!$I$49</c15:f>
                      <c15:dlblFieldTableCache>
                        <c:ptCount val="1"/>
                      </c15:dlblFieldTableCache>
                    </c15:dlblFTEntry>
                  </c15:dlblFieldTable>
                  <c15:showDataLabelsRange val="0"/>
                </c:ext>
                <c:ext xmlns:c16="http://schemas.microsoft.com/office/drawing/2014/chart" uri="{C3380CC4-5D6E-409C-BE32-E72D297353CC}">
                  <c16:uniqueId val="{00000003-27EA-41B9-BA79-9EB28FED774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{2BEE33A2-3126-40CB-B1E5-D243EDE5FF35}</c15:txfldGUID>
                      <c15:f>Diagramm!$I$50</c15:f>
                      <c15:dlblFieldTableCache>
                        <c:ptCount val="1"/>
                      </c15:dlblFieldTableCache>
                    </c15:dlblFTEntry>
                  </c15:dlblFieldTable>
                  <c15:showDataLabelsRange val="0"/>
                </c:ext>
                <c:ext xmlns:c16="http://schemas.microsoft.com/office/drawing/2014/chart" uri="{C3380CC4-5D6E-409C-BE32-E72D297353CC}">
                  <c16:uniqueId val="{00000004-27EA-41B9-BA79-9EB28FED774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{252233BF-1EE6-413A-9F0B-18A5CA038E18}</c15:txfldGUID>
                      <c15:f>Diagramm!$I$51</c15:f>
                      <c15:dlblFieldTableCache>
                        <c:ptCount val="1"/>
                      </c15:dlblFieldTableCache>
                    </c15:dlblFTEntry>
                  </c15:dlblFieldTable>
                  <c15:showDataLabelsRange val="0"/>
                </c:ext>
                <c:ext xmlns:c16="http://schemas.microsoft.com/office/drawing/2014/chart" uri="{C3380CC4-5D6E-409C-BE32-E72D297353CC}">
                  <c16:uniqueId val="{00000005-27EA-41B9-BA79-9EB28FED774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{931A00A1-1832-4D1C-BB97-DB5F0C64E585}</c15:txfldGUID>
                      <c15:f>Diagramm!$I$52</c15:f>
                      <c15:dlblFieldTableCache>
                        <c:ptCount val="1"/>
                      </c15:dlblFieldTableCache>
                    </c15:dlblFTEntry>
                  </c15:dlblFieldTable>
                  <c15:showDataLabelsRange val="0"/>
                </c:ext>
                <c:ext xmlns:c16="http://schemas.microsoft.com/office/drawing/2014/chart" uri="{C3380CC4-5D6E-409C-BE32-E72D297353CC}">
                  <c16:uniqueId val="{00000006-27EA-41B9-BA79-9EB28FED774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{31A58C56-2558-4A64-9D60-B19F2D3EE09D}</c15:txfldGUID>
                      <c15:f>Diagramm!$I$53</c15:f>
                      <c15:dlblFieldTableCache>
                        <c:ptCount val="1"/>
                      </c15:dlblFieldTableCache>
                    </c15:dlblFTEntry>
                  </c15:dlblFieldTable>
                  <c15:showDataLabelsRange val="0"/>
                </c:ext>
                <c:ext xmlns:c16="http://schemas.microsoft.com/office/drawing/2014/chart" uri="{C3380CC4-5D6E-409C-BE32-E72D297353CC}">
                  <c16:uniqueId val="{00000007-27EA-41B9-BA79-9EB28FED774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{15C370BD-3E48-4FC4-89BA-0AB7A1171822}</c15:txfldGUID>
                      <c15:f>Diagramm!$I$54</c15:f>
                      <c15:dlblFieldTableCache>
                        <c:ptCount val="1"/>
                      </c15:dlblFieldTableCache>
                    </c15:dlblFTEntry>
                  </c15:dlblFieldTable>
                  <c15:showDataLabelsRange val="0"/>
                </c:ext>
                <c:ext xmlns:c16="http://schemas.microsoft.com/office/drawing/2014/chart" uri="{C3380CC4-5D6E-409C-BE32-E72D297353CC}">
                  <c16:uniqueId val="{00000008-27EA-41B9-BA79-9EB28FED774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{4DE64B23-8B75-404E-8E4A-E85ECB2268D4}</c15:txfldGUID>
                      <c15:f>Diagramm!$I$55</c15:f>
                      <c15:dlblFieldTableCache>
                        <c:ptCount val="1"/>
                      </c15:dlblFieldTableCache>
                    </c15:dlblFTEntry>
                  </c15:dlblFieldTable>
                  <c15:showDataLabelsRange val="0"/>
                </c:ext>
                <c:ext xmlns:c16="http://schemas.microsoft.com/office/drawing/2014/chart" uri="{C3380CC4-5D6E-409C-BE32-E72D297353CC}">
                  <c16:uniqueId val="{00000009-27EA-41B9-BA79-9EB28FED774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{9F5A2AC4-3251-406C-BAE6-3FCD9B875CC8}</c15:txfldGUID>
                      <c15:f>Diagramm!$I$56</c15:f>
                      <c15:dlblFieldTableCache>
                        <c:ptCount val="1"/>
                      </c15:dlblFieldTableCache>
                    </c15:dlblFTEntry>
                  </c15:dlblFieldTable>
                  <c15:showDataLabelsRange val="0"/>
                </c:ext>
                <c:ext xmlns:c16="http://schemas.microsoft.com/office/drawing/2014/chart" uri="{C3380CC4-5D6E-409C-BE32-E72D297353CC}">
                  <c16:uniqueId val="{0000000A-27EA-41B9-BA79-9EB28FED774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{E5EF3863-E122-426E-B249-7DCEADEC5440}</c15:txfldGUID>
                      <c15:f>Diagramm!$I$57</c15:f>
                      <c15:dlblFieldTableCache>
                        <c:ptCount val="1"/>
                      </c15:dlblFieldTableCache>
                    </c15:dlblFTEntry>
                  </c15:dlblFieldTable>
                  <c15:showDataLabelsRange val="0"/>
                </c:ext>
                <c:ext xmlns:c16="http://schemas.microsoft.com/office/drawing/2014/chart" uri="{C3380CC4-5D6E-409C-BE32-E72D297353CC}">
                  <c16:uniqueId val="{0000000B-27EA-41B9-BA79-9EB28FED774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{7276386A-D7F0-400F-8056-5589941C29FD}</c15:txfldGUID>
                      <c15:f>Diagramm!$I$58</c15:f>
                      <c15:dlblFieldTableCache>
                        <c:ptCount val="1"/>
                      </c15:dlblFieldTableCache>
                    </c15:dlblFTEntry>
                  </c15:dlblFieldTable>
                  <c15:showDataLabelsRange val="0"/>
                </c:ext>
                <c:ext xmlns:c16="http://schemas.microsoft.com/office/drawing/2014/chart" uri="{C3380CC4-5D6E-409C-BE32-E72D297353CC}">
                  <c16:uniqueId val="{0000000C-27EA-41B9-BA79-9EB28FED774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{FDD41904-DC86-4763-91E3-C7744DC5DD23}</c15:txfldGUID>
                      <c15:f>Diagramm!$I$59</c15:f>
                      <c15:dlblFieldTableCache>
                        <c:ptCount val="1"/>
                      </c15:dlblFieldTableCache>
                    </c15:dlblFTEntry>
                  </c15:dlblFieldTable>
                  <c15:showDataLabelsRange val="0"/>
                </c:ext>
                <c:ext xmlns:c16="http://schemas.microsoft.com/office/drawing/2014/chart" uri="{C3380CC4-5D6E-409C-BE32-E72D297353CC}">
                  <c16:uniqueId val="{0000000D-27EA-41B9-BA79-9EB28FED774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{00E51233-E2F9-4B8E-B017-4C84768A7048}</c15:txfldGUID>
                      <c15:f>Diagramm!$I$60</c15:f>
                      <c15:dlblFieldTableCache>
                        <c:ptCount val="1"/>
                      </c15:dlblFieldTableCache>
                    </c15:dlblFTEntry>
                  </c15:dlblFieldTable>
                  <c15:showDataLabelsRange val="0"/>
                </c:ext>
                <c:ext xmlns:c16="http://schemas.microsoft.com/office/drawing/2014/chart" uri="{C3380CC4-5D6E-409C-BE32-E72D297353CC}">
                  <c16:uniqueId val="{0000000E-27EA-41B9-BA79-9EB28FED774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{C06ABD5D-7396-4784-B31F-F1A941A119B3}</c15:txfldGUID>
                      <c15:f>Diagramm!$I$61</c15:f>
                      <c15:dlblFieldTableCache>
                        <c:ptCount val="1"/>
                      </c15:dlblFieldTableCache>
                    </c15:dlblFTEntry>
                  </c15:dlblFieldTable>
                  <c15:showDataLabelsRange val="0"/>
                </c:ext>
                <c:ext xmlns:c16="http://schemas.microsoft.com/office/drawing/2014/chart" uri="{C3380CC4-5D6E-409C-BE32-E72D297353CC}">
                  <c16:uniqueId val="{0000000F-27EA-41B9-BA79-9EB28FED774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{47D6FDDD-9219-4DBC-A037-192613485B03}</c15:txfldGUID>
                      <c15:f>Diagramm!$I$62</c15:f>
                      <c15:dlblFieldTableCache>
                        <c:ptCount val="1"/>
                      </c15:dlblFieldTableCache>
                    </c15:dlblFTEntry>
                  </c15:dlblFieldTable>
                  <c15:showDataLabelsRange val="0"/>
                </c:ext>
                <c:ext xmlns:c16="http://schemas.microsoft.com/office/drawing/2014/chart" uri="{C3380CC4-5D6E-409C-BE32-E72D297353CC}">
                  <c16:uniqueId val="{00000010-27EA-41B9-BA79-9EB28FED774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{5DFF556B-9586-4487-86A3-076884AAE2B9}</c15:txfldGUID>
                      <c15:f>Diagramm!$I$63</c15:f>
                      <c15:dlblFieldTableCache>
                        <c:ptCount val="1"/>
                      </c15:dlblFieldTableCache>
                    </c15:dlblFTEntry>
                  </c15:dlblFieldTable>
                  <c15:showDataLabelsRange val="0"/>
                </c:ext>
                <c:ext xmlns:c16="http://schemas.microsoft.com/office/drawing/2014/chart" uri="{C3380CC4-5D6E-409C-BE32-E72D297353CC}">
                  <c16:uniqueId val="{00000011-27EA-41B9-BA79-9EB28FED774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{42ADA8AE-BEF1-4CC2-9BB4-B7FD54CE2B2E}</c15:txfldGUID>
                      <c15:f>Diagramm!$I$64</c15:f>
                      <c15:dlblFieldTableCache>
                        <c:ptCount val="1"/>
                      </c15:dlblFieldTableCache>
                    </c15:dlblFTEntry>
                  </c15:dlblFieldTable>
                  <c15:showDataLabelsRange val="0"/>
                </c:ext>
                <c:ext xmlns:c16="http://schemas.microsoft.com/office/drawing/2014/chart" uri="{C3380CC4-5D6E-409C-BE32-E72D297353CC}">
                  <c16:uniqueId val="{00000012-27EA-41B9-BA79-9EB28FED774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{0AF6DC03-8EE2-4105-9EFB-0ECA4C3F1F8F}</c15:txfldGUID>
                      <c15:f>Diagramm!$I$65</c15:f>
                      <c15:dlblFieldTableCache>
                        <c:ptCount val="1"/>
                      </c15:dlblFieldTableCache>
                    </c15:dlblFTEntry>
                  </c15:dlblFieldTable>
                  <c15:showDataLabelsRange val="0"/>
                </c:ext>
                <c:ext xmlns:c16="http://schemas.microsoft.com/office/drawing/2014/chart" uri="{C3380CC4-5D6E-409C-BE32-E72D297353CC}">
                  <c16:uniqueId val="{00000013-27EA-41B9-BA79-9EB28FED774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{9FAD9DE5-5B3D-4B13-8D0A-56F2C2D5D4FB}</c15:txfldGUID>
                      <c15:f>Diagramm!$I$66</c15:f>
                      <c15:dlblFieldTableCache>
                        <c:ptCount val="1"/>
                      </c15:dlblFieldTableCache>
                    </c15:dlblFTEntry>
                  </c15:dlblFieldTable>
                  <c15:showDataLabelsRange val="0"/>
                </c:ext>
                <c:ext xmlns:c16="http://schemas.microsoft.com/office/drawing/2014/chart" uri="{C3380CC4-5D6E-409C-BE32-E72D297353CC}">
                  <c16:uniqueId val="{00000014-27EA-41B9-BA79-9EB28FED774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{2C284CE6-2085-46DE-B1EB-58F9BA83654D}</c15:txfldGUID>
                      <c15:f>Diagramm!$I$67</c15:f>
                      <c15:dlblFieldTableCache>
                        <c:ptCount val="1"/>
                      </c15:dlblFieldTableCache>
                    </c15:dlblFTEntry>
                  </c15:dlblFieldTable>
                  <c15:showDataLabelsRange val="0"/>
                </c:ext>
                <c:ext xmlns:c16="http://schemas.microsoft.com/office/drawing/2014/chart" uri="{C3380CC4-5D6E-409C-BE32-E72D297353CC}">
                  <c16:uniqueId val="{00000015-27EA-41B9-BA79-9EB28FED77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EA-41B9-BA79-9EB28FED774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{0B4E5C5A-6513-4385-BF37-FC76D2F60547}</c15:txfldGUID>
                      <c15:f>Diagramm!$K$46</c15:f>
                      <c15:dlblFieldTableCache>
                        <c:ptCount val="1"/>
                      </c15:dlblFieldTableCache>
                    </c15:dlblFTEntry>
                  </c15:dlblFieldTable>
                  <c15:showDataLabelsRange val="0"/>
                </c:ext>
                <c:ext xmlns:c16="http://schemas.microsoft.com/office/drawing/2014/chart" uri="{C3380CC4-5D6E-409C-BE32-E72D297353CC}">
                  <c16:uniqueId val="{00000017-27EA-41B9-BA79-9EB28FED774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{F4C2CD2F-1848-4F68-9C7A-C67EBC3826A2}</c15:txfldGUID>
                      <c15:f>Diagramm!$K$47</c15:f>
                      <c15:dlblFieldTableCache>
                        <c:ptCount val="1"/>
                      </c15:dlblFieldTableCache>
                    </c15:dlblFTEntry>
                  </c15:dlblFieldTable>
                  <c15:showDataLabelsRange val="0"/>
                </c:ext>
                <c:ext xmlns:c16="http://schemas.microsoft.com/office/drawing/2014/chart" uri="{C3380CC4-5D6E-409C-BE32-E72D297353CC}">
                  <c16:uniqueId val="{00000018-27EA-41B9-BA79-9EB28FED774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{4007BEEA-7185-483C-99FC-6986D89F6FF1}</c15:txfldGUID>
                      <c15:f>Diagramm!$K$48</c15:f>
                      <c15:dlblFieldTableCache>
                        <c:ptCount val="1"/>
                      </c15:dlblFieldTableCache>
                    </c15:dlblFTEntry>
                  </c15:dlblFieldTable>
                  <c15:showDataLabelsRange val="0"/>
                </c:ext>
                <c:ext xmlns:c16="http://schemas.microsoft.com/office/drawing/2014/chart" uri="{C3380CC4-5D6E-409C-BE32-E72D297353CC}">
                  <c16:uniqueId val="{00000019-27EA-41B9-BA79-9EB28FED774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{DFBE70E6-8E1E-4CBD-BEB1-1ED62D5FF21F}</c15:txfldGUID>
                      <c15:f>Diagramm!$K$49</c15:f>
                      <c15:dlblFieldTableCache>
                        <c:ptCount val="1"/>
                      </c15:dlblFieldTableCache>
                    </c15:dlblFTEntry>
                  </c15:dlblFieldTable>
                  <c15:showDataLabelsRange val="0"/>
                </c:ext>
                <c:ext xmlns:c16="http://schemas.microsoft.com/office/drawing/2014/chart" uri="{C3380CC4-5D6E-409C-BE32-E72D297353CC}">
                  <c16:uniqueId val="{0000001A-27EA-41B9-BA79-9EB28FED774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{A6C4350F-1996-40DB-A6A9-C3F90F4E4492}</c15:txfldGUID>
                      <c15:f>Diagramm!$K$50</c15:f>
                      <c15:dlblFieldTableCache>
                        <c:ptCount val="1"/>
                      </c15:dlblFieldTableCache>
                    </c15:dlblFTEntry>
                  </c15:dlblFieldTable>
                  <c15:showDataLabelsRange val="0"/>
                </c:ext>
                <c:ext xmlns:c16="http://schemas.microsoft.com/office/drawing/2014/chart" uri="{C3380CC4-5D6E-409C-BE32-E72D297353CC}">
                  <c16:uniqueId val="{0000001B-27EA-41B9-BA79-9EB28FED774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{037191E6-23D5-433E-98E3-ABF3C7284D94}</c15:txfldGUID>
                      <c15:f>Diagramm!$K$51</c15:f>
                      <c15:dlblFieldTableCache>
                        <c:ptCount val="1"/>
                      </c15:dlblFieldTableCache>
                    </c15:dlblFTEntry>
                  </c15:dlblFieldTable>
                  <c15:showDataLabelsRange val="0"/>
                </c:ext>
                <c:ext xmlns:c16="http://schemas.microsoft.com/office/drawing/2014/chart" uri="{C3380CC4-5D6E-409C-BE32-E72D297353CC}">
                  <c16:uniqueId val="{0000001C-27EA-41B9-BA79-9EB28FED774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{12935031-1E97-4070-83D4-EEE9FCC6DEC4}</c15:txfldGUID>
                      <c15:f>Diagramm!$K$52</c15:f>
                      <c15:dlblFieldTableCache>
                        <c:ptCount val="1"/>
                      </c15:dlblFieldTableCache>
                    </c15:dlblFTEntry>
                  </c15:dlblFieldTable>
                  <c15:showDataLabelsRange val="0"/>
                </c:ext>
                <c:ext xmlns:c16="http://schemas.microsoft.com/office/drawing/2014/chart" uri="{C3380CC4-5D6E-409C-BE32-E72D297353CC}">
                  <c16:uniqueId val="{0000001D-27EA-41B9-BA79-9EB28FED774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{7767965C-D510-41A7-BE54-BA2D1DB533EA}</c15:txfldGUID>
                      <c15:f>Diagramm!$K$53</c15:f>
                      <c15:dlblFieldTableCache>
                        <c:ptCount val="1"/>
                      </c15:dlblFieldTableCache>
                    </c15:dlblFTEntry>
                  </c15:dlblFieldTable>
                  <c15:showDataLabelsRange val="0"/>
                </c:ext>
                <c:ext xmlns:c16="http://schemas.microsoft.com/office/drawing/2014/chart" uri="{C3380CC4-5D6E-409C-BE32-E72D297353CC}">
                  <c16:uniqueId val="{0000001E-27EA-41B9-BA79-9EB28FED774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{80B9ACE8-04FD-4BE9-ACF0-347EAF1A79DC}</c15:txfldGUID>
                      <c15:f>Diagramm!$K$54</c15:f>
                      <c15:dlblFieldTableCache>
                        <c:ptCount val="1"/>
                      </c15:dlblFieldTableCache>
                    </c15:dlblFTEntry>
                  </c15:dlblFieldTable>
                  <c15:showDataLabelsRange val="0"/>
                </c:ext>
                <c:ext xmlns:c16="http://schemas.microsoft.com/office/drawing/2014/chart" uri="{C3380CC4-5D6E-409C-BE32-E72D297353CC}">
                  <c16:uniqueId val="{0000001F-27EA-41B9-BA79-9EB28FED774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{85AFEFBE-D223-4258-B803-58559DEAC33C}</c15:txfldGUID>
                      <c15:f>Diagramm!$K$55</c15:f>
                      <c15:dlblFieldTableCache>
                        <c:ptCount val="1"/>
                      </c15:dlblFieldTableCache>
                    </c15:dlblFTEntry>
                  </c15:dlblFieldTable>
                  <c15:showDataLabelsRange val="0"/>
                </c:ext>
                <c:ext xmlns:c16="http://schemas.microsoft.com/office/drawing/2014/chart" uri="{C3380CC4-5D6E-409C-BE32-E72D297353CC}">
                  <c16:uniqueId val="{00000020-27EA-41B9-BA79-9EB28FED774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{5DEA6A94-72A6-44B1-A769-3AAAAF3CC1F8}</c15:txfldGUID>
                      <c15:f>Diagramm!$K$56</c15:f>
                      <c15:dlblFieldTableCache>
                        <c:ptCount val="1"/>
                      </c15:dlblFieldTableCache>
                    </c15:dlblFTEntry>
                  </c15:dlblFieldTable>
                  <c15:showDataLabelsRange val="0"/>
                </c:ext>
                <c:ext xmlns:c16="http://schemas.microsoft.com/office/drawing/2014/chart" uri="{C3380CC4-5D6E-409C-BE32-E72D297353CC}">
                  <c16:uniqueId val="{00000021-27EA-41B9-BA79-9EB28FED774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{E7742508-65DC-45EF-B793-0A10FE6A4F9F}</c15:txfldGUID>
                      <c15:f>Diagramm!$K$57</c15:f>
                      <c15:dlblFieldTableCache>
                        <c:ptCount val="1"/>
                      </c15:dlblFieldTableCache>
                    </c15:dlblFTEntry>
                  </c15:dlblFieldTable>
                  <c15:showDataLabelsRange val="0"/>
                </c:ext>
                <c:ext xmlns:c16="http://schemas.microsoft.com/office/drawing/2014/chart" uri="{C3380CC4-5D6E-409C-BE32-E72D297353CC}">
                  <c16:uniqueId val="{00000022-27EA-41B9-BA79-9EB28FED774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{E7D9456C-F0C7-4C80-B648-35F3A63FC8EC}</c15:txfldGUID>
                      <c15:f>Diagramm!$K$58</c15:f>
                      <c15:dlblFieldTableCache>
                        <c:ptCount val="1"/>
                      </c15:dlblFieldTableCache>
                    </c15:dlblFTEntry>
                  </c15:dlblFieldTable>
                  <c15:showDataLabelsRange val="0"/>
                </c:ext>
                <c:ext xmlns:c16="http://schemas.microsoft.com/office/drawing/2014/chart" uri="{C3380CC4-5D6E-409C-BE32-E72D297353CC}">
                  <c16:uniqueId val="{00000023-27EA-41B9-BA79-9EB28FED774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{EA0056C7-61DE-4043-BFBD-39B68240F61F}</c15:txfldGUID>
                      <c15:f>Diagramm!$K$59</c15:f>
                      <c15:dlblFieldTableCache>
                        <c:ptCount val="1"/>
                      </c15:dlblFieldTableCache>
                    </c15:dlblFTEntry>
                  </c15:dlblFieldTable>
                  <c15:showDataLabelsRange val="0"/>
                </c:ext>
                <c:ext xmlns:c16="http://schemas.microsoft.com/office/drawing/2014/chart" uri="{C3380CC4-5D6E-409C-BE32-E72D297353CC}">
                  <c16:uniqueId val="{00000024-27EA-41B9-BA79-9EB28FED774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{0AE05F08-2599-4E62-B32E-70D41E29CFB5}</c15:txfldGUID>
                      <c15:f>Diagramm!$K$60</c15:f>
                      <c15:dlblFieldTableCache>
                        <c:ptCount val="1"/>
                      </c15:dlblFieldTableCache>
                    </c15:dlblFTEntry>
                  </c15:dlblFieldTable>
                  <c15:showDataLabelsRange val="0"/>
                </c:ext>
                <c:ext xmlns:c16="http://schemas.microsoft.com/office/drawing/2014/chart" uri="{C3380CC4-5D6E-409C-BE32-E72D297353CC}">
                  <c16:uniqueId val="{00000025-27EA-41B9-BA79-9EB28FED774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{021D01A5-B436-452E-87AE-5D8F580596C2}</c15:txfldGUID>
                      <c15:f>Diagramm!$K$61</c15:f>
                      <c15:dlblFieldTableCache>
                        <c:ptCount val="1"/>
                      </c15:dlblFieldTableCache>
                    </c15:dlblFTEntry>
                  </c15:dlblFieldTable>
                  <c15:showDataLabelsRange val="0"/>
                </c:ext>
                <c:ext xmlns:c16="http://schemas.microsoft.com/office/drawing/2014/chart" uri="{C3380CC4-5D6E-409C-BE32-E72D297353CC}">
                  <c16:uniqueId val="{00000026-27EA-41B9-BA79-9EB28FED774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{5530FED1-B0CD-4374-A484-DF398C462965}</c15:txfldGUID>
                      <c15:f>Diagramm!$K$62</c15:f>
                      <c15:dlblFieldTableCache>
                        <c:ptCount val="1"/>
                      </c15:dlblFieldTableCache>
                    </c15:dlblFTEntry>
                  </c15:dlblFieldTable>
                  <c15:showDataLabelsRange val="0"/>
                </c:ext>
                <c:ext xmlns:c16="http://schemas.microsoft.com/office/drawing/2014/chart" uri="{C3380CC4-5D6E-409C-BE32-E72D297353CC}">
                  <c16:uniqueId val="{00000027-27EA-41B9-BA79-9EB28FED774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{164A4115-9B80-40C0-9AC1-9B32121798EE}</c15:txfldGUID>
                      <c15:f>Diagramm!$K$63</c15:f>
                      <c15:dlblFieldTableCache>
                        <c:ptCount val="1"/>
                      </c15:dlblFieldTableCache>
                    </c15:dlblFTEntry>
                  </c15:dlblFieldTable>
                  <c15:showDataLabelsRange val="0"/>
                </c:ext>
                <c:ext xmlns:c16="http://schemas.microsoft.com/office/drawing/2014/chart" uri="{C3380CC4-5D6E-409C-BE32-E72D297353CC}">
                  <c16:uniqueId val="{00000028-27EA-41B9-BA79-9EB28FED774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{681CDFC7-7D1D-4FEE-85B2-B2E2BF0430EB}</c15:txfldGUID>
                      <c15:f>Diagramm!$K$64</c15:f>
                      <c15:dlblFieldTableCache>
                        <c:ptCount val="1"/>
                      </c15:dlblFieldTableCache>
                    </c15:dlblFTEntry>
                  </c15:dlblFieldTable>
                  <c15:showDataLabelsRange val="0"/>
                </c:ext>
                <c:ext xmlns:c16="http://schemas.microsoft.com/office/drawing/2014/chart" uri="{C3380CC4-5D6E-409C-BE32-E72D297353CC}">
                  <c16:uniqueId val="{00000029-27EA-41B9-BA79-9EB28FED774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{B1F923A4-AFAA-4C5F-833D-9F8C6B634D8B}</c15:txfldGUID>
                      <c15:f>Diagramm!$K$65</c15:f>
                      <c15:dlblFieldTableCache>
                        <c:ptCount val="1"/>
                      </c15:dlblFieldTableCache>
                    </c15:dlblFTEntry>
                  </c15:dlblFieldTable>
                  <c15:showDataLabelsRange val="0"/>
                </c:ext>
                <c:ext xmlns:c16="http://schemas.microsoft.com/office/drawing/2014/chart" uri="{C3380CC4-5D6E-409C-BE32-E72D297353CC}">
                  <c16:uniqueId val="{0000002A-27EA-41B9-BA79-9EB28FED774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{F7845194-5376-477B-BC19-DB5E8ED892D6}</c15:txfldGUID>
                      <c15:f>Diagramm!$K$66</c15:f>
                      <c15:dlblFieldTableCache>
                        <c:ptCount val="1"/>
                      </c15:dlblFieldTableCache>
                    </c15:dlblFTEntry>
                  </c15:dlblFieldTable>
                  <c15:showDataLabelsRange val="0"/>
                </c:ext>
                <c:ext xmlns:c16="http://schemas.microsoft.com/office/drawing/2014/chart" uri="{C3380CC4-5D6E-409C-BE32-E72D297353CC}">
                  <c16:uniqueId val="{0000002B-27EA-41B9-BA79-9EB28FED774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{DDAB61F4-588B-451E-886C-F17054EB390B}</c15:txfldGUID>
                      <c15:f>Diagramm!$K$67</c15:f>
                      <c15:dlblFieldTableCache>
                        <c:ptCount val="1"/>
                      </c15:dlblFieldTableCache>
                    </c15:dlblFTEntry>
                  </c15:dlblFieldTable>
                  <c15:showDataLabelsRange val="0"/>
                </c:ext>
                <c:ext xmlns:c16="http://schemas.microsoft.com/office/drawing/2014/chart" uri="{C3380CC4-5D6E-409C-BE32-E72D297353CC}">
                  <c16:uniqueId val="{0000002C-27EA-41B9-BA79-9EB28FED77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EA-41B9-BA79-9EB28FED774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{6FDEE86A-2EF7-42D0-9BF6-19E0838BFE5C}</c15:txfldGUID>
                      <c15:f>Diagramm!$J$46</c15:f>
                      <c15:dlblFieldTableCache>
                        <c:ptCount val="1"/>
                      </c15:dlblFieldTableCache>
                    </c15:dlblFTEntry>
                  </c15:dlblFieldTable>
                  <c15:showDataLabelsRange val="0"/>
                </c:ext>
                <c:ext xmlns:c16="http://schemas.microsoft.com/office/drawing/2014/chart" uri="{C3380CC4-5D6E-409C-BE32-E72D297353CC}">
                  <c16:uniqueId val="{0000002E-27EA-41B9-BA79-9EB28FED774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{470DB94B-D4F9-4D39-95A9-6557F1C5F944}</c15:txfldGUID>
                      <c15:f>Diagramm!$J$47</c15:f>
                      <c15:dlblFieldTableCache>
                        <c:ptCount val="1"/>
                      </c15:dlblFieldTableCache>
                    </c15:dlblFTEntry>
                  </c15:dlblFieldTable>
                  <c15:showDataLabelsRange val="0"/>
                </c:ext>
                <c:ext xmlns:c16="http://schemas.microsoft.com/office/drawing/2014/chart" uri="{C3380CC4-5D6E-409C-BE32-E72D297353CC}">
                  <c16:uniqueId val="{0000002F-27EA-41B9-BA79-9EB28FED774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{FEFE489A-7527-46B1-A68C-E07E10FF0B03}</c15:txfldGUID>
                      <c15:f>Diagramm!$J$48</c15:f>
                      <c15:dlblFieldTableCache>
                        <c:ptCount val="1"/>
                      </c15:dlblFieldTableCache>
                    </c15:dlblFTEntry>
                  </c15:dlblFieldTable>
                  <c15:showDataLabelsRange val="0"/>
                </c:ext>
                <c:ext xmlns:c16="http://schemas.microsoft.com/office/drawing/2014/chart" uri="{C3380CC4-5D6E-409C-BE32-E72D297353CC}">
                  <c16:uniqueId val="{00000030-27EA-41B9-BA79-9EB28FED774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{7F7E98C8-0A49-439E-9E8C-D7D5549436AC}</c15:txfldGUID>
                      <c15:f>Diagramm!$J$49</c15:f>
                      <c15:dlblFieldTableCache>
                        <c:ptCount val="1"/>
                      </c15:dlblFieldTableCache>
                    </c15:dlblFTEntry>
                  </c15:dlblFieldTable>
                  <c15:showDataLabelsRange val="0"/>
                </c:ext>
                <c:ext xmlns:c16="http://schemas.microsoft.com/office/drawing/2014/chart" uri="{C3380CC4-5D6E-409C-BE32-E72D297353CC}">
                  <c16:uniqueId val="{00000031-27EA-41B9-BA79-9EB28FED774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{74CF3F2E-1387-4B72-BDCF-30DDB69BC984}</c15:txfldGUID>
                      <c15:f>Diagramm!$J$50</c15:f>
                      <c15:dlblFieldTableCache>
                        <c:ptCount val="1"/>
                      </c15:dlblFieldTableCache>
                    </c15:dlblFTEntry>
                  </c15:dlblFieldTable>
                  <c15:showDataLabelsRange val="0"/>
                </c:ext>
                <c:ext xmlns:c16="http://schemas.microsoft.com/office/drawing/2014/chart" uri="{C3380CC4-5D6E-409C-BE32-E72D297353CC}">
                  <c16:uniqueId val="{00000032-27EA-41B9-BA79-9EB28FED774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{1E796DE7-4B55-417B-93E0-A3BEBE8EB279}</c15:txfldGUID>
                      <c15:f>Diagramm!$J$51</c15:f>
                      <c15:dlblFieldTableCache>
                        <c:ptCount val="1"/>
                      </c15:dlblFieldTableCache>
                    </c15:dlblFTEntry>
                  </c15:dlblFieldTable>
                  <c15:showDataLabelsRange val="0"/>
                </c:ext>
                <c:ext xmlns:c16="http://schemas.microsoft.com/office/drawing/2014/chart" uri="{C3380CC4-5D6E-409C-BE32-E72D297353CC}">
                  <c16:uniqueId val="{00000033-27EA-41B9-BA79-9EB28FED774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{C837A61F-A801-46F7-A21F-755BFE16A5A6}</c15:txfldGUID>
                      <c15:f>Diagramm!$J$52</c15:f>
                      <c15:dlblFieldTableCache>
                        <c:ptCount val="1"/>
                      </c15:dlblFieldTableCache>
                    </c15:dlblFTEntry>
                  </c15:dlblFieldTable>
                  <c15:showDataLabelsRange val="0"/>
                </c:ext>
                <c:ext xmlns:c16="http://schemas.microsoft.com/office/drawing/2014/chart" uri="{C3380CC4-5D6E-409C-BE32-E72D297353CC}">
                  <c16:uniqueId val="{00000034-27EA-41B9-BA79-9EB28FED774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{B64CA32A-873D-459E-A10A-1DC9172241F6}</c15:txfldGUID>
                      <c15:f>Diagramm!$J$53</c15:f>
                      <c15:dlblFieldTableCache>
                        <c:ptCount val="1"/>
                      </c15:dlblFieldTableCache>
                    </c15:dlblFTEntry>
                  </c15:dlblFieldTable>
                  <c15:showDataLabelsRange val="0"/>
                </c:ext>
                <c:ext xmlns:c16="http://schemas.microsoft.com/office/drawing/2014/chart" uri="{C3380CC4-5D6E-409C-BE32-E72D297353CC}">
                  <c16:uniqueId val="{00000035-27EA-41B9-BA79-9EB28FED774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{D095B12D-7625-4080-BE2B-F6D03B1FD45A}</c15:txfldGUID>
                      <c15:f>Diagramm!$J$54</c15:f>
                      <c15:dlblFieldTableCache>
                        <c:ptCount val="1"/>
                      </c15:dlblFieldTableCache>
                    </c15:dlblFTEntry>
                  </c15:dlblFieldTable>
                  <c15:showDataLabelsRange val="0"/>
                </c:ext>
                <c:ext xmlns:c16="http://schemas.microsoft.com/office/drawing/2014/chart" uri="{C3380CC4-5D6E-409C-BE32-E72D297353CC}">
                  <c16:uniqueId val="{00000036-27EA-41B9-BA79-9EB28FED774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{7EBAD539-78C7-4D6B-B687-9650E682365C}</c15:txfldGUID>
                      <c15:f>Diagramm!$J$55</c15:f>
                      <c15:dlblFieldTableCache>
                        <c:ptCount val="1"/>
                      </c15:dlblFieldTableCache>
                    </c15:dlblFTEntry>
                  </c15:dlblFieldTable>
                  <c15:showDataLabelsRange val="0"/>
                </c:ext>
                <c:ext xmlns:c16="http://schemas.microsoft.com/office/drawing/2014/chart" uri="{C3380CC4-5D6E-409C-BE32-E72D297353CC}">
                  <c16:uniqueId val="{00000037-27EA-41B9-BA79-9EB28FED774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{A9E0F5FB-F807-41C2-B7BF-A2EA9FCE4B26}</c15:txfldGUID>
                      <c15:f>Diagramm!$J$56</c15:f>
                      <c15:dlblFieldTableCache>
                        <c:ptCount val="1"/>
                      </c15:dlblFieldTableCache>
                    </c15:dlblFTEntry>
                  </c15:dlblFieldTable>
                  <c15:showDataLabelsRange val="0"/>
                </c:ext>
                <c:ext xmlns:c16="http://schemas.microsoft.com/office/drawing/2014/chart" uri="{C3380CC4-5D6E-409C-BE32-E72D297353CC}">
                  <c16:uniqueId val="{00000038-27EA-41B9-BA79-9EB28FED774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{5B1FDF82-84E6-4A59-AA2A-ACF4E970F77B}</c15:txfldGUID>
                      <c15:f>Diagramm!$J$57</c15:f>
                      <c15:dlblFieldTableCache>
                        <c:ptCount val="1"/>
                      </c15:dlblFieldTableCache>
                    </c15:dlblFTEntry>
                  </c15:dlblFieldTable>
                  <c15:showDataLabelsRange val="0"/>
                </c:ext>
                <c:ext xmlns:c16="http://schemas.microsoft.com/office/drawing/2014/chart" uri="{C3380CC4-5D6E-409C-BE32-E72D297353CC}">
                  <c16:uniqueId val="{00000039-27EA-41B9-BA79-9EB28FED774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{E12B5854-2FA7-4C69-BF4C-7901A494A18F}</c15:txfldGUID>
                      <c15:f>Diagramm!$J$58</c15:f>
                      <c15:dlblFieldTableCache>
                        <c:ptCount val="1"/>
                      </c15:dlblFieldTableCache>
                    </c15:dlblFTEntry>
                  </c15:dlblFieldTable>
                  <c15:showDataLabelsRange val="0"/>
                </c:ext>
                <c:ext xmlns:c16="http://schemas.microsoft.com/office/drawing/2014/chart" uri="{C3380CC4-5D6E-409C-BE32-E72D297353CC}">
                  <c16:uniqueId val="{0000003A-27EA-41B9-BA79-9EB28FED774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{D1BD3389-4D81-4E65-96AD-F882199B5E44}</c15:txfldGUID>
                      <c15:f>Diagramm!$J$59</c15:f>
                      <c15:dlblFieldTableCache>
                        <c:ptCount val="1"/>
                      </c15:dlblFieldTableCache>
                    </c15:dlblFTEntry>
                  </c15:dlblFieldTable>
                  <c15:showDataLabelsRange val="0"/>
                </c:ext>
                <c:ext xmlns:c16="http://schemas.microsoft.com/office/drawing/2014/chart" uri="{C3380CC4-5D6E-409C-BE32-E72D297353CC}">
                  <c16:uniqueId val="{0000003B-27EA-41B9-BA79-9EB28FED774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{3F0449AD-1EE8-4550-BCA6-FF0FA0997AB9}</c15:txfldGUID>
                      <c15:f>Diagramm!$J$60</c15:f>
                      <c15:dlblFieldTableCache>
                        <c:ptCount val="1"/>
                      </c15:dlblFieldTableCache>
                    </c15:dlblFTEntry>
                  </c15:dlblFieldTable>
                  <c15:showDataLabelsRange val="0"/>
                </c:ext>
                <c:ext xmlns:c16="http://schemas.microsoft.com/office/drawing/2014/chart" uri="{C3380CC4-5D6E-409C-BE32-E72D297353CC}">
                  <c16:uniqueId val="{0000003C-27EA-41B9-BA79-9EB28FED774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{7666573F-2B80-479F-9F0F-E4FDC0FA675F}</c15:txfldGUID>
                      <c15:f>Diagramm!$J$61</c15:f>
                      <c15:dlblFieldTableCache>
                        <c:ptCount val="1"/>
                      </c15:dlblFieldTableCache>
                    </c15:dlblFTEntry>
                  </c15:dlblFieldTable>
                  <c15:showDataLabelsRange val="0"/>
                </c:ext>
                <c:ext xmlns:c16="http://schemas.microsoft.com/office/drawing/2014/chart" uri="{C3380CC4-5D6E-409C-BE32-E72D297353CC}">
                  <c16:uniqueId val="{0000003D-27EA-41B9-BA79-9EB28FED774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{860D07E7-7926-4648-B263-3D7713BC64CA}</c15:txfldGUID>
                      <c15:f>Diagramm!$J$62</c15:f>
                      <c15:dlblFieldTableCache>
                        <c:ptCount val="1"/>
                      </c15:dlblFieldTableCache>
                    </c15:dlblFTEntry>
                  </c15:dlblFieldTable>
                  <c15:showDataLabelsRange val="0"/>
                </c:ext>
                <c:ext xmlns:c16="http://schemas.microsoft.com/office/drawing/2014/chart" uri="{C3380CC4-5D6E-409C-BE32-E72D297353CC}">
                  <c16:uniqueId val="{0000003E-27EA-41B9-BA79-9EB28FED774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{33BDBBAF-5D05-4E69-BE56-FDD707EDACD5}</c15:txfldGUID>
                      <c15:f>Diagramm!$J$63</c15:f>
                      <c15:dlblFieldTableCache>
                        <c:ptCount val="1"/>
                      </c15:dlblFieldTableCache>
                    </c15:dlblFTEntry>
                  </c15:dlblFieldTable>
                  <c15:showDataLabelsRange val="0"/>
                </c:ext>
                <c:ext xmlns:c16="http://schemas.microsoft.com/office/drawing/2014/chart" uri="{C3380CC4-5D6E-409C-BE32-E72D297353CC}">
                  <c16:uniqueId val="{0000003F-27EA-41B9-BA79-9EB28FED774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{FEC8059B-80F7-49A0-8950-ABB76632BF34}</c15:txfldGUID>
                      <c15:f>Diagramm!$J$64</c15:f>
                      <c15:dlblFieldTableCache>
                        <c:ptCount val="1"/>
                      </c15:dlblFieldTableCache>
                    </c15:dlblFTEntry>
                  </c15:dlblFieldTable>
                  <c15:showDataLabelsRange val="0"/>
                </c:ext>
                <c:ext xmlns:c16="http://schemas.microsoft.com/office/drawing/2014/chart" uri="{C3380CC4-5D6E-409C-BE32-E72D297353CC}">
                  <c16:uniqueId val="{00000040-27EA-41B9-BA79-9EB28FED774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{EFF772AA-0589-42D1-A1D1-DC0C9EE50990}</c15:txfldGUID>
                      <c15:f>Diagramm!$J$65</c15:f>
                      <c15:dlblFieldTableCache>
                        <c:ptCount val="1"/>
                      </c15:dlblFieldTableCache>
                    </c15:dlblFTEntry>
                  </c15:dlblFieldTable>
                  <c15:showDataLabelsRange val="0"/>
                </c:ext>
                <c:ext xmlns:c16="http://schemas.microsoft.com/office/drawing/2014/chart" uri="{C3380CC4-5D6E-409C-BE32-E72D297353CC}">
                  <c16:uniqueId val="{00000041-27EA-41B9-BA79-9EB28FED774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{54C70B4E-DF6E-4DA5-AFBA-26188E99E00E}</c15:txfldGUID>
                      <c15:f>Diagramm!$J$66</c15:f>
                      <c15:dlblFieldTableCache>
                        <c:ptCount val="1"/>
                      </c15:dlblFieldTableCache>
                    </c15:dlblFTEntry>
                  </c15:dlblFieldTable>
                  <c15:showDataLabelsRange val="0"/>
                </c:ext>
                <c:ext xmlns:c16="http://schemas.microsoft.com/office/drawing/2014/chart" uri="{C3380CC4-5D6E-409C-BE32-E72D297353CC}">
                  <c16:uniqueId val="{00000042-27EA-41B9-BA79-9EB28FED774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{3B4ED52B-7910-4A8F-BB0B-B07649745AF7}</c15:txfldGUID>
                      <c15:f>Diagramm!$J$67</c15:f>
                      <c15:dlblFieldTableCache>
                        <c:ptCount val="1"/>
                      </c15:dlblFieldTableCache>
                    </c15:dlblFTEntry>
                  </c15:dlblFieldTable>
                  <c15:showDataLabelsRange val="0"/>
                </c:ext>
                <c:ext xmlns:c16="http://schemas.microsoft.com/office/drawing/2014/chart" uri="{C3380CC4-5D6E-409C-BE32-E72D297353CC}">
                  <c16:uniqueId val="{00000043-27EA-41B9-BA79-9EB28FED77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EA-41B9-BA79-9EB28FED774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D5-4222-90D3-0C17ABB86E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D5-4222-90D3-0C17ABB86E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D5-4222-90D3-0C17ABB86E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D5-4222-90D3-0C17ABB86E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D5-4222-90D3-0C17ABB86E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D5-4222-90D3-0C17ABB86E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D5-4222-90D3-0C17ABB86E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D5-4222-90D3-0C17ABB86E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D5-4222-90D3-0C17ABB86E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D5-4222-90D3-0C17ABB86E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D5-4222-90D3-0C17ABB86E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D5-4222-90D3-0C17ABB86E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D5-4222-90D3-0C17ABB86E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D5-4222-90D3-0C17ABB86E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D5-4222-90D3-0C17ABB86E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1D5-4222-90D3-0C17ABB86E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1D5-4222-90D3-0C17ABB86E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1D5-4222-90D3-0C17ABB86E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1D5-4222-90D3-0C17ABB86E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1D5-4222-90D3-0C17ABB86E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1D5-4222-90D3-0C17ABB86E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1D5-4222-90D3-0C17ABB86E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1D5-4222-90D3-0C17ABB86E1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1D5-4222-90D3-0C17ABB86E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1D5-4222-90D3-0C17ABB86E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1D5-4222-90D3-0C17ABB86E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1D5-4222-90D3-0C17ABB86E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1D5-4222-90D3-0C17ABB86E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1D5-4222-90D3-0C17ABB86E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1D5-4222-90D3-0C17ABB86E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1D5-4222-90D3-0C17ABB86E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1D5-4222-90D3-0C17ABB86E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1D5-4222-90D3-0C17ABB86E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1D5-4222-90D3-0C17ABB86E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1D5-4222-90D3-0C17ABB86E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1D5-4222-90D3-0C17ABB86E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1D5-4222-90D3-0C17ABB86E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1D5-4222-90D3-0C17ABB86E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1D5-4222-90D3-0C17ABB86E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1D5-4222-90D3-0C17ABB86E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1D5-4222-90D3-0C17ABB86E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1D5-4222-90D3-0C17ABB86E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1D5-4222-90D3-0C17ABB86E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1D5-4222-90D3-0C17ABB86E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1D5-4222-90D3-0C17ABB86E1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1D5-4222-90D3-0C17ABB86E1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1D5-4222-90D3-0C17ABB86E1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1D5-4222-90D3-0C17ABB86E1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1D5-4222-90D3-0C17ABB86E1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1D5-4222-90D3-0C17ABB86E1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1D5-4222-90D3-0C17ABB86E1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1D5-4222-90D3-0C17ABB86E1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1D5-4222-90D3-0C17ABB86E1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1D5-4222-90D3-0C17ABB86E1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1D5-4222-90D3-0C17ABB86E1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1D5-4222-90D3-0C17ABB86E1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1D5-4222-90D3-0C17ABB86E1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1D5-4222-90D3-0C17ABB86E1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1D5-4222-90D3-0C17ABB86E1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1D5-4222-90D3-0C17ABB86E1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1D5-4222-90D3-0C17ABB86E1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1D5-4222-90D3-0C17ABB86E1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1D5-4222-90D3-0C17ABB86E1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1D5-4222-90D3-0C17ABB86E1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1D5-4222-90D3-0C17ABB86E1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1D5-4222-90D3-0C17ABB86E1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1D5-4222-90D3-0C17ABB86E1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1D5-4222-90D3-0C17ABB86E1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1D5-4222-90D3-0C17ABB86E1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100.14375224612884</c:v>
                </c:pt>
                <c:pt idx="2">
                  <c:v>101.51408615759621</c:v>
                </c:pt>
                <c:pt idx="3">
                  <c:v>101.0164221315958</c:v>
                </c:pt>
                <c:pt idx="4">
                  <c:v>98.36247441366271</c:v>
                </c:pt>
                <c:pt idx="5">
                  <c:v>98.548414818981541</c:v>
                </c:pt>
                <c:pt idx="6">
                  <c:v>99.485929467647921</c:v>
                </c:pt>
                <c:pt idx="7">
                  <c:v>99.746089782652859</c:v>
                </c:pt>
                <c:pt idx="8">
                  <c:v>99.416397131205173</c:v>
                </c:pt>
                <c:pt idx="9">
                  <c:v>99.834372412068944</c:v>
                </c:pt>
                <c:pt idx="10">
                  <c:v>101.6023687870123</c:v>
                </c:pt>
                <c:pt idx="11">
                  <c:v>101.61252519570618</c:v>
                </c:pt>
                <c:pt idx="12">
                  <c:v>101.47658557164957</c:v>
                </c:pt>
                <c:pt idx="13">
                  <c:v>101.5953374271473</c:v>
                </c:pt>
                <c:pt idx="14">
                  <c:v>103.25317583087237</c:v>
                </c:pt>
                <c:pt idx="15">
                  <c:v>103.45786652916451</c:v>
                </c:pt>
                <c:pt idx="16">
                  <c:v>103.30864544758511</c:v>
                </c:pt>
                <c:pt idx="17">
                  <c:v>103.32192690510789</c:v>
                </c:pt>
                <c:pt idx="18">
                  <c:v>106.2993171768309</c:v>
                </c:pt>
                <c:pt idx="19">
                  <c:v>106.22978484038813</c:v>
                </c:pt>
                <c:pt idx="20">
                  <c:v>106.12743949124206</c:v>
                </c:pt>
                <c:pt idx="21">
                  <c:v>106.54619603431303</c:v>
                </c:pt>
                <c:pt idx="22">
                  <c:v>108.88607634494289</c:v>
                </c:pt>
                <c:pt idx="23">
                  <c:v>108.55560243128799</c:v>
                </c:pt>
                <c:pt idx="24">
                  <c:v>108.75638681854404</c:v>
                </c:pt>
              </c:numCache>
            </c:numRef>
          </c:val>
          <c:smooth val="0"/>
          <c:extLst>
            <c:ext xmlns:c16="http://schemas.microsoft.com/office/drawing/2014/chart" uri="{C3380CC4-5D6E-409C-BE32-E72D297353CC}">
              <c16:uniqueId val="{00000000-D4CA-4648-BBAF-917667F2DE9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100.13597733711049</c:v>
                </c:pt>
                <c:pt idx="2">
                  <c:v>101.89235127478753</c:v>
                </c:pt>
                <c:pt idx="3">
                  <c:v>101.22379603399435</c:v>
                </c:pt>
                <c:pt idx="4">
                  <c:v>99.399433427762034</c:v>
                </c:pt>
                <c:pt idx="5">
                  <c:v>99.59206798866856</c:v>
                </c:pt>
                <c:pt idx="6">
                  <c:v>102.10764872521247</c:v>
                </c:pt>
                <c:pt idx="7">
                  <c:v>102.73087818696884</c:v>
                </c:pt>
                <c:pt idx="8">
                  <c:v>101.42776203966007</c:v>
                </c:pt>
                <c:pt idx="9">
                  <c:v>102.18696883852691</c:v>
                </c:pt>
                <c:pt idx="10">
                  <c:v>105.26912181303116</c:v>
                </c:pt>
                <c:pt idx="11">
                  <c:v>105.11048158640226</c:v>
                </c:pt>
                <c:pt idx="12">
                  <c:v>101.98300283286119</c:v>
                </c:pt>
                <c:pt idx="13">
                  <c:v>103.15014164305948</c:v>
                </c:pt>
                <c:pt idx="14">
                  <c:v>105.68838526912181</c:v>
                </c:pt>
                <c:pt idx="15">
                  <c:v>106.92351274787535</c:v>
                </c:pt>
                <c:pt idx="16">
                  <c:v>105.85835694050991</c:v>
                </c:pt>
                <c:pt idx="17">
                  <c:v>107.5014164305949</c:v>
                </c:pt>
                <c:pt idx="18">
                  <c:v>110.01699716713883</c:v>
                </c:pt>
                <c:pt idx="19">
                  <c:v>111.43342776203966</c:v>
                </c:pt>
                <c:pt idx="20">
                  <c:v>111.58073654390934</c:v>
                </c:pt>
                <c:pt idx="21">
                  <c:v>113.90368271954674</c:v>
                </c:pt>
                <c:pt idx="22">
                  <c:v>118.50424929178472</c:v>
                </c:pt>
                <c:pt idx="23">
                  <c:v>120.05665722379604</c:v>
                </c:pt>
                <c:pt idx="24">
                  <c:v>117.52974504249292</c:v>
                </c:pt>
              </c:numCache>
            </c:numRef>
          </c:val>
          <c:smooth val="0"/>
          <c:extLst>
            <c:ext xmlns:c16="http://schemas.microsoft.com/office/drawing/2014/chart" uri="{C3380CC4-5D6E-409C-BE32-E72D297353CC}">
              <c16:uniqueId val="{00000001-D4CA-4648-BBAF-917667F2DE9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101.52871135010561</c:v>
                </c:pt>
                <c:pt idx="2">
                  <c:v>98.386787017476479</c:v>
                </c:pt>
                <c:pt idx="3">
                  <c:v>99.615901670827739</c:v>
                </c:pt>
                <c:pt idx="4">
                  <c:v>95.175724985596304</c:v>
                </c:pt>
                <c:pt idx="5">
                  <c:v>96.40099865565584</c:v>
                </c:pt>
                <c:pt idx="6">
                  <c:v>93.608603802573455</c:v>
                </c:pt>
                <c:pt idx="7">
                  <c:v>94.5458037257538</c:v>
                </c:pt>
                <c:pt idx="8">
                  <c:v>92.302669483387746</c:v>
                </c:pt>
                <c:pt idx="9">
                  <c:v>93.862108699827147</c:v>
                </c:pt>
                <c:pt idx="10">
                  <c:v>91.95698098713271</c:v>
                </c:pt>
                <c:pt idx="11">
                  <c:v>92.963318609564055</c:v>
                </c:pt>
                <c:pt idx="12">
                  <c:v>90.854618782408295</c:v>
                </c:pt>
                <c:pt idx="13">
                  <c:v>92.775110428269642</c:v>
                </c:pt>
                <c:pt idx="14">
                  <c:v>90.985212214326879</c:v>
                </c:pt>
                <c:pt idx="15">
                  <c:v>91.960821970424433</c:v>
                </c:pt>
                <c:pt idx="16">
                  <c:v>90.33992702131745</c:v>
                </c:pt>
                <c:pt idx="17">
                  <c:v>91.761090839254848</c:v>
                </c:pt>
                <c:pt idx="18">
                  <c:v>89.560207413097743</c:v>
                </c:pt>
                <c:pt idx="19">
                  <c:v>90.439792586902243</c:v>
                </c:pt>
                <c:pt idx="20">
                  <c:v>89.552525446514309</c:v>
                </c:pt>
                <c:pt idx="21">
                  <c:v>90.278471288649897</c:v>
                </c:pt>
                <c:pt idx="22">
                  <c:v>87.378528903399271</c:v>
                </c:pt>
                <c:pt idx="23">
                  <c:v>88.59612060687536</c:v>
                </c:pt>
                <c:pt idx="24">
                  <c:v>84.954868446322266</c:v>
                </c:pt>
              </c:numCache>
            </c:numRef>
          </c:val>
          <c:smooth val="0"/>
          <c:extLst>
            <c:ext xmlns:c16="http://schemas.microsoft.com/office/drawing/2014/chart" uri="{C3380CC4-5D6E-409C-BE32-E72D297353CC}">
              <c16:uniqueId val="{00000002-D4CA-4648-BBAF-917667F2DE9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4CA-4648-BBAF-917667F2DE93}"/>
                </c:ext>
              </c:extLst>
            </c:dLbl>
            <c:dLbl>
              <c:idx val="1"/>
              <c:delete val="1"/>
              <c:extLst>
                <c:ext xmlns:c15="http://schemas.microsoft.com/office/drawing/2012/chart" uri="{CE6537A1-D6FC-4f65-9D91-7224C49458BB}"/>
                <c:ext xmlns:c16="http://schemas.microsoft.com/office/drawing/2014/chart" uri="{C3380CC4-5D6E-409C-BE32-E72D297353CC}">
                  <c16:uniqueId val="{00000004-D4CA-4648-BBAF-917667F2DE93}"/>
                </c:ext>
              </c:extLst>
            </c:dLbl>
            <c:dLbl>
              <c:idx val="2"/>
              <c:delete val="1"/>
              <c:extLst>
                <c:ext xmlns:c15="http://schemas.microsoft.com/office/drawing/2012/chart" uri="{CE6537A1-D6FC-4f65-9D91-7224C49458BB}"/>
                <c:ext xmlns:c16="http://schemas.microsoft.com/office/drawing/2014/chart" uri="{C3380CC4-5D6E-409C-BE32-E72D297353CC}">
                  <c16:uniqueId val="{00000005-D4CA-4648-BBAF-917667F2DE93}"/>
                </c:ext>
              </c:extLst>
            </c:dLbl>
            <c:dLbl>
              <c:idx val="3"/>
              <c:delete val="1"/>
              <c:extLst>
                <c:ext xmlns:c15="http://schemas.microsoft.com/office/drawing/2012/chart" uri="{CE6537A1-D6FC-4f65-9D91-7224C49458BB}"/>
                <c:ext xmlns:c16="http://schemas.microsoft.com/office/drawing/2014/chart" uri="{C3380CC4-5D6E-409C-BE32-E72D297353CC}">
                  <c16:uniqueId val="{00000006-D4CA-4648-BBAF-917667F2DE93}"/>
                </c:ext>
              </c:extLst>
            </c:dLbl>
            <c:dLbl>
              <c:idx val="4"/>
              <c:delete val="1"/>
              <c:extLst>
                <c:ext xmlns:c15="http://schemas.microsoft.com/office/drawing/2012/chart" uri="{CE6537A1-D6FC-4f65-9D91-7224C49458BB}"/>
                <c:ext xmlns:c16="http://schemas.microsoft.com/office/drawing/2014/chart" uri="{C3380CC4-5D6E-409C-BE32-E72D297353CC}">
                  <c16:uniqueId val="{00000007-D4CA-4648-BBAF-917667F2DE93}"/>
                </c:ext>
              </c:extLst>
            </c:dLbl>
            <c:dLbl>
              <c:idx val="5"/>
              <c:delete val="1"/>
              <c:extLst>
                <c:ext xmlns:c15="http://schemas.microsoft.com/office/drawing/2012/chart" uri="{CE6537A1-D6FC-4f65-9D91-7224C49458BB}"/>
                <c:ext xmlns:c16="http://schemas.microsoft.com/office/drawing/2014/chart" uri="{C3380CC4-5D6E-409C-BE32-E72D297353CC}">
                  <c16:uniqueId val="{00000008-D4CA-4648-BBAF-917667F2DE93}"/>
                </c:ext>
              </c:extLst>
            </c:dLbl>
            <c:dLbl>
              <c:idx val="6"/>
              <c:delete val="1"/>
              <c:extLst>
                <c:ext xmlns:c15="http://schemas.microsoft.com/office/drawing/2012/chart" uri="{CE6537A1-D6FC-4f65-9D91-7224C49458BB}"/>
                <c:ext xmlns:c16="http://schemas.microsoft.com/office/drawing/2014/chart" uri="{C3380CC4-5D6E-409C-BE32-E72D297353CC}">
                  <c16:uniqueId val="{00000009-D4CA-4648-BBAF-917667F2DE93}"/>
                </c:ext>
              </c:extLst>
            </c:dLbl>
            <c:dLbl>
              <c:idx val="7"/>
              <c:delete val="1"/>
              <c:extLst>
                <c:ext xmlns:c15="http://schemas.microsoft.com/office/drawing/2012/chart" uri="{CE6537A1-D6FC-4f65-9D91-7224C49458BB}"/>
                <c:ext xmlns:c16="http://schemas.microsoft.com/office/drawing/2014/chart" uri="{C3380CC4-5D6E-409C-BE32-E72D297353CC}">
                  <c16:uniqueId val="{0000000A-D4CA-4648-BBAF-917667F2DE93}"/>
                </c:ext>
              </c:extLst>
            </c:dLbl>
            <c:dLbl>
              <c:idx val="8"/>
              <c:delete val="1"/>
              <c:extLst>
                <c:ext xmlns:c15="http://schemas.microsoft.com/office/drawing/2012/chart" uri="{CE6537A1-D6FC-4f65-9D91-7224C49458BB}"/>
                <c:ext xmlns:c16="http://schemas.microsoft.com/office/drawing/2014/chart" uri="{C3380CC4-5D6E-409C-BE32-E72D297353CC}">
                  <c16:uniqueId val="{0000000B-D4CA-4648-BBAF-917667F2DE93}"/>
                </c:ext>
              </c:extLst>
            </c:dLbl>
            <c:dLbl>
              <c:idx val="9"/>
              <c:delete val="1"/>
              <c:extLst>
                <c:ext xmlns:c15="http://schemas.microsoft.com/office/drawing/2012/chart" uri="{CE6537A1-D6FC-4f65-9D91-7224C49458BB}"/>
                <c:ext xmlns:c16="http://schemas.microsoft.com/office/drawing/2014/chart" uri="{C3380CC4-5D6E-409C-BE32-E72D297353CC}">
                  <c16:uniqueId val="{0000000C-D4CA-4648-BBAF-917667F2DE93}"/>
                </c:ext>
              </c:extLst>
            </c:dLbl>
            <c:dLbl>
              <c:idx val="10"/>
              <c:delete val="1"/>
              <c:extLst>
                <c:ext xmlns:c15="http://schemas.microsoft.com/office/drawing/2012/chart" uri="{CE6537A1-D6FC-4f65-9D91-7224C49458BB}"/>
                <c:ext xmlns:c16="http://schemas.microsoft.com/office/drawing/2014/chart" uri="{C3380CC4-5D6E-409C-BE32-E72D297353CC}">
                  <c16:uniqueId val="{0000000D-D4CA-4648-BBAF-917667F2DE93}"/>
                </c:ext>
              </c:extLst>
            </c:dLbl>
            <c:dLbl>
              <c:idx val="11"/>
              <c:delete val="1"/>
              <c:extLst>
                <c:ext xmlns:c15="http://schemas.microsoft.com/office/drawing/2012/chart" uri="{CE6537A1-D6FC-4f65-9D91-7224C49458BB}"/>
                <c:ext xmlns:c16="http://schemas.microsoft.com/office/drawing/2014/chart" uri="{C3380CC4-5D6E-409C-BE32-E72D297353CC}">
                  <c16:uniqueId val="{0000000E-D4CA-4648-BBAF-917667F2DE93}"/>
                </c:ext>
              </c:extLst>
            </c:dLbl>
            <c:dLbl>
              <c:idx val="12"/>
              <c:delete val="1"/>
              <c:extLst>
                <c:ext xmlns:c15="http://schemas.microsoft.com/office/drawing/2012/chart" uri="{CE6537A1-D6FC-4f65-9D91-7224C49458BB}"/>
                <c:ext xmlns:c16="http://schemas.microsoft.com/office/drawing/2014/chart" uri="{C3380CC4-5D6E-409C-BE32-E72D297353CC}">
                  <c16:uniqueId val="{0000000F-D4CA-4648-BBAF-917667F2DE9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4CA-4648-BBAF-917667F2DE93}"/>
                </c:ext>
              </c:extLst>
            </c:dLbl>
            <c:dLbl>
              <c:idx val="14"/>
              <c:delete val="1"/>
              <c:extLst>
                <c:ext xmlns:c15="http://schemas.microsoft.com/office/drawing/2012/chart" uri="{CE6537A1-D6FC-4f65-9D91-7224C49458BB}"/>
                <c:ext xmlns:c16="http://schemas.microsoft.com/office/drawing/2014/chart" uri="{C3380CC4-5D6E-409C-BE32-E72D297353CC}">
                  <c16:uniqueId val="{00000011-D4CA-4648-BBAF-917667F2DE93}"/>
                </c:ext>
              </c:extLst>
            </c:dLbl>
            <c:dLbl>
              <c:idx val="15"/>
              <c:delete val="1"/>
              <c:extLst>
                <c:ext xmlns:c15="http://schemas.microsoft.com/office/drawing/2012/chart" uri="{CE6537A1-D6FC-4f65-9D91-7224C49458BB}"/>
                <c:ext xmlns:c16="http://schemas.microsoft.com/office/drawing/2014/chart" uri="{C3380CC4-5D6E-409C-BE32-E72D297353CC}">
                  <c16:uniqueId val="{00000012-D4CA-4648-BBAF-917667F2DE93}"/>
                </c:ext>
              </c:extLst>
            </c:dLbl>
            <c:dLbl>
              <c:idx val="16"/>
              <c:delete val="1"/>
              <c:extLst>
                <c:ext xmlns:c15="http://schemas.microsoft.com/office/drawing/2012/chart" uri="{CE6537A1-D6FC-4f65-9D91-7224C49458BB}"/>
                <c:ext xmlns:c16="http://schemas.microsoft.com/office/drawing/2014/chart" uri="{C3380CC4-5D6E-409C-BE32-E72D297353CC}">
                  <c16:uniqueId val="{00000013-D4CA-4648-BBAF-917667F2DE93}"/>
                </c:ext>
              </c:extLst>
            </c:dLbl>
            <c:dLbl>
              <c:idx val="17"/>
              <c:delete val="1"/>
              <c:extLst>
                <c:ext xmlns:c15="http://schemas.microsoft.com/office/drawing/2012/chart" uri="{CE6537A1-D6FC-4f65-9D91-7224C49458BB}"/>
                <c:ext xmlns:c16="http://schemas.microsoft.com/office/drawing/2014/chart" uri="{C3380CC4-5D6E-409C-BE32-E72D297353CC}">
                  <c16:uniqueId val="{00000014-D4CA-4648-BBAF-917667F2DE93}"/>
                </c:ext>
              </c:extLst>
            </c:dLbl>
            <c:dLbl>
              <c:idx val="18"/>
              <c:delete val="1"/>
              <c:extLst>
                <c:ext xmlns:c15="http://schemas.microsoft.com/office/drawing/2012/chart" uri="{CE6537A1-D6FC-4f65-9D91-7224C49458BB}"/>
                <c:ext xmlns:c16="http://schemas.microsoft.com/office/drawing/2014/chart" uri="{C3380CC4-5D6E-409C-BE32-E72D297353CC}">
                  <c16:uniqueId val="{00000015-D4CA-4648-BBAF-917667F2DE93}"/>
                </c:ext>
              </c:extLst>
            </c:dLbl>
            <c:dLbl>
              <c:idx val="19"/>
              <c:delete val="1"/>
              <c:extLst>
                <c:ext xmlns:c15="http://schemas.microsoft.com/office/drawing/2012/chart" uri="{CE6537A1-D6FC-4f65-9D91-7224C49458BB}"/>
                <c:ext xmlns:c16="http://schemas.microsoft.com/office/drawing/2014/chart" uri="{C3380CC4-5D6E-409C-BE32-E72D297353CC}">
                  <c16:uniqueId val="{00000016-D4CA-4648-BBAF-917667F2DE93}"/>
                </c:ext>
              </c:extLst>
            </c:dLbl>
            <c:dLbl>
              <c:idx val="20"/>
              <c:delete val="1"/>
              <c:extLst>
                <c:ext xmlns:c15="http://schemas.microsoft.com/office/drawing/2012/chart" uri="{CE6537A1-D6FC-4f65-9D91-7224C49458BB}"/>
                <c:ext xmlns:c16="http://schemas.microsoft.com/office/drawing/2014/chart" uri="{C3380CC4-5D6E-409C-BE32-E72D297353CC}">
                  <c16:uniqueId val="{00000017-D4CA-4648-BBAF-917667F2DE93}"/>
                </c:ext>
              </c:extLst>
            </c:dLbl>
            <c:dLbl>
              <c:idx val="21"/>
              <c:delete val="1"/>
              <c:extLst>
                <c:ext xmlns:c15="http://schemas.microsoft.com/office/drawing/2012/chart" uri="{CE6537A1-D6FC-4f65-9D91-7224C49458BB}"/>
                <c:ext xmlns:c16="http://schemas.microsoft.com/office/drawing/2014/chart" uri="{C3380CC4-5D6E-409C-BE32-E72D297353CC}">
                  <c16:uniqueId val="{00000018-D4CA-4648-BBAF-917667F2DE93}"/>
                </c:ext>
              </c:extLst>
            </c:dLbl>
            <c:dLbl>
              <c:idx val="22"/>
              <c:delete val="1"/>
              <c:extLst>
                <c:ext xmlns:c15="http://schemas.microsoft.com/office/drawing/2012/chart" uri="{CE6537A1-D6FC-4f65-9D91-7224C49458BB}"/>
                <c:ext xmlns:c16="http://schemas.microsoft.com/office/drawing/2014/chart" uri="{C3380CC4-5D6E-409C-BE32-E72D297353CC}">
                  <c16:uniqueId val="{00000019-D4CA-4648-BBAF-917667F2DE93}"/>
                </c:ext>
              </c:extLst>
            </c:dLbl>
            <c:dLbl>
              <c:idx val="23"/>
              <c:delete val="1"/>
              <c:extLst>
                <c:ext xmlns:c15="http://schemas.microsoft.com/office/drawing/2012/chart" uri="{CE6537A1-D6FC-4f65-9D91-7224C49458BB}"/>
                <c:ext xmlns:c16="http://schemas.microsoft.com/office/drawing/2014/chart" uri="{C3380CC4-5D6E-409C-BE32-E72D297353CC}">
                  <c16:uniqueId val="{0000001A-D4CA-4648-BBAF-917667F2DE93}"/>
                </c:ext>
              </c:extLst>
            </c:dLbl>
            <c:dLbl>
              <c:idx val="24"/>
              <c:delete val="1"/>
              <c:extLst>
                <c:ext xmlns:c15="http://schemas.microsoft.com/office/drawing/2012/chart" uri="{CE6537A1-D6FC-4f65-9D91-7224C49458BB}"/>
                <c:ext xmlns:c16="http://schemas.microsoft.com/office/drawing/2014/chart" uri="{C3380CC4-5D6E-409C-BE32-E72D297353CC}">
                  <c16:uniqueId val="{0000001B-D4CA-4648-BBAF-917667F2DE9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4CA-4648-BBAF-917667F2DE9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Bochum, Stadt (05911)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139206</v>
      </c>
      <c r="F11" s="238">
        <v>138949</v>
      </c>
      <c r="G11" s="238">
        <v>139372</v>
      </c>
      <c r="H11" s="238">
        <v>136377</v>
      </c>
      <c r="I11" s="265">
        <v>135841</v>
      </c>
      <c r="J11" s="263">
        <v>3365</v>
      </c>
      <c r="K11" s="266">
        <v>2.4771607982862318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15.400198267316064</v>
      </c>
      <c r="E13" s="115">
        <v>21438</v>
      </c>
      <c r="F13" s="114">
        <v>21260</v>
      </c>
      <c r="G13" s="114">
        <v>21724</v>
      </c>
      <c r="H13" s="114">
        <v>21508</v>
      </c>
      <c r="I13" s="140">
        <v>21106</v>
      </c>
      <c r="J13" s="115">
        <v>332</v>
      </c>
      <c r="K13" s="116">
        <v>1.5730124135316972</v>
      </c>
    </row>
    <row r="14" spans="1:255" ht="14.1" customHeight="1" x14ac:dyDescent="0.2">
      <c r="A14" s="306" t="s">
        <v>230</v>
      </c>
      <c r="B14" s="307"/>
      <c r="C14" s="308"/>
      <c r="D14" s="113">
        <v>58.016895823455883</v>
      </c>
      <c r="E14" s="115">
        <v>80763</v>
      </c>
      <c r="F14" s="114">
        <v>80971</v>
      </c>
      <c r="G14" s="114">
        <v>81246</v>
      </c>
      <c r="H14" s="114">
        <v>79039</v>
      </c>
      <c r="I14" s="140">
        <v>79231</v>
      </c>
      <c r="J14" s="115">
        <v>1532</v>
      </c>
      <c r="K14" s="116">
        <v>1.9335866012040741</v>
      </c>
    </row>
    <row r="15" spans="1:255" ht="14.1" customHeight="1" x14ac:dyDescent="0.2">
      <c r="A15" s="306" t="s">
        <v>231</v>
      </c>
      <c r="B15" s="307"/>
      <c r="C15" s="308"/>
      <c r="D15" s="113">
        <v>11.29764521644182</v>
      </c>
      <c r="E15" s="115">
        <v>15727</v>
      </c>
      <c r="F15" s="114">
        <v>15661</v>
      </c>
      <c r="G15" s="114">
        <v>15574</v>
      </c>
      <c r="H15" s="114">
        <v>15220</v>
      </c>
      <c r="I15" s="140">
        <v>15047</v>
      </c>
      <c r="J15" s="115">
        <v>680</v>
      </c>
      <c r="K15" s="116">
        <v>4.519173257127667</v>
      </c>
    </row>
    <row r="16" spans="1:255" ht="14.1" customHeight="1" x14ac:dyDescent="0.2">
      <c r="A16" s="306" t="s">
        <v>232</v>
      </c>
      <c r="B16" s="307"/>
      <c r="C16" s="308"/>
      <c r="D16" s="113">
        <v>15.22635518583969</v>
      </c>
      <c r="E16" s="115">
        <v>21196</v>
      </c>
      <c r="F16" s="114">
        <v>20978</v>
      </c>
      <c r="G16" s="114">
        <v>20741</v>
      </c>
      <c r="H16" s="114">
        <v>20544</v>
      </c>
      <c r="I16" s="140">
        <v>20389</v>
      </c>
      <c r="J16" s="115">
        <v>807</v>
      </c>
      <c r="K16" s="116">
        <v>3.958016577566335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0.12355789261957099</v>
      </c>
      <c r="E18" s="115">
        <v>172</v>
      </c>
      <c r="F18" s="114">
        <v>173</v>
      </c>
      <c r="G18" s="114">
        <v>169</v>
      </c>
      <c r="H18" s="114">
        <v>181</v>
      </c>
      <c r="I18" s="140">
        <v>165</v>
      </c>
      <c r="J18" s="115">
        <v>7</v>
      </c>
      <c r="K18" s="116">
        <v>4.2424242424242422</v>
      </c>
    </row>
    <row r="19" spans="1:255" ht="14.1" customHeight="1" x14ac:dyDescent="0.2">
      <c r="A19" s="306" t="s">
        <v>235</v>
      </c>
      <c r="B19" s="307" t="s">
        <v>236</v>
      </c>
      <c r="C19" s="308"/>
      <c r="D19" s="113">
        <v>2.5860954269212533E-2</v>
      </c>
      <c r="E19" s="115">
        <v>36</v>
      </c>
      <c r="F19" s="114">
        <v>39</v>
      </c>
      <c r="G19" s="114">
        <v>39</v>
      </c>
      <c r="H19" s="114">
        <v>43</v>
      </c>
      <c r="I19" s="140">
        <v>34</v>
      </c>
      <c r="J19" s="115">
        <v>2</v>
      </c>
      <c r="K19" s="116">
        <v>5.882352941176471</v>
      </c>
    </row>
    <row r="20" spans="1:255" ht="14.1" customHeight="1" x14ac:dyDescent="0.2">
      <c r="A20" s="306">
        <v>12</v>
      </c>
      <c r="B20" s="307" t="s">
        <v>237</v>
      </c>
      <c r="C20" s="308"/>
      <c r="D20" s="113">
        <v>0.87783572547160327</v>
      </c>
      <c r="E20" s="115">
        <v>1222</v>
      </c>
      <c r="F20" s="114">
        <v>1215</v>
      </c>
      <c r="G20" s="114">
        <v>1253</v>
      </c>
      <c r="H20" s="114">
        <v>1239</v>
      </c>
      <c r="I20" s="140">
        <v>1195</v>
      </c>
      <c r="J20" s="115">
        <v>27</v>
      </c>
      <c r="K20" s="116">
        <v>2.2594142259414225</v>
      </c>
    </row>
    <row r="21" spans="1:255" ht="14.1" customHeight="1" x14ac:dyDescent="0.2">
      <c r="A21" s="306">
        <v>21</v>
      </c>
      <c r="B21" s="307" t="s">
        <v>238</v>
      </c>
      <c r="C21" s="308"/>
      <c r="D21" s="113">
        <v>0.49566829015990688</v>
      </c>
      <c r="E21" s="115">
        <v>690</v>
      </c>
      <c r="F21" s="114">
        <v>684</v>
      </c>
      <c r="G21" s="114">
        <v>692</v>
      </c>
      <c r="H21" s="114">
        <v>680</v>
      </c>
      <c r="I21" s="140">
        <v>658</v>
      </c>
      <c r="J21" s="115">
        <v>32</v>
      </c>
      <c r="K21" s="116">
        <v>4.86322188449848</v>
      </c>
    </row>
    <row r="22" spans="1:255" ht="14.1" customHeight="1" x14ac:dyDescent="0.2">
      <c r="A22" s="306">
        <v>22</v>
      </c>
      <c r="B22" s="307" t="s">
        <v>239</v>
      </c>
      <c r="C22" s="308"/>
      <c r="D22" s="113">
        <v>0.75355947301122073</v>
      </c>
      <c r="E22" s="115">
        <v>1049</v>
      </c>
      <c r="F22" s="114">
        <v>1060</v>
      </c>
      <c r="G22" s="114">
        <v>1080</v>
      </c>
      <c r="H22" s="114">
        <v>1058</v>
      </c>
      <c r="I22" s="140">
        <v>1059</v>
      </c>
      <c r="J22" s="115">
        <v>-10</v>
      </c>
      <c r="K22" s="116">
        <v>-0.94428706326723322</v>
      </c>
    </row>
    <row r="23" spans="1:255" ht="14.1" customHeight="1" x14ac:dyDescent="0.2">
      <c r="A23" s="306">
        <v>23</v>
      </c>
      <c r="B23" s="307" t="s">
        <v>240</v>
      </c>
      <c r="C23" s="308"/>
      <c r="D23" s="113">
        <v>0.54667183885752046</v>
      </c>
      <c r="E23" s="115">
        <v>761</v>
      </c>
      <c r="F23" s="114">
        <v>754</v>
      </c>
      <c r="G23" s="114">
        <v>764</v>
      </c>
      <c r="H23" s="114">
        <v>749</v>
      </c>
      <c r="I23" s="140">
        <v>728</v>
      </c>
      <c r="J23" s="115">
        <v>33</v>
      </c>
      <c r="K23" s="116">
        <v>4.5329670329670328</v>
      </c>
    </row>
    <row r="24" spans="1:255" ht="14.1" customHeight="1" x14ac:dyDescent="0.2">
      <c r="A24" s="306">
        <v>24</v>
      </c>
      <c r="B24" s="307" t="s">
        <v>241</v>
      </c>
      <c r="C24" s="308"/>
      <c r="D24" s="113">
        <v>3.310920506300016</v>
      </c>
      <c r="E24" s="115">
        <v>4609</v>
      </c>
      <c r="F24" s="114">
        <v>4587</v>
      </c>
      <c r="G24" s="114">
        <v>4721</v>
      </c>
      <c r="H24" s="114">
        <v>4665</v>
      </c>
      <c r="I24" s="140">
        <v>4700</v>
      </c>
      <c r="J24" s="115">
        <v>-91</v>
      </c>
      <c r="K24" s="116">
        <v>-1.9361702127659575</v>
      </c>
    </row>
    <row r="25" spans="1:255" ht="14.1" customHeight="1" x14ac:dyDescent="0.2">
      <c r="A25" s="306">
        <v>25</v>
      </c>
      <c r="B25" s="307" t="s">
        <v>242</v>
      </c>
      <c r="C25" s="308"/>
      <c r="D25" s="113">
        <v>3.8015602775742425</v>
      </c>
      <c r="E25" s="115">
        <v>5292</v>
      </c>
      <c r="F25" s="114">
        <v>5127</v>
      </c>
      <c r="G25" s="114">
        <v>5176</v>
      </c>
      <c r="H25" s="114">
        <v>5069</v>
      </c>
      <c r="I25" s="140">
        <v>5095</v>
      </c>
      <c r="J25" s="115">
        <v>197</v>
      </c>
      <c r="K25" s="116">
        <v>3.8665358194308146</v>
      </c>
    </row>
    <row r="26" spans="1:255" ht="14.1" customHeight="1" x14ac:dyDescent="0.2">
      <c r="A26" s="306">
        <v>26</v>
      </c>
      <c r="B26" s="307" t="s">
        <v>243</v>
      </c>
      <c r="C26" s="308"/>
      <c r="D26" s="113">
        <v>2.8425498900909445</v>
      </c>
      <c r="E26" s="115">
        <v>3957</v>
      </c>
      <c r="F26" s="114">
        <v>3937</v>
      </c>
      <c r="G26" s="114">
        <v>3998</v>
      </c>
      <c r="H26" s="114">
        <v>3890</v>
      </c>
      <c r="I26" s="140">
        <v>3894</v>
      </c>
      <c r="J26" s="115">
        <v>63</v>
      </c>
      <c r="K26" s="116">
        <v>1.617873651771957</v>
      </c>
    </row>
    <row r="27" spans="1:255" ht="14.1" customHeight="1" x14ac:dyDescent="0.2">
      <c r="A27" s="306">
        <v>27</v>
      </c>
      <c r="B27" s="307" t="s">
        <v>244</v>
      </c>
      <c r="C27" s="308"/>
      <c r="D27" s="113">
        <v>2.1859689955892705</v>
      </c>
      <c r="E27" s="115">
        <v>3043</v>
      </c>
      <c r="F27" s="114">
        <v>3004</v>
      </c>
      <c r="G27" s="114">
        <v>3003</v>
      </c>
      <c r="H27" s="114">
        <v>2947</v>
      </c>
      <c r="I27" s="140">
        <v>2950</v>
      </c>
      <c r="J27" s="115">
        <v>93</v>
      </c>
      <c r="K27" s="116">
        <v>3.152542372881356</v>
      </c>
    </row>
    <row r="28" spans="1:255" ht="14.1" customHeight="1" x14ac:dyDescent="0.2">
      <c r="A28" s="306">
        <v>28</v>
      </c>
      <c r="B28" s="307" t="s">
        <v>245</v>
      </c>
      <c r="C28" s="308"/>
      <c r="D28" s="113">
        <v>0.18461847908854503</v>
      </c>
      <c r="E28" s="115">
        <v>257</v>
      </c>
      <c r="F28" s="114">
        <v>260</v>
      </c>
      <c r="G28" s="114">
        <v>280</v>
      </c>
      <c r="H28" s="114">
        <v>276</v>
      </c>
      <c r="I28" s="140">
        <v>271</v>
      </c>
      <c r="J28" s="115">
        <v>-14</v>
      </c>
      <c r="K28" s="116">
        <v>-5.1660516605166054</v>
      </c>
    </row>
    <row r="29" spans="1:255" ht="14.1" customHeight="1" x14ac:dyDescent="0.2">
      <c r="A29" s="306">
        <v>29</v>
      </c>
      <c r="B29" s="307" t="s">
        <v>246</v>
      </c>
      <c r="C29" s="308"/>
      <c r="D29" s="113">
        <v>2.0315216298148067</v>
      </c>
      <c r="E29" s="115">
        <v>2828</v>
      </c>
      <c r="F29" s="114">
        <v>2826</v>
      </c>
      <c r="G29" s="114">
        <v>2797</v>
      </c>
      <c r="H29" s="114">
        <v>2734</v>
      </c>
      <c r="I29" s="140">
        <v>2750</v>
      </c>
      <c r="J29" s="115">
        <v>78</v>
      </c>
      <c r="K29" s="116">
        <v>2.8363636363636364</v>
      </c>
    </row>
    <row r="30" spans="1:255" ht="14.1" customHeight="1" x14ac:dyDescent="0.2">
      <c r="A30" s="306" t="s">
        <v>247</v>
      </c>
      <c r="B30" s="307" t="s">
        <v>248</v>
      </c>
      <c r="C30" s="308"/>
      <c r="D30" s="113">
        <v>0.58546327026133926</v>
      </c>
      <c r="E30" s="115">
        <v>815</v>
      </c>
      <c r="F30" s="114">
        <v>772</v>
      </c>
      <c r="G30" s="114">
        <v>716</v>
      </c>
      <c r="H30" s="114">
        <v>682</v>
      </c>
      <c r="I30" s="140">
        <v>681</v>
      </c>
      <c r="J30" s="115">
        <v>134</v>
      </c>
      <c r="K30" s="116">
        <v>19.676945668135094</v>
      </c>
    </row>
    <row r="31" spans="1:255" ht="14.1" customHeight="1" x14ac:dyDescent="0.2">
      <c r="A31" s="306" t="s">
        <v>249</v>
      </c>
      <c r="B31" s="307" t="s">
        <v>250</v>
      </c>
      <c r="C31" s="308"/>
      <c r="D31" s="113">
        <v>1.4115770871945175</v>
      </c>
      <c r="E31" s="115">
        <v>1965</v>
      </c>
      <c r="F31" s="114">
        <v>2003</v>
      </c>
      <c r="G31" s="114">
        <v>2029</v>
      </c>
      <c r="H31" s="114">
        <v>2008</v>
      </c>
      <c r="I31" s="140">
        <v>2026</v>
      </c>
      <c r="J31" s="115">
        <v>-61</v>
      </c>
      <c r="K31" s="116">
        <v>-3.0108588351431393</v>
      </c>
    </row>
    <row r="32" spans="1:255" ht="14.1" customHeight="1" x14ac:dyDescent="0.2">
      <c r="A32" s="306">
        <v>31</v>
      </c>
      <c r="B32" s="307" t="s">
        <v>251</v>
      </c>
      <c r="C32" s="308"/>
      <c r="D32" s="113">
        <v>1.43743804146373</v>
      </c>
      <c r="E32" s="115">
        <v>2001</v>
      </c>
      <c r="F32" s="114">
        <v>1971</v>
      </c>
      <c r="G32" s="114">
        <v>1918</v>
      </c>
      <c r="H32" s="114">
        <v>1867</v>
      </c>
      <c r="I32" s="140">
        <v>1840</v>
      </c>
      <c r="J32" s="115">
        <v>161</v>
      </c>
      <c r="K32" s="116">
        <v>8.75</v>
      </c>
    </row>
    <row r="33" spans="1:11" ht="14.1" customHeight="1" x14ac:dyDescent="0.2">
      <c r="A33" s="306">
        <v>32</v>
      </c>
      <c r="B33" s="307" t="s">
        <v>252</v>
      </c>
      <c r="C33" s="308"/>
      <c r="D33" s="113">
        <v>1.5782365702627761</v>
      </c>
      <c r="E33" s="115">
        <v>2197</v>
      </c>
      <c r="F33" s="114">
        <v>2118</v>
      </c>
      <c r="G33" s="114">
        <v>2137</v>
      </c>
      <c r="H33" s="114">
        <v>2044</v>
      </c>
      <c r="I33" s="140">
        <v>1992</v>
      </c>
      <c r="J33" s="115">
        <v>205</v>
      </c>
      <c r="K33" s="116">
        <v>10.291164658634537</v>
      </c>
    </row>
    <row r="34" spans="1:11" ht="14.1" customHeight="1" x14ac:dyDescent="0.2">
      <c r="A34" s="306">
        <v>33</v>
      </c>
      <c r="B34" s="307" t="s">
        <v>253</v>
      </c>
      <c r="C34" s="308"/>
      <c r="D34" s="113">
        <v>1.1680531011594328</v>
      </c>
      <c r="E34" s="115">
        <v>1626</v>
      </c>
      <c r="F34" s="114">
        <v>1633</v>
      </c>
      <c r="G34" s="114">
        <v>1669</v>
      </c>
      <c r="H34" s="114">
        <v>1575</v>
      </c>
      <c r="I34" s="140">
        <v>1553</v>
      </c>
      <c r="J34" s="115">
        <v>73</v>
      </c>
      <c r="K34" s="116">
        <v>4.7005795235028973</v>
      </c>
    </row>
    <row r="35" spans="1:11" ht="14.1" customHeight="1" x14ac:dyDescent="0.2">
      <c r="A35" s="306">
        <v>34</v>
      </c>
      <c r="B35" s="307" t="s">
        <v>254</v>
      </c>
      <c r="C35" s="308"/>
      <c r="D35" s="113">
        <v>2.1091044926224445</v>
      </c>
      <c r="E35" s="115">
        <v>2936</v>
      </c>
      <c r="F35" s="114">
        <v>2938</v>
      </c>
      <c r="G35" s="114">
        <v>3006</v>
      </c>
      <c r="H35" s="114">
        <v>2906</v>
      </c>
      <c r="I35" s="140">
        <v>2919</v>
      </c>
      <c r="J35" s="115">
        <v>17</v>
      </c>
      <c r="K35" s="116">
        <v>0.58239122987324421</v>
      </c>
    </row>
    <row r="36" spans="1:11" ht="14.1" customHeight="1" x14ac:dyDescent="0.2">
      <c r="A36" s="306">
        <v>41</v>
      </c>
      <c r="B36" s="307" t="s">
        <v>255</v>
      </c>
      <c r="C36" s="308"/>
      <c r="D36" s="113">
        <v>0.90225996005919284</v>
      </c>
      <c r="E36" s="115">
        <v>1256</v>
      </c>
      <c r="F36" s="114">
        <v>1269</v>
      </c>
      <c r="G36" s="114">
        <v>1263</v>
      </c>
      <c r="H36" s="114">
        <v>1265</v>
      </c>
      <c r="I36" s="140">
        <v>1272</v>
      </c>
      <c r="J36" s="115">
        <v>-16</v>
      </c>
      <c r="K36" s="116">
        <v>-1.2578616352201257</v>
      </c>
    </row>
    <row r="37" spans="1:11" ht="14.1" customHeight="1" x14ac:dyDescent="0.2">
      <c r="A37" s="306">
        <v>42</v>
      </c>
      <c r="B37" s="307" t="s">
        <v>256</v>
      </c>
      <c r="C37" s="308"/>
      <c r="D37" s="113">
        <v>9.8415298191169925E-2</v>
      </c>
      <c r="E37" s="115">
        <v>137</v>
      </c>
      <c r="F37" s="114">
        <v>139</v>
      </c>
      <c r="G37" s="114">
        <v>140</v>
      </c>
      <c r="H37" s="114">
        <v>132</v>
      </c>
      <c r="I37" s="140">
        <v>135</v>
      </c>
      <c r="J37" s="115">
        <v>2</v>
      </c>
      <c r="K37" s="116">
        <v>1.4814814814814814</v>
      </c>
    </row>
    <row r="38" spans="1:11" ht="14.1" customHeight="1" x14ac:dyDescent="0.2">
      <c r="A38" s="306">
        <v>43</v>
      </c>
      <c r="B38" s="307" t="s">
        <v>257</v>
      </c>
      <c r="C38" s="308"/>
      <c r="D38" s="113">
        <v>2.4474519776446417</v>
      </c>
      <c r="E38" s="115">
        <v>3407</v>
      </c>
      <c r="F38" s="114">
        <v>3423</v>
      </c>
      <c r="G38" s="114">
        <v>3357</v>
      </c>
      <c r="H38" s="114">
        <v>3226</v>
      </c>
      <c r="I38" s="140">
        <v>3199</v>
      </c>
      <c r="J38" s="115">
        <v>208</v>
      </c>
      <c r="K38" s="116">
        <v>6.502031884964051</v>
      </c>
    </row>
    <row r="39" spans="1:11" ht="14.1" customHeight="1" x14ac:dyDescent="0.2">
      <c r="A39" s="306">
        <v>51</v>
      </c>
      <c r="B39" s="307" t="s">
        <v>258</v>
      </c>
      <c r="C39" s="308"/>
      <c r="D39" s="113">
        <v>5.0263638061577804</v>
      </c>
      <c r="E39" s="115">
        <v>6997</v>
      </c>
      <c r="F39" s="114">
        <v>6878</v>
      </c>
      <c r="G39" s="114">
        <v>7361</v>
      </c>
      <c r="H39" s="114">
        <v>7150</v>
      </c>
      <c r="I39" s="140">
        <v>6924</v>
      </c>
      <c r="J39" s="115">
        <v>73</v>
      </c>
      <c r="K39" s="116">
        <v>1.0543038705950318</v>
      </c>
    </row>
    <row r="40" spans="1:11" ht="14.1" customHeight="1" x14ac:dyDescent="0.2">
      <c r="A40" s="306" t="s">
        <v>259</v>
      </c>
      <c r="B40" s="307" t="s">
        <v>260</v>
      </c>
      <c r="C40" s="308"/>
      <c r="D40" s="113">
        <v>4.5041162018878493</v>
      </c>
      <c r="E40" s="115">
        <v>6270</v>
      </c>
      <c r="F40" s="114">
        <v>6141</v>
      </c>
      <c r="G40" s="114">
        <v>6612</v>
      </c>
      <c r="H40" s="114">
        <v>6447</v>
      </c>
      <c r="I40" s="140">
        <v>6223</v>
      </c>
      <c r="J40" s="115">
        <v>47</v>
      </c>
      <c r="K40" s="116">
        <v>0.75526273501526597</v>
      </c>
    </row>
    <row r="41" spans="1:11" ht="14.1" customHeight="1" x14ac:dyDescent="0.2">
      <c r="A41" s="306"/>
      <c r="B41" s="307" t="s">
        <v>261</v>
      </c>
      <c r="C41" s="308"/>
      <c r="D41" s="113">
        <v>3.6298722756203037</v>
      </c>
      <c r="E41" s="115">
        <v>5053</v>
      </c>
      <c r="F41" s="114">
        <v>4900</v>
      </c>
      <c r="G41" s="114">
        <v>4863</v>
      </c>
      <c r="H41" s="114">
        <v>4740</v>
      </c>
      <c r="I41" s="140">
        <v>4521</v>
      </c>
      <c r="J41" s="115">
        <v>532</v>
      </c>
      <c r="K41" s="116">
        <v>11.767308117673082</v>
      </c>
    </row>
    <row r="42" spans="1:11" ht="14.1" customHeight="1" x14ac:dyDescent="0.2">
      <c r="A42" s="306">
        <v>52</v>
      </c>
      <c r="B42" s="307" t="s">
        <v>262</v>
      </c>
      <c r="C42" s="308"/>
      <c r="D42" s="113">
        <v>3.4862003074580117</v>
      </c>
      <c r="E42" s="115">
        <v>4853</v>
      </c>
      <c r="F42" s="114">
        <v>4857</v>
      </c>
      <c r="G42" s="114">
        <v>4812</v>
      </c>
      <c r="H42" s="114">
        <v>4637</v>
      </c>
      <c r="I42" s="140">
        <v>4586</v>
      </c>
      <c r="J42" s="115">
        <v>267</v>
      </c>
      <c r="K42" s="116">
        <v>5.8220671609245533</v>
      </c>
    </row>
    <row r="43" spans="1:11" ht="14.1" customHeight="1" x14ac:dyDescent="0.2">
      <c r="A43" s="306" t="s">
        <v>263</v>
      </c>
      <c r="B43" s="307" t="s">
        <v>264</v>
      </c>
      <c r="C43" s="308"/>
      <c r="D43" s="113">
        <v>3.1449793830725685</v>
      </c>
      <c r="E43" s="115">
        <v>4378</v>
      </c>
      <c r="F43" s="114">
        <v>4389</v>
      </c>
      <c r="G43" s="114">
        <v>4341</v>
      </c>
      <c r="H43" s="114">
        <v>4169</v>
      </c>
      <c r="I43" s="140">
        <v>4141</v>
      </c>
      <c r="J43" s="115">
        <v>237</v>
      </c>
      <c r="K43" s="116">
        <v>5.7232552523545035</v>
      </c>
    </row>
    <row r="44" spans="1:11" ht="14.1" customHeight="1" x14ac:dyDescent="0.2">
      <c r="A44" s="306">
        <v>53</v>
      </c>
      <c r="B44" s="307" t="s">
        <v>265</v>
      </c>
      <c r="C44" s="308"/>
      <c r="D44" s="113">
        <v>1.2592848009424882</v>
      </c>
      <c r="E44" s="115">
        <v>1753</v>
      </c>
      <c r="F44" s="114">
        <v>1746</v>
      </c>
      <c r="G44" s="114">
        <v>1741</v>
      </c>
      <c r="H44" s="114">
        <v>1727</v>
      </c>
      <c r="I44" s="140">
        <v>1734</v>
      </c>
      <c r="J44" s="115">
        <v>19</v>
      </c>
      <c r="K44" s="116">
        <v>1.0957324106113033</v>
      </c>
    </row>
    <row r="45" spans="1:11" ht="14.1" customHeight="1" x14ac:dyDescent="0.2">
      <c r="A45" s="306" t="s">
        <v>266</v>
      </c>
      <c r="B45" s="307" t="s">
        <v>267</v>
      </c>
      <c r="C45" s="308"/>
      <c r="D45" s="113">
        <v>1.1500941051391462</v>
      </c>
      <c r="E45" s="115">
        <v>1601</v>
      </c>
      <c r="F45" s="114">
        <v>1600</v>
      </c>
      <c r="G45" s="114">
        <v>1600</v>
      </c>
      <c r="H45" s="114">
        <v>1577</v>
      </c>
      <c r="I45" s="140">
        <v>1578</v>
      </c>
      <c r="J45" s="115">
        <v>23</v>
      </c>
      <c r="K45" s="116">
        <v>1.4575411913814955</v>
      </c>
    </row>
    <row r="46" spans="1:11" ht="14.1" customHeight="1" x14ac:dyDescent="0.2">
      <c r="A46" s="306">
        <v>54</v>
      </c>
      <c r="B46" s="307" t="s">
        <v>268</v>
      </c>
      <c r="C46" s="308"/>
      <c r="D46" s="113">
        <v>2.8346479318420181</v>
      </c>
      <c r="E46" s="115">
        <v>3946</v>
      </c>
      <c r="F46" s="114">
        <v>3926</v>
      </c>
      <c r="G46" s="114">
        <v>3949</v>
      </c>
      <c r="H46" s="114">
        <v>3885</v>
      </c>
      <c r="I46" s="140">
        <v>3842</v>
      </c>
      <c r="J46" s="115">
        <v>104</v>
      </c>
      <c r="K46" s="116">
        <v>2.7069234773555442</v>
      </c>
    </row>
    <row r="47" spans="1:11" ht="14.1" customHeight="1" x14ac:dyDescent="0.2">
      <c r="A47" s="306">
        <v>61</v>
      </c>
      <c r="B47" s="307" t="s">
        <v>269</v>
      </c>
      <c r="C47" s="308"/>
      <c r="D47" s="113">
        <v>2.7951381405973881</v>
      </c>
      <c r="E47" s="115">
        <v>3891</v>
      </c>
      <c r="F47" s="114">
        <v>3877</v>
      </c>
      <c r="G47" s="114">
        <v>3874</v>
      </c>
      <c r="H47" s="114">
        <v>3667</v>
      </c>
      <c r="I47" s="140">
        <v>3658</v>
      </c>
      <c r="J47" s="115">
        <v>233</v>
      </c>
      <c r="K47" s="116">
        <v>6.3696008747949699</v>
      </c>
    </row>
    <row r="48" spans="1:11" ht="14.1" customHeight="1" x14ac:dyDescent="0.2">
      <c r="A48" s="306">
        <v>62</v>
      </c>
      <c r="B48" s="307" t="s">
        <v>270</v>
      </c>
      <c r="C48" s="308"/>
      <c r="D48" s="113">
        <v>7.2970992629628038</v>
      </c>
      <c r="E48" s="115">
        <v>10158</v>
      </c>
      <c r="F48" s="114">
        <v>10237</v>
      </c>
      <c r="G48" s="114">
        <v>10340</v>
      </c>
      <c r="H48" s="114">
        <v>10091</v>
      </c>
      <c r="I48" s="140">
        <v>10053</v>
      </c>
      <c r="J48" s="115">
        <v>105</v>
      </c>
      <c r="K48" s="116">
        <v>1.0444643390032826</v>
      </c>
    </row>
    <row r="49" spans="1:11" ht="14.1" customHeight="1" x14ac:dyDescent="0.2">
      <c r="A49" s="306">
        <v>63</v>
      </c>
      <c r="B49" s="307" t="s">
        <v>271</v>
      </c>
      <c r="C49" s="308"/>
      <c r="D49" s="113">
        <v>2.3253308047066938</v>
      </c>
      <c r="E49" s="115">
        <v>3237</v>
      </c>
      <c r="F49" s="114">
        <v>3329</v>
      </c>
      <c r="G49" s="114">
        <v>3384</v>
      </c>
      <c r="H49" s="114">
        <v>3322</v>
      </c>
      <c r="I49" s="140">
        <v>3296</v>
      </c>
      <c r="J49" s="115">
        <v>-59</v>
      </c>
      <c r="K49" s="116">
        <v>-1.7900485436893203</v>
      </c>
    </row>
    <row r="50" spans="1:11" ht="14.1" customHeight="1" x14ac:dyDescent="0.2">
      <c r="A50" s="306" t="s">
        <v>272</v>
      </c>
      <c r="B50" s="307" t="s">
        <v>273</v>
      </c>
      <c r="C50" s="308"/>
      <c r="D50" s="113">
        <v>0.23921382699021593</v>
      </c>
      <c r="E50" s="115">
        <v>333</v>
      </c>
      <c r="F50" s="114">
        <v>329</v>
      </c>
      <c r="G50" s="114">
        <v>336</v>
      </c>
      <c r="H50" s="114">
        <v>335</v>
      </c>
      <c r="I50" s="140">
        <v>341</v>
      </c>
      <c r="J50" s="115">
        <v>-8</v>
      </c>
      <c r="K50" s="116">
        <v>-2.3460410557184752</v>
      </c>
    </row>
    <row r="51" spans="1:11" ht="14.1" customHeight="1" x14ac:dyDescent="0.2">
      <c r="A51" s="306" t="s">
        <v>274</v>
      </c>
      <c r="B51" s="307" t="s">
        <v>275</v>
      </c>
      <c r="C51" s="308"/>
      <c r="D51" s="113">
        <v>1.527951381405974</v>
      </c>
      <c r="E51" s="115">
        <v>2127</v>
      </c>
      <c r="F51" s="114">
        <v>2192</v>
      </c>
      <c r="G51" s="114">
        <v>2220</v>
      </c>
      <c r="H51" s="114">
        <v>2174</v>
      </c>
      <c r="I51" s="140">
        <v>2120</v>
      </c>
      <c r="J51" s="115">
        <v>7</v>
      </c>
      <c r="K51" s="116">
        <v>0.330188679245283</v>
      </c>
    </row>
    <row r="52" spans="1:11" ht="14.1" customHeight="1" x14ac:dyDescent="0.2">
      <c r="A52" s="306">
        <v>71</v>
      </c>
      <c r="B52" s="307" t="s">
        <v>276</v>
      </c>
      <c r="C52" s="308"/>
      <c r="D52" s="113">
        <v>12.880910305590277</v>
      </c>
      <c r="E52" s="115">
        <v>17931</v>
      </c>
      <c r="F52" s="114">
        <v>18026</v>
      </c>
      <c r="G52" s="114">
        <v>18107</v>
      </c>
      <c r="H52" s="114">
        <v>17811</v>
      </c>
      <c r="I52" s="140">
        <v>17870</v>
      </c>
      <c r="J52" s="115">
        <v>61</v>
      </c>
      <c r="K52" s="116">
        <v>0.34135422495803019</v>
      </c>
    </row>
    <row r="53" spans="1:11" ht="14.1" customHeight="1" x14ac:dyDescent="0.2">
      <c r="A53" s="306" t="s">
        <v>277</v>
      </c>
      <c r="B53" s="307" t="s">
        <v>278</v>
      </c>
      <c r="C53" s="308"/>
      <c r="D53" s="113">
        <v>4.5816990646954876</v>
      </c>
      <c r="E53" s="115">
        <v>6378</v>
      </c>
      <c r="F53" s="114">
        <v>6323</v>
      </c>
      <c r="G53" s="114">
        <v>6330</v>
      </c>
      <c r="H53" s="114">
        <v>6181</v>
      </c>
      <c r="I53" s="140">
        <v>6137</v>
      </c>
      <c r="J53" s="115">
        <v>241</v>
      </c>
      <c r="K53" s="116">
        <v>3.9270001629460647</v>
      </c>
    </row>
    <row r="54" spans="1:11" ht="14.1" customHeight="1" x14ac:dyDescent="0.2">
      <c r="A54" s="306" t="s">
        <v>279</v>
      </c>
      <c r="B54" s="307" t="s">
        <v>280</v>
      </c>
      <c r="C54" s="308"/>
      <c r="D54" s="113">
        <v>7.0097553266382198</v>
      </c>
      <c r="E54" s="115">
        <v>9758</v>
      </c>
      <c r="F54" s="114">
        <v>9910</v>
      </c>
      <c r="G54" s="114">
        <v>9989</v>
      </c>
      <c r="H54" s="114">
        <v>9885</v>
      </c>
      <c r="I54" s="140">
        <v>9994</v>
      </c>
      <c r="J54" s="115">
        <v>-236</v>
      </c>
      <c r="K54" s="116">
        <v>-2.3614168501100661</v>
      </c>
    </row>
    <row r="55" spans="1:11" ht="14.1" customHeight="1" x14ac:dyDescent="0.2">
      <c r="A55" s="306">
        <v>72</v>
      </c>
      <c r="B55" s="307" t="s">
        <v>281</v>
      </c>
      <c r="C55" s="308"/>
      <c r="D55" s="113">
        <v>3.1636567389336667</v>
      </c>
      <c r="E55" s="115">
        <v>4404</v>
      </c>
      <c r="F55" s="114">
        <v>4417</v>
      </c>
      <c r="G55" s="114">
        <v>4373</v>
      </c>
      <c r="H55" s="114">
        <v>4329</v>
      </c>
      <c r="I55" s="140">
        <v>4353</v>
      </c>
      <c r="J55" s="115">
        <v>51</v>
      </c>
      <c r="K55" s="116">
        <v>1.1716057891109579</v>
      </c>
    </row>
    <row r="56" spans="1:11" ht="14.1" customHeight="1" x14ac:dyDescent="0.2">
      <c r="A56" s="306" t="s">
        <v>282</v>
      </c>
      <c r="B56" s="307" t="s">
        <v>283</v>
      </c>
      <c r="C56" s="308"/>
      <c r="D56" s="113">
        <v>1.6996393833599126</v>
      </c>
      <c r="E56" s="115">
        <v>2366</v>
      </c>
      <c r="F56" s="114">
        <v>2401</v>
      </c>
      <c r="G56" s="114">
        <v>2355</v>
      </c>
      <c r="H56" s="114">
        <v>2321</v>
      </c>
      <c r="I56" s="140">
        <v>2339</v>
      </c>
      <c r="J56" s="115">
        <v>27</v>
      </c>
      <c r="K56" s="116">
        <v>1.1543394613082514</v>
      </c>
    </row>
    <row r="57" spans="1:11" ht="14.1" customHeight="1" x14ac:dyDescent="0.2">
      <c r="A57" s="306" t="s">
        <v>284</v>
      </c>
      <c r="B57" s="307" t="s">
        <v>285</v>
      </c>
      <c r="C57" s="308"/>
      <c r="D57" s="113">
        <v>1.0301280117236327</v>
      </c>
      <c r="E57" s="115">
        <v>1434</v>
      </c>
      <c r="F57" s="114">
        <v>1420</v>
      </c>
      <c r="G57" s="114">
        <v>1417</v>
      </c>
      <c r="H57" s="114">
        <v>1412</v>
      </c>
      <c r="I57" s="140">
        <v>1408</v>
      </c>
      <c r="J57" s="115">
        <v>26</v>
      </c>
      <c r="K57" s="116">
        <v>1.8465909090909092</v>
      </c>
    </row>
    <row r="58" spans="1:11" ht="14.1" customHeight="1" x14ac:dyDescent="0.2">
      <c r="A58" s="306">
        <v>73</v>
      </c>
      <c r="B58" s="307" t="s">
        <v>286</v>
      </c>
      <c r="C58" s="308"/>
      <c r="D58" s="113">
        <v>5.6312227921210294</v>
      </c>
      <c r="E58" s="115">
        <v>7839</v>
      </c>
      <c r="F58" s="114">
        <v>7830</v>
      </c>
      <c r="G58" s="114">
        <v>7818</v>
      </c>
      <c r="H58" s="114">
        <v>7623</v>
      </c>
      <c r="I58" s="140">
        <v>7654</v>
      </c>
      <c r="J58" s="115">
        <v>185</v>
      </c>
      <c r="K58" s="116">
        <v>2.4170368434805329</v>
      </c>
    </row>
    <row r="59" spans="1:11" ht="14.1" customHeight="1" x14ac:dyDescent="0.2">
      <c r="A59" s="306" t="s">
        <v>287</v>
      </c>
      <c r="B59" s="307" t="s">
        <v>288</v>
      </c>
      <c r="C59" s="308"/>
      <c r="D59" s="113">
        <v>4.5917561024668476</v>
      </c>
      <c r="E59" s="115">
        <v>6392</v>
      </c>
      <c r="F59" s="114">
        <v>6392</v>
      </c>
      <c r="G59" s="114">
        <v>6373</v>
      </c>
      <c r="H59" s="114">
        <v>6232</v>
      </c>
      <c r="I59" s="140">
        <v>6251</v>
      </c>
      <c r="J59" s="115">
        <v>141</v>
      </c>
      <c r="K59" s="116">
        <v>2.255639097744361</v>
      </c>
    </row>
    <row r="60" spans="1:11" ht="14.1" customHeight="1" x14ac:dyDescent="0.2">
      <c r="A60" s="306">
        <v>81</v>
      </c>
      <c r="B60" s="307" t="s">
        <v>289</v>
      </c>
      <c r="C60" s="308"/>
      <c r="D60" s="113">
        <v>10.105167880694797</v>
      </c>
      <c r="E60" s="115">
        <v>14067</v>
      </c>
      <c r="F60" s="114">
        <v>14125</v>
      </c>
      <c r="G60" s="114">
        <v>14020</v>
      </c>
      <c r="H60" s="114">
        <v>13697</v>
      </c>
      <c r="I60" s="140">
        <v>13610</v>
      </c>
      <c r="J60" s="115">
        <v>457</v>
      </c>
      <c r="K60" s="116">
        <v>3.3578251285819252</v>
      </c>
    </row>
    <row r="61" spans="1:11" ht="14.1" customHeight="1" x14ac:dyDescent="0.2">
      <c r="A61" s="306" t="s">
        <v>290</v>
      </c>
      <c r="B61" s="307" t="s">
        <v>291</v>
      </c>
      <c r="C61" s="308"/>
      <c r="D61" s="113">
        <v>2.4575090154160022</v>
      </c>
      <c r="E61" s="115">
        <v>3421</v>
      </c>
      <c r="F61" s="114">
        <v>3453</v>
      </c>
      <c r="G61" s="114">
        <v>3448</v>
      </c>
      <c r="H61" s="114">
        <v>3313</v>
      </c>
      <c r="I61" s="140">
        <v>3368</v>
      </c>
      <c r="J61" s="115">
        <v>53</v>
      </c>
      <c r="K61" s="116">
        <v>1.5736342042755345</v>
      </c>
    </row>
    <row r="62" spans="1:11" ht="14.1" customHeight="1" x14ac:dyDescent="0.2">
      <c r="A62" s="306" t="s">
        <v>292</v>
      </c>
      <c r="B62" s="307" t="s">
        <v>293</v>
      </c>
      <c r="C62" s="308"/>
      <c r="D62" s="113">
        <v>4.406419263537491</v>
      </c>
      <c r="E62" s="115">
        <v>6134</v>
      </c>
      <c r="F62" s="114">
        <v>6152</v>
      </c>
      <c r="G62" s="114">
        <v>6123</v>
      </c>
      <c r="H62" s="114">
        <v>5953</v>
      </c>
      <c r="I62" s="140">
        <v>5932</v>
      </c>
      <c r="J62" s="115">
        <v>202</v>
      </c>
      <c r="K62" s="116">
        <v>3.4052596089008764</v>
      </c>
    </row>
    <row r="63" spans="1:11" ht="14.1" customHeight="1" x14ac:dyDescent="0.2">
      <c r="A63" s="306"/>
      <c r="B63" s="307" t="s">
        <v>294</v>
      </c>
      <c r="C63" s="308"/>
      <c r="D63" s="113">
        <v>3.7950950390069393</v>
      </c>
      <c r="E63" s="115">
        <v>5283</v>
      </c>
      <c r="F63" s="114">
        <v>5290</v>
      </c>
      <c r="G63" s="114">
        <v>5251</v>
      </c>
      <c r="H63" s="114">
        <v>5130</v>
      </c>
      <c r="I63" s="140">
        <v>5107</v>
      </c>
      <c r="J63" s="115">
        <v>176</v>
      </c>
      <c r="K63" s="116">
        <v>3.4462502447620911</v>
      </c>
    </row>
    <row r="64" spans="1:11" ht="14.1" customHeight="1" x14ac:dyDescent="0.2">
      <c r="A64" s="306" t="s">
        <v>295</v>
      </c>
      <c r="B64" s="307" t="s">
        <v>296</v>
      </c>
      <c r="C64" s="308"/>
      <c r="D64" s="113">
        <v>1.2779621568035862</v>
      </c>
      <c r="E64" s="115">
        <v>1779</v>
      </c>
      <c r="F64" s="114">
        <v>1742</v>
      </c>
      <c r="G64" s="114">
        <v>1742</v>
      </c>
      <c r="H64" s="114">
        <v>1730</v>
      </c>
      <c r="I64" s="140">
        <v>1720</v>
      </c>
      <c r="J64" s="115">
        <v>59</v>
      </c>
      <c r="K64" s="116">
        <v>3.4302325581395348</v>
      </c>
    </row>
    <row r="65" spans="1:11" ht="14.1" customHeight="1" x14ac:dyDescent="0.2">
      <c r="A65" s="306" t="s">
        <v>297</v>
      </c>
      <c r="B65" s="307" t="s">
        <v>298</v>
      </c>
      <c r="C65" s="308"/>
      <c r="D65" s="113">
        <v>0.77654698791718746</v>
      </c>
      <c r="E65" s="115">
        <v>1081</v>
      </c>
      <c r="F65" s="114">
        <v>1093</v>
      </c>
      <c r="G65" s="114">
        <v>1061</v>
      </c>
      <c r="H65" s="114">
        <v>1078</v>
      </c>
      <c r="I65" s="140">
        <v>1015</v>
      </c>
      <c r="J65" s="115">
        <v>66</v>
      </c>
      <c r="K65" s="116">
        <v>6.5024630541871922</v>
      </c>
    </row>
    <row r="66" spans="1:11" ht="14.1" customHeight="1" x14ac:dyDescent="0.2">
      <c r="A66" s="306">
        <v>82</v>
      </c>
      <c r="B66" s="307" t="s">
        <v>299</v>
      </c>
      <c r="C66" s="308"/>
      <c r="D66" s="113">
        <v>2.9395284686004914</v>
      </c>
      <c r="E66" s="115">
        <v>4092</v>
      </c>
      <c r="F66" s="114">
        <v>4139</v>
      </c>
      <c r="G66" s="114">
        <v>4080</v>
      </c>
      <c r="H66" s="114">
        <v>4008</v>
      </c>
      <c r="I66" s="140">
        <v>4076</v>
      </c>
      <c r="J66" s="115">
        <v>16</v>
      </c>
      <c r="K66" s="116">
        <v>0.39254170755642787</v>
      </c>
    </row>
    <row r="67" spans="1:11" ht="14.1" customHeight="1" x14ac:dyDescent="0.2">
      <c r="A67" s="306" t="s">
        <v>300</v>
      </c>
      <c r="B67" s="307" t="s">
        <v>301</v>
      </c>
      <c r="C67" s="308"/>
      <c r="D67" s="113">
        <v>1.8095484390040659</v>
      </c>
      <c r="E67" s="115">
        <v>2519</v>
      </c>
      <c r="F67" s="114">
        <v>2542</v>
      </c>
      <c r="G67" s="114">
        <v>2493</v>
      </c>
      <c r="H67" s="114">
        <v>2486</v>
      </c>
      <c r="I67" s="140">
        <v>2525</v>
      </c>
      <c r="J67" s="115">
        <v>-6</v>
      </c>
      <c r="K67" s="116">
        <v>-0.23762376237623761</v>
      </c>
    </row>
    <row r="68" spans="1:11" ht="14.1" customHeight="1" x14ac:dyDescent="0.2">
      <c r="A68" s="306" t="s">
        <v>302</v>
      </c>
      <c r="B68" s="307" t="s">
        <v>303</v>
      </c>
      <c r="C68" s="308"/>
      <c r="D68" s="113">
        <v>0.5488269183799549</v>
      </c>
      <c r="E68" s="115">
        <v>764</v>
      </c>
      <c r="F68" s="114">
        <v>781</v>
      </c>
      <c r="G68" s="114">
        <v>784</v>
      </c>
      <c r="H68" s="114">
        <v>771</v>
      </c>
      <c r="I68" s="140">
        <v>791</v>
      </c>
      <c r="J68" s="115">
        <v>-27</v>
      </c>
      <c r="K68" s="116">
        <v>-3.413400758533502</v>
      </c>
    </row>
    <row r="69" spans="1:11" ht="14.1" customHeight="1" x14ac:dyDescent="0.2">
      <c r="A69" s="306">
        <v>83</v>
      </c>
      <c r="B69" s="307" t="s">
        <v>304</v>
      </c>
      <c r="C69" s="308"/>
      <c r="D69" s="113">
        <v>5.6994669769981181</v>
      </c>
      <c r="E69" s="115">
        <v>7934</v>
      </c>
      <c r="F69" s="114">
        <v>7940</v>
      </c>
      <c r="G69" s="114">
        <v>7798</v>
      </c>
      <c r="H69" s="114">
        <v>7724</v>
      </c>
      <c r="I69" s="140">
        <v>7666</v>
      </c>
      <c r="J69" s="115">
        <v>268</v>
      </c>
      <c r="K69" s="116">
        <v>3.4959561701017479</v>
      </c>
    </row>
    <row r="70" spans="1:11" ht="14.1" customHeight="1" x14ac:dyDescent="0.2">
      <c r="A70" s="306" t="s">
        <v>305</v>
      </c>
      <c r="B70" s="307" t="s">
        <v>306</v>
      </c>
      <c r="C70" s="308"/>
      <c r="D70" s="113">
        <v>4.837435168024367</v>
      </c>
      <c r="E70" s="115">
        <v>6734</v>
      </c>
      <c r="F70" s="114">
        <v>6749</v>
      </c>
      <c r="G70" s="114">
        <v>6637</v>
      </c>
      <c r="H70" s="114">
        <v>6566</v>
      </c>
      <c r="I70" s="140">
        <v>6518</v>
      </c>
      <c r="J70" s="115">
        <v>216</v>
      </c>
      <c r="K70" s="116">
        <v>3.3138999693157412</v>
      </c>
    </row>
    <row r="71" spans="1:11" ht="14.1" customHeight="1" x14ac:dyDescent="0.2">
      <c r="A71" s="306"/>
      <c r="B71" s="307" t="s">
        <v>307</v>
      </c>
      <c r="C71" s="308"/>
      <c r="D71" s="113">
        <v>2.565262991537721</v>
      </c>
      <c r="E71" s="115">
        <v>3571</v>
      </c>
      <c r="F71" s="114">
        <v>3569</v>
      </c>
      <c r="G71" s="114">
        <v>3485</v>
      </c>
      <c r="H71" s="114">
        <v>3449</v>
      </c>
      <c r="I71" s="140">
        <v>3442</v>
      </c>
      <c r="J71" s="115">
        <v>129</v>
      </c>
      <c r="K71" s="116">
        <v>3.7478210342823939</v>
      </c>
    </row>
    <row r="72" spans="1:11" ht="14.1" customHeight="1" x14ac:dyDescent="0.2">
      <c r="A72" s="306">
        <v>84</v>
      </c>
      <c r="B72" s="307" t="s">
        <v>308</v>
      </c>
      <c r="C72" s="308"/>
      <c r="D72" s="113">
        <v>4.4940591641164893</v>
      </c>
      <c r="E72" s="115">
        <v>6256</v>
      </c>
      <c r="F72" s="114">
        <v>6258</v>
      </c>
      <c r="G72" s="114">
        <v>6150</v>
      </c>
      <c r="H72" s="114">
        <v>6224</v>
      </c>
      <c r="I72" s="140">
        <v>6135</v>
      </c>
      <c r="J72" s="115">
        <v>121</v>
      </c>
      <c r="K72" s="116">
        <v>1.9722901385493072</v>
      </c>
    </row>
    <row r="73" spans="1:11" ht="14.1" customHeight="1" x14ac:dyDescent="0.2">
      <c r="A73" s="306" t="s">
        <v>309</v>
      </c>
      <c r="B73" s="307" t="s">
        <v>310</v>
      </c>
      <c r="C73" s="308"/>
      <c r="D73" s="113">
        <v>0.56103903567374969</v>
      </c>
      <c r="E73" s="115">
        <v>781</v>
      </c>
      <c r="F73" s="114">
        <v>770</v>
      </c>
      <c r="G73" s="114">
        <v>747</v>
      </c>
      <c r="H73" s="114">
        <v>787</v>
      </c>
      <c r="I73" s="140">
        <v>789</v>
      </c>
      <c r="J73" s="115">
        <v>-8</v>
      </c>
      <c r="K73" s="116">
        <v>-1.0139416983523448</v>
      </c>
    </row>
    <row r="74" spans="1:11" ht="14.1" customHeight="1" x14ac:dyDescent="0.2">
      <c r="A74" s="306" t="s">
        <v>311</v>
      </c>
      <c r="B74" s="307" t="s">
        <v>312</v>
      </c>
      <c r="C74" s="308"/>
      <c r="D74" s="113">
        <v>0.36636351881384421</v>
      </c>
      <c r="E74" s="115">
        <v>510</v>
      </c>
      <c r="F74" s="114">
        <v>492</v>
      </c>
      <c r="G74" s="114">
        <v>497</v>
      </c>
      <c r="H74" s="114">
        <v>489</v>
      </c>
      <c r="I74" s="140">
        <v>484</v>
      </c>
      <c r="J74" s="115">
        <v>26</v>
      </c>
      <c r="K74" s="116">
        <v>5.3719008264462813</v>
      </c>
    </row>
    <row r="75" spans="1:11" ht="14.1" customHeight="1" x14ac:dyDescent="0.2">
      <c r="A75" s="306" t="s">
        <v>313</v>
      </c>
      <c r="B75" s="307" t="s">
        <v>314</v>
      </c>
      <c r="C75" s="308"/>
      <c r="D75" s="113">
        <v>3.0393804864732843</v>
      </c>
      <c r="E75" s="115">
        <v>4231</v>
      </c>
      <c r="F75" s="114">
        <v>4257</v>
      </c>
      <c r="G75" s="114">
        <v>4170</v>
      </c>
      <c r="H75" s="114">
        <v>4201</v>
      </c>
      <c r="I75" s="140">
        <v>4109</v>
      </c>
      <c r="J75" s="115">
        <v>122</v>
      </c>
      <c r="K75" s="116">
        <v>2.9690922365539061</v>
      </c>
    </row>
    <row r="76" spans="1:11" ht="14.1" customHeight="1" x14ac:dyDescent="0.2">
      <c r="A76" s="306">
        <v>91</v>
      </c>
      <c r="B76" s="307" t="s">
        <v>315</v>
      </c>
      <c r="C76" s="308"/>
      <c r="D76" s="113">
        <v>0.15947588466014395</v>
      </c>
      <c r="E76" s="115">
        <v>222</v>
      </c>
      <c r="F76" s="114">
        <v>217</v>
      </c>
      <c r="G76" s="114">
        <v>221</v>
      </c>
      <c r="H76" s="114">
        <v>216</v>
      </c>
      <c r="I76" s="140">
        <v>210</v>
      </c>
      <c r="J76" s="115">
        <v>12</v>
      </c>
      <c r="K76" s="116">
        <v>5.7142857142857144</v>
      </c>
    </row>
    <row r="77" spans="1:11" ht="14.1" customHeight="1" x14ac:dyDescent="0.2">
      <c r="A77" s="306">
        <v>92</v>
      </c>
      <c r="B77" s="307" t="s">
        <v>316</v>
      </c>
      <c r="C77" s="308"/>
      <c r="D77" s="113">
        <v>2.1838139160668364</v>
      </c>
      <c r="E77" s="115">
        <v>3040</v>
      </c>
      <c r="F77" s="114">
        <v>2960</v>
      </c>
      <c r="G77" s="114">
        <v>2860</v>
      </c>
      <c r="H77" s="114">
        <v>2765</v>
      </c>
      <c r="I77" s="140">
        <v>2770</v>
      </c>
      <c r="J77" s="115">
        <v>270</v>
      </c>
      <c r="K77" s="116">
        <v>9.7472924187725631</v>
      </c>
    </row>
    <row r="78" spans="1:11" ht="14.1" customHeight="1" x14ac:dyDescent="0.2">
      <c r="A78" s="306">
        <v>93</v>
      </c>
      <c r="B78" s="307" t="s">
        <v>317</v>
      </c>
      <c r="C78" s="308"/>
      <c r="D78" s="113">
        <v>0.14439032800310331</v>
      </c>
      <c r="E78" s="115">
        <v>201</v>
      </c>
      <c r="F78" s="114">
        <v>198</v>
      </c>
      <c r="G78" s="114">
        <v>200</v>
      </c>
      <c r="H78" s="114">
        <v>195</v>
      </c>
      <c r="I78" s="140">
        <v>195</v>
      </c>
      <c r="J78" s="115">
        <v>6</v>
      </c>
      <c r="K78" s="116">
        <v>3.0769230769230771</v>
      </c>
    </row>
    <row r="79" spans="1:11" ht="14.1" customHeight="1" x14ac:dyDescent="0.2">
      <c r="A79" s="306">
        <v>94</v>
      </c>
      <c r="B79" s="307" t="s">
        <v>318</v>
      </c>
      <c r="C79" s="308"/>
      <c r="D79" s="113">
        <v>0.61635274341623203</v>
      </c>
      <c r="E79" s="115">
        <v>858</v>
      </c>
      <c r="F79" s="114">
        <v>786</v>
      </c>
      <c r="G79" s="114">
        <v>768</v>
      </c>
      <c r="H79" s="114">
        <v>732</v>
      </c>
      <c r="I79" s="140">
        <v>759</v>
      </c>
      <c r="J79" s="115">
        <v>99</v>
      </c>
      <c r="K79" s="116">
        <v>13.043478260869565</v>
      </c>
    </row>
    <row r="80" spans="1:11" ht="14.1" customHeight="1" x14ac:dyDescent="0.2">
      <c r="A80" s="306" t="s">
        <v>319</v>
      </c>
      <c r="B80" s="307" t="s">
        <v>320</v>
      </c>
      <c r="C80" s="308"/>
      <c r="D80" s="113">
        <v>3.5917992040572964E-3</v>
      </c>
      <c r="E80" s="115">
        <v>5</v>
      </c>
      <c r="F80" s="114">
        <v>6</v>
      </c>
      <c r="G80" s="114">
        <v>6</v>
      </c>
      <c r="H80" s="114">
        <v>5</v>
      </c>
      <c r="I80" s="140">
        <v>7</v>
      </c>
      <c r="J80" s="115">
        <v>-2</v>
      </c>
      <c r="K80" s="116">
        <v>-28.571428571428573</v>
      </c>
    </row>
    <row r="81" spans="1:11" ht="14.1" customHeight="1" x14ac:dyDescent="0.2">
      <c r="A81" s="310" t="s">
        <v>321</v>
      </c>
      <c r="B81" s="311" t="s">
        <v>224</v>
      </c>
      <c r="C81" s="312"/>
      <c r="D81" s="125">
        <v>5.8905506946539662E-2</v>
      </c>
      <c r="E81" s="143">
        <v>82</v>
      </c>
      <c r="F81" s="144">
        <v>79</v>
      </c>
      <c r="G81" s="144">
        <v>87</v>
      </c>
      <c r="H81" s="144">
        <v>66</v>
      </c>
      <c r="I81" s="145">
        <v>68</v>
      </c>
      <c r="J81" s="143">
        <v>14</v>
      </c>
      <c r="K81" s="146">
        <v>20.588235294117649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32490</v>
      </c>
      <c r="E12" s="114">
        <v>33661</v>
      </c>
      <c r="F12" s="114">
        <v>33207</v>
      </c>
      <c r="G12" s="114">
        <v>33556</v>
      </c>
      <c r="H12" s="140">
        <v>33162</v>
      </c>
      <c r="I12" s="115">
        <v>-672</v>
      </c>
      <c r="J12" s="116">
        <v>-2.0264157770942646</v>
      </c>
      <c r="K12"/>
      <c r="L12"/>
      <c r="M12"/>
      <c r="N12"/>
      <c r="O12"/>
      <c r="P12"/>
    </row>
    <row r="13" spans="1:16" s="110" customFormat="1" ht="14.45" customHeight="1" x14ac:dyDescent="0.2">
      <c r="A13" s="120" t="s">
        <v>105</v>
      </c>
      <c r="B13" s="119" t="s">
        <v>106</v>
      </c>
      <c r="C13" s="113">
        <v>42.176054170514007</v>
      </c>
      <c r="D13" s="115">
        <v>13703</v>
      </c>
      <c r="E13" s="114">
        <v>14271</v>
      </c>
      <c r="F13" s="114">
        <v>14067</v>
      </c>
      <c r="G13" s="114">
        <v>14179</v>
      </c>
      <c r="H13" s="140">
        <v>14023</v>
      </c>
      <c r="I13" s="115">
        <v>-320</v>
      </c>
      <c r="J13" s="116">
        <v>-2.2819653426513584</v>
      </c>
      <c r="K13"/>
      <c r="L13"/>
      <c r="M13"/>
      <c r="N13"/>
      <c r="O13"/>
      <c r="P13"/>
    </row>
    <row r="14" spans="1:16" s="110" customFormat="1" ht="14.45" customHeight="1" x14ac:dyDescent="0.2">
      <c r="A14" s="120"/>
      <c r="B14" s="119" t="s">
        <v>107</v>
      </c>
      <c r="C14" s="113">
        <v>57.823945829485993</v>
      </c>
      <c r="D14" s="115">
        <v>18787</v>
      </c>
      <c r="E14" s="114">
        <v>19390</v>
      </c>
      <c r="F14" s="114">
        <v>19140</v>
      </c>
      <c r="G14" s="114">
        <v>19377</v>
      </c>
      <c r="H14" s="140">
        <v>19139</v>
      </c>
      <c r="I14" s="115">
        <v>-352</v>
      </c>
      <c r="J14" s="116">
        <v>-1.8391765504989812</v>
      </c>
      <c r="K14"/>
      <c r="L14"/>
      <c r="M14"/>
      <c r="N14"/>
      <c r="O14"/>
      <c r="P14"/>
    </row>
    <row r="15" spans="1:16" s="110" customFormat="1" ht="14.45" customHeight="1" x14ac:dyDescent="0.2">
      <c r="A15" s="118" t="s">
        <v>105</v>
      </c>
      <c r="B15" s="121" t="s">
        <v>108</v>
      </c>
      <c r="C15" s="113">
        <v>21.791320406278857</v>
      </c>
      <c r="D15" s="115">
        <v>7080</v>
      </c>
      <c r="E15" s="114">
        <v>7415</v>
      </c>
      <c r="F15" s="114">
        <v>7065</v>
      </c>
      <c r="G15" s="114">
        <v>7352</v>
      </c>
      <c r="H15" s="140">
        <v>7123</v>
      </c>
      <c r="I15" s="115">
        <v>-43</v>
      </c>
      <c r="J15" s="116">
        <v>-0.60367822546679772</v>
      </c>
      <c r="K15"/>
      <c r="L15"/>
      <c r="M15"/>
      <c r="N15"/>
      <c r="O15"/>
      <c r="P15"/>
    </row>
    <row r="16" spans="1:16" s="110" customFormat="1" ht="14.45" customHeight="1" x14ac:dyDescent="0.2">
      <c r="A16" s="118"/>
      <c r="B16" s="121" t="s">
        <v>109</v>
      </c>
      <c r="C16" s="113">
        <v>48.180978762696213</v>
      </c>
      <c r="D16" s="115">
        <v>15654</v>
      </c>
      <c r="E16" s="114">
        <v>16264</v>
      </c>
      <c r="F16" s="114">
        <v>16182</v>
      </c>
      <c r="G16" s="114">
        <v>16248</v>
      </c>
      <c r="H16" s="140">
        <v>16290</v>
      </c>
      <c r="I16" s="115">
        <v>-636</v>
      </c>
      <c r="J16" s="116">
        <v>-3.9042357274401471</v>
      </c>
      <c r="K16"/>
      <c r="L16"/>
      <c r="M16"/>
      <c r="N16"/>
      <c r="O16"/>
      <c r="P16"/>
    </row>
    <row r="17" spans="1:16" s="110" customFormat="1" ht="14.45" customHeight="1" x14ac:dyDescent="0.2">
      <c r="A17" s="118"/>
      <c r="B17" s="121" t="s">
        <v>110</v>
      </c>
      <c r="C17" s="113">
        <v>17.285318559556785</v>
      </c>
      <c r="D17" s="115">
        <v>5616</v>
      </c>
      <c r="E17" s="114">
        <v>5675</v>
      </c>
      <c r="F17" s="114">
        <v>5698</v>
      </c>
      <c r="G17" s="114">
        <v>5712</v>
      </c>
      <c r="H17" s="140">
        <v>5631</v>
      </c>
      <c r="I17" s="115">
        <v>-15</v>
      </c>
      <c r="J17" s="116">
        <v>-0.26638252530633988</v>
      </c>
      <c r="K17"/>
      <c r="L17"/>
      <c r="M17"/>
      <c r="N17"/>
      <c r="O17"/>
      <c r="P17"/>
    </row>
    <row r="18" spans="1:16" s="110" customFormat="1" ht="14.45" customHeight="1" x14ac:dyDescent="0.2">
      <c r="A18" s="120"/>
      <c r="B18" s="121" t="s">
        <v>111</v>
      </c>
      <c r="C18" s="113">
        <v>12.742382271468143</v>
      </c>
      <c r="D18" s="115">
        <v>4140</v>
      </c>
      <c r="E18" s="114">
        <v>4307</v>
      </c>
      <c r="F18" s="114">
        <v>4262</v>
      </c>
      <c r="G18" s="114">
        <v>4244</v>
      </c>
      <c r="H18" s="140">
        <v>4118</v>
      </c>
      <c r="I18" s="115">
        <v>22</v>
      </c>
      <c r="J18" s="116">
        <v>0.53423992229237494</v>
      </c>
      <c r="K18"/>
      <c r="L18"/>
      <c r="M18"/>
      <c r="N18"/>
      <c r="O18"/>
      <c r="P18"/>
    </row>
    <row r="19" spans="1:16" s="110" customFormat="1" ht="14.45" customHeight="1" x14ac:dyDescent="0.2">
      <c r="A19" s="120"/>
      <c r="B19" s="121" t="s">
        <v>112</v>
      </c>
      <c r="C19" s="113">
        <v>1.2188365650969528</v>
      </c>
      <c r="D19" s="115">
        <v>396</v>
      </c>
      <c r="E19" s="114">
        <v>445</v>
      </c>
      <c r="F19" s="114">
        <v>464</v>
      </c>
      <c r="G19" s="114">
        <v>411</v>
      </c>
      <c r="H19" s="140">
        <v>394</v>
      </c>
      <c r="I19" s="115">
        <v>2</v>
      </c>
      <c r="J19" s="116">
        <v>0.50761421319796951</v>
      </c>
      <c r="K19"/>
      <c r="L19"/>
      <c r="M19"/>
      <c r="N19"/>
      <c r="O19"/>
      <c r="P19"/>
    </row>
    <row r="20" spans="1:16" s="110" customFormat="1" ht="14.45" customHeight="1" x14ac:dyDescent="0.2">
      <c r="A20" s="120" t="s">
        <v>113</v>
      </c>
      <c r="B20" s="119" t="s">
        <v>116</v>
      </c>
      <c r="C20" s="113">
        <v>87.229916897506925</v>
      </c>
      <c r="D20" s="115">
        <v>28341</v>
      </c>
      <c r="E20" s="114">
        <v>29341</v>
      </c>
      <c r="F20" s="114">
        <v>28983</v>
      </c>
      <c r="G20" s="114">
        <v>29354</v>
      </c>
      <c r="H20" s="140">
        <v>29022</v>
      </c>
      <c r="I20" s="115">
        <v>-681</v>
      </c>
      <c r="J20" s="116">
        <v>-2.3464957618358486</v>
      </c>
      <c r="K20"/>
      <c r="L20"/>
      <c r="M20"/>
      <c r="N20"/>
      <c r="O20"/>
      <c r="P20"/>
    </row>
    <row r="21" spans="1:16" s="110" customFormat="1" ht="14.45" customHeight="1" x14ac:dyDescent="0.2">
      <c r="A21" s="123"/>
      <c r="B21" s="124" t="s">
        <v>117</v>
      </c>
      <c r="C21" s="125">
        <v>12.4222837796245</v>
      </c>
      <c r="D21" s="143">
        <v>4036</v>
      </c>
      <c r="E21" s="144">
        <v>4206</v>
      </c>
      <c r="F21" s="144">
        <v>4124</v>
      </c>
      <c r="G21" s="144">
        <v>4094</v>
      </c>
      <c r="H21" s="145">
        <v>4026</v>
      </c>
      <c r="I21" s="143">
        <v>10</v>
      </c>
      <c r="J21" s="146">
        <v>0.24838549428713363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31300</v>
      </c>
      <c r="E56" s="114">
        <v>32608</v>
      </c>
      <c r="F56" s="114">
        <v>32223</v>
      </c>
      <c r="G56" s="114">
        <v>32239</v>
      </c>
      <c r="H56" s="140">
        <v>31857</v>
      </c>
      <c r="I56" s="115">
        <v>-557</v>
      </c>
      <c r="J56" s="116">
        <v>-1.7484383338041876</v>
      </c>
      <c r="K56"/>
      <c r="L56"/>
      <c r="M56"/>
      <c r="N56"/>
      <c r="O56"/>
      <c r="P56"/>
    </row>
    <row r="57" spans="1:16" s="110" customFormat="1" ht="14.45" customHeight="1" x14ac:dyDescent="0.2">
      <c r="A57" s="120" t="s">
        <v>105</v>
      </c>
      <c r="B57" s="119" t="s">
        <v>106</v>
      </c>
      <c r="C57" s="113">
        <v>42.102236421725237</v>
      </c>
      <c r="D57" s="115">
        <v>13178</v>
      </c>
      <c r="E57" s="114">
        <v>13756</v>
      </c>
      <c r="F57" s="114">
        <v>13600</v>
      </c>
      <c r="G57" s="114">
        <v>13538</v>
      </c>
      <c r="H57" s="140">
        <v>13347</v>
      </c>
      <c r="I57" s="115">
        <v>-169</v>
      </c>
      <c r="J57" s="116">
        <v>-1.2662021428036263</v>
      </c>
    </row>
    <row r="58" spans="1:16" s="110" customFormat="1" ht="14.45" customHeight="1" x14ac:dyDescent="0.2">
      <c r="A58" s="120"/>
      <c r="B58" s="119" t="s">
        <v>107</v>
      </c>
      <c r="C58" s="113">
        <v>57.897763578274763</v>
      </c>
      <c r="D58" s="115">
        <v>18122</v>
      </c>
      <c r="E58" s="114">
        <v>18852</v>
      </c>
      <c r="F58" s="114">
        <v>18623</v>
      </c>
      <c r="G58" s="114">
        <v>18701</v>
      </c>
      <c r="H58" s="140">
        <v>18510</v>
      </c>
      <c r="I58" s="115">
        <v>-388</v>
      </c>
      <c r="J58" s="116">
        <v>-2.0961642355483523</v>
      </c>
    </row>
    <row r="59" spans="1:16" s="110" customFormat="1" ht="14.45" customHeight="1" x14ac:dyDescent="0.2">
      <c r="A59" s="118" t="s">
        <v>105</v>
      </c>
      <c r="B59" s="121" t="s">
        <v>108</v>
      </c>
      <c r="C59" s="113">
        <v>22.255591054313101</v>
      </c>
      <c r="D59" s="115">
        <v>6966</v>
      </c>
      <c r="E59" s="114">
        <v>7305</v>
      </c>
      <c r="F59" s="114">
        <v>6924</v>
      </c>
      <c r="G59" s="114">
        <v>7068</v>
      </c>
      <c r="H59" s="140">
        <v>6790</v>
      </c>
      <c r="I59" s="115">
        <v>176</v>
      </c>
      <c r="J59" s="116">
        <v>2.5920471281296025</v>
      </c>
    </row>
    <row r="60" spans="1:16" s="110" customFormat="1" ht="14.45" customHeight="1" x14ac:dyDescent="0.2">
      <c r="A60" s="118"/>
      <c r="B60" s="121" t="s">
        <v>109</v>
      </c>
      <c r="C60" s="113">
        <v>48.156549520766774</v>
      </c>
      <c r="D60" s="115">
        <v>15073</v>
      </c>
      <c r="E60" s="114">
        <v>15802</v>
      </c>
      <c r="F60" s="114">
        <v>15800</v>
      </c>
      <c r="G60" s="114">
        <v>15722</v>
      </c>
      <c r="H60" s="140">
        <v>15713</v>
      </c>
      <c r="I60" s="115">
        <v>-640</v>
      </c>
      <c r="J60" s="116">
        <v>-4.0730605231337114</v>
      </c>
    </row>
    <row r="61" spans="1:16" s="110" customFormat="1" ht="14.45" customHeight="1" x14ac:dyDescent="0.2">
      <c r="A61" s="118"/>
      <c r="B61" s="121" t="s">
        <v>110</v>
      </c>
      <c r="C61" s="113">
        <v>16.690095846645367</v>
      </c>
      <c r="D61" s="115">
        <v>5224</v>
      </c>
      <c r="E61" s="114">
        <v>5323</v>
      </c>
      <c r="F61" s="114">
        <v>5374</v>
      </c>
      <c r="G61" s="114">
        <v>5348</v>
      </c>
      <c r="H61" s="140">
        <v>5330</v>
      </c>
      <c r="I61" s="115">
        <v>-106</v>
      </c>
      <c r="J61" s="116">
        <v>-1.9887429643527204</v>
      </c>
    </row>
    <row r="62" spans="1:16" s="110" customFormat="1" ht="14.45" customHeight="1" x14ac:dyDescent="0.2">
      <c r="A62" s="120"/>
      <c r="B62" s="121" t="s">
        <v>111</v>
      </c>
      <c r="C62" s="113">
        <v>12.897763578274761</v>
      </c>
      <c r="D62" s="115">
        <v>4037</v>
      </c>
      <c r="E62" s="114">
        <v>4178</v>
      </c>
      <c r="F62" s="114">
        <v>4125</v>
      </c>
      <c r="G62" s="114">
        <v>4101</v>
      </c>
      <c r="H62" s="140">
        <v>4024</v>
      </c>
      <c r="I62" s="115">
        <v>13</v>
      </c>
      <c r="J62" s="116">
        <v>0.32306163021868789</v>
      </c>
    </row>
    <row r="63" spans="1:16" s="110" customFormat="1" ht="14.45" customHeight="1" x14ac:dyDescent="0.2">
      <c r="A63" s="120"/>
      <c r="B63" s="121" t="s">
        <v>112</v>
      </c>
      <c r="C63" s="113">
        <v>1.159744408945687</v>
      </c>
      <c r="D63" s="115">
        <v>363</v>
      </c>
      <c r="E63" s="114">
        <v>408</v>
      </c>
      <c r="F63" s="114">
        <v>411</v>
      </c>
      <c r="G63" s="114">
        <v>384</v>
      </c>
      <c r="H63" s="140">
        <v>371</v>
      </c>
      <c r="I63" s="115">
        <v>-8</v>
      </c>
      <c r="J63" s="116">
        <v>-2.1563342318059298</v>
      </c>
    </row>
    <row r="64" spans="1:16" s="110" customFormat="1" ht="14.45" customHeight="1" x14ac:dyDescent="0.2">
      <c r="A64" s="120" t="s">
        <v>113</v>
      </c>
      <c r="B64" s="119" t="s">
        <v>116</v>
      </c>
      <c r="C64" s="113">
        <v>86.926517571884986</v>
      </c>
      <c r="D64" s="115">
        <v>27208</v>
      </c>
      <c r="E64" s="114">
        <v>28329</v>
      </c>
      <c r="F64" s="114">
        <v>28088</v>
      </c>
      <c r="G64" s="114">
        <v>28170</v>
      </c>
      <c r="H64" s="140">
        <v>27856</v>
      </c>
      <c r="I64" s="115">
        <v>-648</v>
      </c>
      <c r="J64" s="116">
        <v>-2.3262492820218266</v>
      </c>
    </row>
    <row r="65" spans="1:10" s="110" customFormat="1" ht="14.45" customHeight="1" x14ac:dyDescent="0.2">
      <c r="A65" s="123"/>
      <c r="B65" s="124" t="s">
        <v>117</v>
      </c>
      <c r="C65" s="125">
        <v>12.725239616613418</v>
      </c>
      <c r="D65" s="143">
        <v>3983</v>
      </c>
      <c r="E65" s="144">
        <v>4167</v>
      </c>
      <c r="F65" s="144">
        <v>4031</v>
      </c>
      <c r="G65" s="144">
        <v>3970</v>
      </c>
      <c r="H65" s="145">
        <v>3896</v>
      </c>
      <c r="I65" s="143">
        <v>87</v>
      </c>
      <c r="J65" s="146">
        <v>2.2330595482546203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32490</v>
      </c>
      <c r="G11" s="114">
        <v>33661</v>
      </c>
      <c r="H11" s="114">
        <v>33207</v>
      </c>
      <c r="I11" s="114">
        <v>33556</v>
      </c>
      <c r="J11" s="140">
        <v>33162</v>
      </c>
      <c r="K11" s="114">
        <v>-672</v>
      </c>
      <c r="L11" s="116">
        <v>-2.0264157770942646</v>
      </c>
    </row>
    <row r="12" spans="1:17" s="110" customFormat="1" ht="24" customHeight="1" x14ac:dyDescent="0.2">
      <c r="A12" s="604" t="s">
        <v>185</v>
      </c>
      <c r="B12" s="605"/>
      <c r="C12" s="605"/>
      <c r="D12" s="606"/>
      <c r="E12" s="113">
        <v>42.176054170514007</v>
      </c>
      <c r="F12" s="115">
        <v>13703</v>
      </c>
      <c r="G12" s="114">
        <v>14271</v>
      </c>
      <c r="H12" s="114">
        <v>14067</v>
      </c>
      <c r="I12" s="114">
        <v>14179</v>
      </c>
      <c r="J12" s="140">
        <v>14023</v>
      </c>
      <c r="K12" s="114">
        <v>-320</v>
      </c>
      <c r="L12" s="116">
        <v>-2.2819653426513584</v>
      </c>
    </row>
    <row r="13" spans="1:17" s="110" customFormat="1" ht="15" customHeight="1" x14ac:dyDescent="0.2">
      <c r="A13" s="120"/>
      <c r="B13" s="612" t="s">
        <v>107</v>
      </c>
      <c r="C13" s="612"/>
      <c r="E13" s="113">
        <v>57.823945829485993</v>
      </c>
      <c r="F13" s="115">
        <v>18787</v>
      </c>
      <c r="G13" s="114">
        <v>19390</v>
      </c>
      <c r="H13" s="114">
        <v>19140</v>
      </c>
      <c r="I13" s="114">
        <v>19377</v>
      </c>
      <c r="J13" s="140">
        <v>19139</v>
      </c>
      <c r="K13" s="114">
        <v>-352</v>
      </c>
      <c r="L13" s="116">
        <v>-1.8391765504989812</v>
      </c>
    </row>
    <row r="14" spans="1:17" s="110" customFormat="1" ht="22.5" customHeight="1" x14ac:dyDescent="0.2">
      <c r="A14" s="604" t="s">
        <v>186</v>
      </c>
      <c r="B14" s="605"/>
      <c r="C14" s="605"/>
      <c r="D14" s="606"/>
      <c r="E14" s="113">
        <v>21.791320406278857</v>
      </c>
      <c r="F14" s="115">
        <v>7080</v>
      </c>
      <c r="G14" s="114">
        <v>7415</v>
      </c>
      <c r="H14" s="114">
        <v>7065</v>
      </c>
      <c r="I14" s="114">
        <v>7352</v>
      </c>
      <c r="J14" s="140">
        <v>7123</v>
      </c>
      <c r="K14" s="114">
        <v>-43</v>
      </c>
      <c r="L14" s="116">
        <v>-0.60367822546679772</v>
      </c>
    </row>
    <row r="15" spans="1:17" s="110" customFormat="1" ht="15" customHeight="1" x14ac:dyDescent="0.2">
      <c r="A15" s="120"/>
      <c r="B15" s="119"/>
      <c r="C15" s="258" t="s">
        <v>106</v>
      </c>
      <c r="E15" s="113">
        <v>46.89265536723164</v>
      </c>
      <c r="F15" s="115">
        <v>3320</v>
      </c>
      <c r="G15" s="114">
        <v>3469</v>
      </c>
      <c r="H15" s="114">
        <v>3324</v>
      </c>
      <c r="I15" s="114">
        <v>3475</v>
      </c>
      <c r="J15" s="140">
        <v>3384</v>
      </c>
      <c r="K15" s="114">
        <v>-64</v>
      </c>
      <c r="L15" s="116">
        <v>-1.8912529550827424</v>
      </c>
    </row>
    <row r="16" spans="1:17" s="110" customFormat="1" ht="15" customHeight="1" x14ac:dyDescent="0.2">
      <c r="A16" s="120"/>
      <c r="B16" s="119"/>
      <c r="C16" s="258" t="s">
        <v>107</v>
      </c>
      <c r="E16" s="113">
        <v>53.10734463276836</v>
      </c>
      <c r="F16" s="115">
        <v>3760</v>
      </c>
      <c r="G16" s="114">
        <v>3946</v>
      </c>
      <c r="H16" s="114">
        <v>3741</v>
      </c>
      <c r="I16" s="114">
        <v>3877</v>
      </c>
      <c r="J16" s="140">
        <v>3739</v>
      </c>
      <c r="K16" s="114">
        <v>21</v>
      </c>
      <c r="L16" s="116">
        <v>0.56164749933137204</v>
      </c>
    </row>
    <row r="17" spans="1:12" s="110" customFormat="1" ht="15" customHeight="1" x14ac:dyDescent="0.2">
      <c r="A17" s="120"/>
      <c r="B17" s="121" t="s">
        <v>109</v>
      </c>
      <c r="C17" s="258"/>
      <c r="E17" s="113">
        <v>48.180978762696213</v>
      </c>
      <c r="F17" s="115">
        <v>15654</v>
      </c>
      <c r="G17" s="114">
        <v>16264</v>
      </c>
      <c r="H17" s="114">
        <v>16182</v>
      </c>
      <c r="I17" s="114">
        <v>16248</v>
      </c>
      <c r="J17" s="140">
        <v>16290</v>
      </c>
      <c r="K17" s="114">
        <v>-636</v>
      </c>
      <c r="L17" s="116">
        <v>-3.9042357274401471</v>
      </c>
    </row>
    <row r="18" spans="1:12" s="110" customFormat="1" ht="15" customHeight="1" x14ac:dyDescent="0.2">
      <c r="A18" s="120"/>
      <c r="B18" s="119"/>
      <c r="C18" s="258" t="s">
        <v>106</v>
      </c>
      <c r="E18" s="113">
        <v>39.465951194582857</v>
      </c>
      <c r="F18" s="115">
        <v>6178</v>
      </c>
      <c r="G18" s="114">
        <v>6487</v>
      </c>
      <c r="H18" s="114">
        <v>6425</v>
      </c>
      <c r="I18" s="114">
        <v>6427</v>
      </c>
      <c r="J18" s="140">
        <v>6437</v>
      </c>
      <c r="K18" s="114">
        <v>-259</v>
      </c>
      <c r="L18" s="116">
        <v>-4.0236134845424889</v>
      </c>
    </row>
    <row r="19" spans="1:12" s="110" customFormat="1" ht="15" customHeight="1" x14ac:dyDescent="0.2">
      <c r="A19" s="120"/>
      <c r="B19" s="119"/>
      <c r="C19" s="258" t="s">
        <v>107</v>
      </c>
      <c r="E19" s="113">
        <v>60.534048805417143</v>
      </c>
      <c r="F19" s="115">
        <v>9476</v>
      </c>
      <c r="G19" s="114">
        <v>9777</v>
      </c>
      <c r="H19" s="114">
        <v>9757</v>
      </c>
      <c r="I19" s="114">
        <v>9821</v>
      </c>
      <c r="J19" s="140">
        <v>9853</v>
      </c>
      <c r="K19" s="114">
        <v>-377</v>
      </c>
      <c r="L19" s="116">
        <v>-3.8262458134578301</v>
      </c>
    </row>
    <row r="20" spans="1:12" s="110" customFormat="1" ht="15" customHeight="1" x14ac:dyDescent="0.2">
      <c r="A20" s="120"/>
      <c r="B20" s="121" t="s">
        <v>110</v>
      </c>
      <c r="C20" s="258"/>
      <c r="E20" s="113">
        <v>17.285318559556785</v>
      </c>
      <c r="F20" s="115">
        <v>5616</v>
      </c>
      <c r="G20" s="114">
        <v>5675</v>
      </c>
      <c r="H20" s="114">
        <v>5698</v>
      </c>
      <c r="I20" s="114">
        <v>5712</v>
      </c>
      <c r="J20" s="140">
        <v>5631</v>
      </c>
      <c r="K20" s="114">
        <v>-15</v>
      </c>
      <c r="L20" s="116">
        <v>-0.26638252530633988</v>
      </c>
    </row>
    <row r="21" spans="1:12" s="110" customFormat="1" ht="15" customHeight="1" x14ac:dyDescent="0.2">
      <c r="A21" s="120"/>
      <c r="B21" s="119"/>
      <c r="C21" s="258" t="s">
        <v>106</v>
      </c>
      <c r="E21" s="113">
        <v>35.185185185185183</v>
      </c>
      <c r="F21" s="115">
        <v>1976</v>
      </c>
      <c r="G21" s="114">
        <v>2010</v>
      </c>
      <c r="H21" s="114">
        <v>2032</v>
      </c>
      <c r="I21" s="114">
        <v>2021</v>
      </c>
      <c r="J21" s="140">
        <v>2015</v>
      </c>
      <c r="K21" s="114">
        <v>-39</v>
      </c>
      <c r="L21" s="116">
        <v>-1.935483870967742</v>
      </c>
    </row>
    <row r="22" spans="1:12" s="110" customFormat="1" ht="15" customHeight="1" x14ac:dyDescent="0.2">
      <c r="A22" s="120"/>
      <c r="B22" s="119"/>
      <c r="C22" s="258" t="s">
        <v>107</v>
      </c>
      <c r="E22" s="113">
        <v>64.81481481481481</v>
      </c>
      <c r="F22" s="115">
        <v>3640</v>
      </c>
      <c r="G22" s="114">
        <v>3665</v>
      </c>
      <c r="H22" s="114">
        <v>3666</v>
      </c>
      <c r="I22" s="114">
        <v>3691</v>
      </c>
      <c r="J22" s="140">
        <v>3616</v>
      </c>
      <c r="K22" s="114">
        <v>24</v>
      </c>
      <c r="L22" s="116">
        <v>0.66371681415929207</v>
      </c>
    </row>
    <row r="23" spans="1:12" s="110" customFormat="1" ht="15" customHeight="1" x14ac:dyDescent="0.2">
      <c r="A23" s="120"/>
      <c r="B23" s="121" t="s">
        <v>111</v>
      </c>
      <c r="C23" s="258"/>
      <c r="E23" s="113">
        <v>12.742382271468143</v>
      </c>
      <c r="F23" s="115">
        <v>4140</v>
      </c>
      <c r="G23" s="114">
        <v>4307</v>
      </c>
      <c r="H23" s="114">
        <v>4262</v>
      </c>
      <c r="I23" s="114">
        <v>4244</v>
      </c>
      <c r="J23" s="140">
        <v>4118</v>
      </c>
      <c r="K23" s="114">
        <v>22</v>
      </c>
      <c r="L23" s="116">
        <v>0.53423992229237494</v>
      </c>
    </row>
    <row r="24" spans="1:12" s="110" customFormat="1" ht="15" customHeight="1" x14ac:dyDescent="0.2">
      <c r="A24" s="120"/>
      <c r="B24" s="119"/>
      <c r="C24" s="258" t="s">
        <v>106</v>
      </c>
      <c r="E24" s="113">
        <v>53.840579710144929</v>
      </c>
      <c r="F24" s="115">
        <v>2229</v>
      </c>
      <c r="G24" s="114">
        <v>2305</v>
      </c>
      <c r="H24" s="114">
        <v>2286</v>
      </c>
      <c r="I24" s="114">
        <v>2256</v>
      </c>
      <c r="J24" s="140">
        <v>2187</v>
      </c>
      <c r="K24" s="114">
        <v>42</v>
      </c>
      <c r="L24" s="116">
        <v>1.9204389574759946</v>
      </c>
    </row>
    <row r="25" spans="1:12" s="110" customFormat="1" ht="15" customHeight="1" x14ac:dyDescent="0.2">
      <c r="A25" s="120"/>
      <c r="B25" s="119"/>
      <c r="C25" s="258" t="s">
        <v>107</v>
      </c>
      <c r="E25" s="113">
        <v>46.159420289855071</v>
      </c>
      <c r="F25" s="115">
        <v>1911</v>
      </c>
      <c r="G25" s="114">
        <v>2002</v>
      </c>
      <c r="H25" s="114">
        <v>1976</v>
      </c>
      <c r="I25" s="114">
        <v>1988</v>
      </c>
      <c r="J25" s="140">
        <v>1931</v>
      </c>
      <c r="K25" s="114">
        <v>-20</v>
      </c>
      <c r="L25" s="116">
        <v>-1.0357327809425168</v>
      </c>
    </row>
    <row r="26" spans="1:12" s="110" customFormat="1" ht="15" customHeight="1" x14ac:dyDescent="0.2">
      <c r="A26" s="120"/>
      <c r="C26" s="121" t="s">
        <v>187</v>
      </c>
      <c r="D26" s="110" t="s">
        <v>188</v>
      </c>
      <c r="E26" s="113">
        <v>1.2188365650969528</v>
      </c>
      <c r="F26" s="115">
        <v>396</v>
      </c>
      <c r="G26" s="114">
        <v>445</v>
      </c>
      <c r="H26" s="114">
        <v>464</v>
      </c>
      <c r="I26" s="114">
        <v>411</v>
      </c>
      <c r="J26" s="140">
        <v>394</v>
      </c>
      <c r="K26" s="114">
        <v>2</v>
      </c>
      <c r="L26" s="116">
        <v>0.50761421319796951</v>
      </c>
    </row>
    <row r="27" spans="1:12" s="110" customFormat="1" ht="15" customHeight="1" x14ac:dyDescent="0.2">
      <c r="A27" s="120"/>
      <c r="B27" s="119"/>
      <c r="D27" s="259" t="s">
        <v>106</v>
      </c>
      <c r="E27" s="113">
        <v>51.767676767676768</v>
      </c>
      <c r="F27" s="115">
        <v>205</v>
      </c>
      <c r="G27" s="114">
        <v>229</v>
      </c>
      <c r="H27" s="114">
        <v>225</v>
      </c>
      <c r="I27" s="114">
        <v>199</v>
      </c>
      <c r="J27" s="140">
        <v>197</v>
      </c>
      <c r="K27" s="114">
        <v>8</v>
      </c>
      <c r="L27" s="116">
        <v>4.0609137055837561</v>
      </c>
    </row>
    <row r="28" spans="1:12" s="110" customFormat="1" ht="15" customHeight="1" x14ac:dyDescent="0.2">
      <c r="A28" s="120"/>
      <c r="B28" s="119"/>
      <c r="D28" s="259" t="s">
        <v>107</v>
      </c>
      <c r="E28" s="113">
        <v>48.232323232323232</v>
      </c>
      <c r="F28" s="115">
        <v>191</v>
      </c>
      <c r="G28" s="114">
        <v>216</v>
      </c>
      <c r="H28" s="114">
        <v>239</v>
      </c>
      <c r="I28" s="114">
        <v>212</v>
      </c>
      <c r="J28" s="140">
        <v>197</v>
      </c>
      <c r="K28" s="114">
        <v>-6</v>
      </c>
      <c r="L28" s="116">
        <v>-3.0456852791878171</v>
      </c>
    </row>
    <row r="29" spans="1:12" s="110" customFormat="1" ht="24" customHeight="1" x14ac:dyDescent="0.2">
      <c r="A29" s="604" t="s">
        <v>189</v>
      </c>
      <c r="B29" s="605"/>
      <c r="C29" s="605"/>
      <c r="D29" s="606"/>
      <c r="E29" s="113">
        <v>87.229916897506925</v>
      </c>
      <c r="F29" s="115">
        <v>28341</v>
      </c>
      <c r="G29" s="114">
        <v>29341</v>
      </c>
      <c r="H29" s="114">
        <v>28983</v>
      </c>
      <c r="I29" s="114">
        <v>29354</v>
      </c>
      <c r="J29" s="140">
        <v>29022</v>
      </c>
      <c r="K29" s="114">
        <v>-681</v>
      </c>
      <c r="L29" s="116">
        <v>-2.3464957618358486</v>
      </c>
    </row>
    <row r="30" spans="1:12" s="110" customFormat="1" ht="15" customHeight="1" x14ac:dyDescent="0.2">
      <c r="A30" s="120"/>
      <c r="B30" s="119"/>
      <c r="C30" s="258" t="s">
        <v>106</v>
      </c>
      <c r="E30" s="113">
        <v>41.311174623337216</v>
      </c>
      <c r="F30" s="115">
        <v>11708</v>
      </c>
      <c r="G30" s="114">
        <v>12167</v>
      </c>
      <c r="H30" s="114">
        <v>12000</v>
      </c>
      <c r="I30" s="114">
        <v>12139</v>
      </c>
      <c r="J30" s="140">
        <v>12008</v>
      </c>
      <c r="K30" s="114">
        <v>-300</v>
      </c>
      <c r="L30" s="116">
        <v>-2.4983344437041972</v>
      </c>
    </row>
    <row r="31" spans="1:12" s="110" customFormat="1" ht="15" customHeight="1" x14ac:dyDescent="0.2">
      <c r="A31" s="120"/>
      <c r="B31" s="119"/>
      <c r="C31" s="258" t="s">
        <v>107</v>
      </c>
      <c r="E31" s="113">
        <v>58.688825376662784</v>
      </c>
      <c r="F31" s="115">
        <v>16633</v>
      </c>
      <c r="G31" s="114">
        <v>17174</v>
      </c>
      <c r="H31" s="114">
        <v>16983</v>
      </c>
      <c r="I31" s="114">
        <v>17215</v>
      </c>
      <c r="J31" s="140">
        <v>17014</v>
      </c>
      <c r="K31" s="114">
        <v>-381</v>
      </c>
      <c r="L31" s="116">
        <v>-2.2393323145644763</v>
      </c>
    </row>
    <row r="32" spans="1:12" s="110" customFormat="1" ht="15" customHeight="1" x14ac:dyDescent="0.2">
      <c r="A32" s="120"/>
      <c r="B32" s="119" t="s">
        <v>117</v>
      </c>
      <c r="C32" s="258"/>
      <c r="E32" s="113">
        <v>12.4222837796245</v>
      </c>
      <c r="F32" s="114">
        <v>4036</v>
      </c>
      <c r="G32" s="114">
        <v>4206</v>
      </c>
      <c r="H32" s="114">
        <v>4124</v>
      </c>
      <c r="I32" s="114">
        <v>4094</v>
      </c>
      <c r="J32" s="140">
        <v>4026</v>
      </c>
      <c r="K32" s="114">
        <v>10</v>
      </c>
      <c r="L32" s="116">
        <v>0.24838549428713363</v>
      </c>
    </row>
    <row r="33" spans="1:12" s="110" customFormat="1" ht="15" customHeight="1" x14ac:dyDescent="0.2">
      <c r="A33" s="120"/>
      <c r="B33" s="119"/>
      <c r="C33" s="258" t="s">
        <v>106</v>
      </c>
      <c r="E33" s="113">
        <v>48.488602576808724</v>
      </c>
      <c r="F33" s="114">
        <v>1957</v>
      </c>
      <c r="G33" s="114">
        <v>2062</v>
      </c>
      <c r="H33" s="114">
        <v>2029</v>
      </c>
      <c r="I33" s="114">
        <v>2003</v>
      </c>
      <c r="J33" s="140">
        <v>1972</v>
      </c>
      <c r="K33" s="114">
        <v>-15</v>
      </c>
      <c r="L33" s="116">
        <v>-0.76064908722109537</v>
      </c>
    </row>
    <row r="34" spans="1:12" s="110" customFormat="1" ht="15" customHeight="1" x14ac:dyDescent="0.2">
      <c r="A34" s="120"/>
      <c r="B34" s="119"/>
      <c r="C34" s="258" t="s">
        <v>107</v>
      </c>
      <c r="E34" s="113">
        <v>51.511397423191276</v>
      </c>
      <c r="F34" s="114">
        <v>2079</v>
      </c>
      <c r="G34" s="114">
        <v>2144</v>
      </c>
      <c r="H34" s="114">
        <v>2095</v>
      </c>
      <c r="I34" s="114">
        <v>2091</v>
      </c>
      <c r="J34" s="140">
        <v>2054</v>
      </c>
      <c r="K34" s="114">
        <v>25</v>
      </c>
      <c r="L34" s="116">
        <v>1.2171372930866602</v>
      </c>
    </row>
    <row r="35" spans="1:12" s="110" customFormat="1" ht="24" customHeight="1" x14ac:dyDescent="0.2">
      <c r="A35" s="604" t="s">
        <v>192</v>
      </c>
      <c r="B35" s="605"/>
      <c r="C35" s="605"/>
      <c r="D35" s="606"/>
      <c r="E35" s="113">
        <v>25.503231763619574</v>
      </c>
      <c r="F35" s="114">
        <v>8286</v>
      </c>
      <c r="G35" s="114">
        <v>8496</v>
      </c>
      <c r="H35" s="114">
        <v>8107</v>
      </c>
      <c r="I35" s="114">
        <v>8363</v>
      </c>
      <c r="J35" s="114">
        <v>8141</v>
      </c>
      <c r="K35" s="318">
        <v>145</v>
      </c>
      <c r="L35" s="319">
        <v>1.7811079719936125</v>
      </c>
    </row>
    <row r="36" spans="1:12" s="110" customFormat="1" ht="15" customHeight="1" x14ac:dyDescent="0.2">
      <c r="A36" s="120"/>
      <c r="B36" s="119"/>
      <c r="C36" s="258" t="s">
        <v>106</v>
      </c>
      <c r="E36" s="113">
        <v>44.545015689114166</v>
      </c>
      <c r="F36" s="114">
        <v>3691</v>
      </c>
      <c r="G36" s="114">
        <v>3831</v>
      </c>
      <c r="H36" s="114">
        <v>3601</v>
      </c>
      <c r="I36" s="114">
        <v>3726</v>
      </c>
      <c r="J36" s="114">
        <v>3675</v>
      </c>
      <c r="K36" s="318">
        <v>16</v>
      </c>
      <c r="L36" s="116">
        <v>0.43537414965986393</v>
      </c>
    </row>
    <row r="37" spans="1:12" s="110" customFormat="1" ht="15" customHeight="1" x14ac:dyDescent="0.2">
      <c r="A37" s="120"/>
      <c r="B37" s="119"/>
      <c r="C37" s="258" t="s">
        <v>107</v>
      </c>
      <c r="E37" s="113">
        <v>55.454984310885834</v>
      </c>
      <c r="F37" s="114">
        <v>4595</v>
      </c>
      <c r="G37" s="114">
        <v>4665</v>
      </c>
      <c r="H37" s="114">
        <v>4506</v>
      </c>
      <c r="I37" s="114">
        <v>4637</v>
      </c>
      <c r="J37" s="140">
        <v>4466</v>
      </c>
      <c r="K37" s="114">
        <v>129</v>
      </c>
      <c r="L37" s="116">
        <v>2.8884908195253023</v>
      </c>
    </row>
    <row r="38" spans="1:12" s="110" customFormat="1" ht="15" customHeight="1" x14ac:dyDescent="0.2">
      <c r="A38" s="120"/>
      <c r="B38" s="119" t="s">
        <v>328</v>
      </c>
      <c r="C38" s="258"/>
      <c r="E38" s="113">
        <v>39.787626962142198</v>
      </c>
      <c r="F38" s="114">
        <v>12927</v>
      </c>
      <c r="G38" s="114">
        <v>13254</v>
      </c>
      <c r="H38" s="114">
        <v>13242</v>
      </c>
      <c r="I38" s="114">
        <v>13237</v>
      </c>
      <c r="J38" s="140">
        <v>13048</v>
      </c>
      <c r="K38" s="114">
        <v>-121</v>
      </c>
      <c r="L38" s="116">
        <v>-0.92734518700183932</v>
      </c>
    </row>
    <row r="39" spans="1:12" s="110" customFormat="1" ht="15" customHeight="1" x14ac:dyDescent="0.2">
      <c r="A39" s="120"/>
      <c r="B39" s="119"/>
      <c r="C39" s="258" t="s">
        <v>106</v>
      </c>
      <c r="E39" s="113">
        <v>40.597199659627137</v>
      </c>
      <c r="F39" s="115">
        <v>5248</v>
      </c>
      <c r="G39" s="114">
        <v>5409</v>
      </c>
      <c r="H39" s="114">
        <v>5407</v>
      </c>
      <c r="I39" s="114">
        <v>5392</v>
      </c>
      <c r="J39" s="140">
        <v>5295</v>
      </c>
      <c r="K39" s="114">
        <v>-47</v>
      </c>
      <c r="L39" s="116">
        <v>-0.88762983947119922</v>
      </c>
    </row>
    <row r="40" spans="1:12" s="110" customFormat="1" ht="15" customHeight="1" x14ac:dyDescent="0.2">
      <c r="A40" s="120"/>
      <c r="B40" s="119"/>
      <c r="C40" s="258" t="s">
        <v>107</v>
      </c>
      <c r="E40" s="113">
        <v>59.402800340372863</v>
      </c>
      <c r="F40" s="115">
        <v>7679</v>
      </c>
      <c r="G40" s="114">
        <v>7845</v>
      </c>
      <c r="H40" s="114">
        <v>7835</v>
      </c>
      <c r="I40" s="114">
        <v>7845</v>
      </c>
      <c r="J40" s="140">
        <v>7753</v>
      </c>
      <c r="K40" s="114">
        <v>-74</v>
      </c>
      <c r="L40" s="116">
        <v>-0.95446923771443315</v>
      </c>
    </row>
    <row r="41" spans="1:12" s="110" customFormat="1" ht="15" customHeight="1" x14ac:dyDescent="0.2">
      <c r="A41" s="120"/>
      <c r="B41" s="320" t="s">
        <v>515</v>
      </c>
      <c r="C41" s="258"/>
      <c r="E41" s="113">
        <v>10.704832256078793</v>
      </c>
      <c r="F41" s="115">
        <v>3478</v>
      </c>
      <c r="G41" s="114">
        <v>3569</v>
      </c>
      <c r="H41" s="114">
        <v>3430</v>
      </c>
      <c r="I41" s="114">
        <v>3472</v>
      </c>
      <c r="J41" s="140">
        <v>3415</v>
      </c>
      <c r="K41" s="114">
        <v>63</v>
      </c>
      <c r="L41" s="116">
        <v>1.8448023426061493</v>
      </c>
    </row>
    <row r="42" spans="1:12" s="110" customFormat="1" ht="15" customHeight="1" x14ac:dyDescent="0.2">
      <c r="A42" s="120"/>
      <c r="B42" s="119"/>
      <c r="C42" s="268" t="s">
        <v>106</v>
      </c>
      <c r="D42" s="182"/>
      <c r="E42" s="113">
        <v>46.377228292121906</v>
      </c>
      <c r="F42" s="115">
        <v>1613</v>
      </c>
      <c r="G42" s="114">
        <v>1638</v>
      </c>
      <c r="H42" s="114">
        <v>1611</v>
      </c>
      <c r="I42" s="114">
        <v>1644</v>
      </c>
      <c r="J42" s="140">
        <v>1597</v>
      </c>
      <c r="K42" s="114">
        <v>16</v>
      </c>
      <c r="L42" s="116">
        <v>1.0018785222291797</v>
      </c>
    </row>
    <row r="43" spans="1:12" s="110" customFormat="1" ht="15" customHeight="1" x14ac:dyDescent="0.2">
      <c r="A43" s="120"/>
      <c r="B43" s="119"/>
      <c r="C43" s="268" t="s">
        <v>107</v>
      </c>
      <c r="D43" s="182"/>
      <c r="E43" s="113">
        <v>53.622771707878094</v>
      </c>
      <c r="F43" s="115">
        <v>1865</v>
      </c>
      <c r="G43" s="114">
        <v>1931</v>
      </c>
      <c r="H43" s="114">
        <v>1819</v>
      </c>
      <c r="I43" s="114">
        <v>1828</v>
      </c>
      <c r="J43" s="140">
        <v>1818</v>
      </c>
      <c r="K43" s="114">
        <v>47</v>
      </c>
      <c r="L43" s="116">
        <v>2.5852585258525851</v>
      </c>
    </row>
    <row r="44" spans="1:12" s="110" customFormat="1" ht="15" customHeight="1" x14ac:dyDescent="0.2">
      <c r="A44" s="120"/>
      <c r="B44" s="119" t="s">
        <v>205</v>
      </c>
      <c r="C44" s="268"/>
      <c r="D44" s="182"/>
      <c r="E44" s="113">
        <v>24.004309018159432</v>
      </c>
      <c r="F44" s="115">
        <v>7799</v>
      </c>
      <c r="G44" s="114">
        <v>8342</v>
      </c>
      <c r="H44" s="114">
        <v>8428</v>
      </c>
      <c r="I44" s="114">
        <v>8484</v>
      </c>
      <c r="J44" s="140">
        <v>8558</v>
      </c>
      <c r="K44" s="114">
        <v>-759</v>
      </c>
      <c r="L44" s="116">
        <v>-8.8688946015424168</v>
      </c>
    </row>
    <row r="45" spans="1:12" s="110" customFormat="1" ht="15" customHeight="1" x14ac:dyDescent="0.2">
      <c r="A45" s="120"/>
      <c r="B45" s="119"/>
      <c r="C45" s="268" t="s">
        <v>106</v>
      </c>
      <c r="D45" s="182"/>
      <c r="E45" s="113">
        <v>40.402615719964096</v>
      </c>
      <c r="F45" s="115">
        <v>3151</v>
      </c>
      <c r="G45" s="114">
        <v>3393</v>
      </c>
      <c r="H45" s="114">
        <v>3448</v>
      </c>
      <c r="I45" s="114">
        <v>3417</v>
      </c>
      <c r="J45" s="140">
        <v>3456</v>
      </c>
      <c r="K45" s="114">
        <v>-305</v>
      </c>
      <c r="L45" s="116">
        <v>-8.825231481481481</v>
      </c>
    </row>
    <row r="46" spans="1:12" s="110" customFormat="1" ht="15" customHeight="1" x14ac:dyDescent="0.2">
      <c r="A46" s="123"/>
      <c r="B46" s="124"/>
      <c r="C46" s="260" t="s">
        <v>107</v>
      </c>
      <c r="D46" s="261"/>
      <c r="E46" s="125">
        <v>59.597384280035904</v>
      </c>
      <c r="F46" s="143">
        <v>4648</v>
      </c>
      <c r="G46" s="144">
        <v>4949</v>
      </c>
      <c r="H46" s="144">
        <v>4980</v>
      </c>
      <c r="I46" s="144">
        <v>5067</v>
      </c>
      <c r="J46" s="145">
        <v>5102</v>
      </c>
      <c r="K46" s="144">
        <v>-454</v>
      </c>
      <c r="L46" s="146">
        <v>-8.898471187769502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32490</v>
      </c>
      <c r="E11" s="114">
        <v>33661</v>
      </c>
      <c r="F11" s="114">
        <v>33207</v>
      </c>
      <c r="G11" s="114">
        <v>33556</v>
      </c>
      <c r="H11" s="140">
        <v>33162</v>
      </c>
      <c r="I11" s="115">
        <v>-672</v>
      </c>
      <c r="J11" s="116">
        <v>-2.0264157770942646</v>
      </c>
    </row>
    <row r="12" spans="1:15" s="110" customFormat="1" ht="24.95" customHeight="1" x14ac:dyDescent="0.2">
      <c r="A12" s="193" t="s">
        <v>132</v>
      </c>
      <c r="B12" s="194" t="s">
        <v>133</v>
      </c>
      <c r="C12" s="113">
        <v>0.13542628501077256</v>
      </c>
      <c r="D12" s="115">
        <v>44</v>
      </c>
      <c r="E12" s="114">
        <v>41</v>
      </c>
      <c r="F12" s="114">
        <v>41</v>
      </c>
      <c r="G12" s="114">
        <v>46</v>
      </c>
      <c r="H12" s="140">
        <v>40</v>
      </c>
      <c r="I12" s="115">
        <v>4</v>
      </c>
      <c r="J12" s="116">
        <v>10</v>
      </c>
    </row>
    <row r="13" spans="1:15" s="110" customFormat="1" ht="24.95" customHeight="1" x14ac:dyDescent="0.2">
      <c r="A13" s="193" t="s">
        <v>134</v>
      </c>
      <c r="B13" s="199" t="s">
        <v>214</v>
      </c>
      <c r="C13" s="113">
        <v>0.18775007694675286</v>
      </c>
      <c r="D13" s="115">
        <v>61</v>
      </c>
      <c r="E13" s="114">
        <v>67</v>
      </c>
      <c r="F13" s="114">
        <v>65</v>
      </c>
      <c r="G13" s="114">
        <v>60</v>
      </c>
      <c r="H13" s="140">
        <v>58</v>
      </c>
      <c r="I13" s="115">
        <v>3</v>
      </c>
      <c r="J13" s="116">
        <v>5.1724137931034484</v>
      </c>
    </row>
    <row r="14" spans="1:15" s="287" customFormat="1" ht="24.95" customHeight="1" x14ac:dyDescent="0.2">
      <c r="A14" s="193" t="s">
        <v>215</v>
      </c>
      <c r="B14" s="199" t="s">
        <v>137</v>
      </c>
      <c r="C14" s="113">
        <v>3.724222837796245</v>
      </c>
      <c r="D14" s="115">
        <v>1210</v>
      </c>
      <c r="E14" s="114">
        <v>1259</v>
      </c>
      <c r="F14" s="114">
        <v>1266</v>
      </c>
      <c r="G14" s="114">
        <v>1282</v>
      </c>
      <c r="H14" s="140">
        <v>1279</v>
      </c>
      <c r="I14" s="115">
        <v>-69</v>
      </c>
      <c r="J14" s="116">
        <v>-5.3948397185301014</v>
      </c>
      <c r="K14" s="110"/>
      <c r="L14" s="110"/>
      <c r="M14" s="110"/>
      <c r="N14" s="110"/>
      <c r="O14" s="110"/>
    </row>
    <row r="15" spans="1:15" s="110" customFormat="1" ht="24.95" customHeight="1" x14ac:dyDescent="0.2">
      <c r="A15" s="193" t="s">
        <v>216</v>
      </c>
      <c r="B15" s="199" t="s">
        <v>217</v>
      </c>
      <c r="C15" s="113">
        <v>1.4804555247768545</v>
      </c>
      <c r="D15" s="115">
        <v>481</v>
      </c>
      <c r="E15" s="114">
        <v>492</v>
      </c>
      <c r="F15" s="114">
        <v>511</v>
      </c>
      <c r="G15" s="114">
        <v>533</v>
      </c>
      <c r="H15" s="140">
        <v>528</v>
      </c>
      <c r="I15" s="115">
        <v>-47</v>
      </c>
      <c r="J15" s="116">
        <v>-8.9015151515151523</v>
      </c>
    </row>
    <row r="16" spans="1:15" s="287" customFormat="1" ht="24.95" customHeight="1" x14ac:dyDescent="0.2">
      <c r="A16" s="193" t="s">
        <v>218</v>
      </c>
      <c r="B16" s="199" t="s">
        <v>141</v>
      </c>
      <c r="C16" s="113">
        <v>1.9513696522006772</v>
      </c>
      <c r="D16" s="115">
        <v>634</v>
      </c>
      <c r="E16" s="114">
        <v>673</v>
      </c>
      <c r="F16" s="114">
        <v>662</v>
      </c>
      <c r="G16" s="114">
        <v>659</v>
      </c>
      <c r="H16" s="140">
        <v>651</v>
      </c>
      <c r="I16" s="115">
        <v>-17</v>
      </c>
      <c r="J16" s="116">
        <v>-2.6113671274961598</v>
      </c>
      <c r="K16" s="110"/>
      <c r="L16" s="110"/>
      <c r="M16" s="110"/>
      <c r="N16" s="110"/>
      <c r="O16" s="110"/>
    </row>
    <row r="17" spans="1:15" s="110" customFormat="1" ht="24.95" customHeight="1" x14ac:dyDescent="0.2">
      <c r="A17" s="193" t="s">
        <v>142</v>
      </c>
      <c r="B17" s="199" t="s">
        <v>220</v>
      </c>
      <c r="C17" s="113">
        <v>0.29239766081871343</v>
      </c>
      <c r="D17" s="115">
        <v>95</v>
      </c>
      <c r="E17" s="114">
        <v>94</v>
      </c>
      <c r="F17" s="114">
        <v>93</v>
      </c>
      <c r="G17" s="114">
        <v>90</v>
      </c>
      <c r="H17" s="140">
        <v>100</v>
      </c>
      <c r="I17" s="115">
        <v>-5</v>
      </c>
      <c r="J17" s="116">
        <v>-5</v>
      </c>
    </row>
    <row r="18" spans="1:15" s="287" customFormat="1" ht="24.95" customHeight="1" x14ac:dyDescent="0.2">
      <c r="A18" s="201" t="s">
        <v>144</v>
      </c>
      <c r="B18" s="202" t="s">
        <v>145</v>
      </c>
      <c r="C18" s="113">
        <v>3.2779316712834716</v>
      </c>
      <c r="D18" s="115">
        <v>1065</v>
      </c>
      <c r="E18" s="114">
        <v>1053</v>
      </c>
      <c r="F18" s="114">
        <v>1059</v>
      </c>
      <c r="G18" s="114">
        <v>1041</v>
      </c>
      <c r="H18" s="140">
        <v>1037</v>
      </c>
      <c r="I18" s="115">
        <v>28</v>
      </c>
      <c r="J18" s="116">
        <v>2.700096432015429</v>
      </c>
      <c r="K18" s="110"/>
      <c r="L18" s="110"/>
      <c r="M18" s="110"/>
      <c r="N18" s="110"/>
      <c r="O18" s="110"/>
    </row>
    <row r="19" spans="1:15" s="110" customFormat="1" ht="24.95" customHeight="1" x14ac:dyDescent="0.2">
      <c r="A19" s="193" t="s">
        <v>146</v>
      </c>
      <c r="B19" s="199" t="s">
        <v>147</v>
      </c>
      <c r="C19" s="113">
        <v>16.860572483841182</v>
      </c>
      <c r="D19" s="115">
        <v>5478</v>
      </c>
      <c r="E19" s="114">
        <v>5708</v>
      </c>
      <c r="F19" s="114">
        <v>5608</v>
      </c>
      <c r="G19" s="114">
        <v>5640</v>
      </c>
      <c r="H19" s="140">
        <v>5654</v>
      </c>
      <c r="I19" s="115">
        <v>-176</v>
      </c>
      <c r="J19" s="116">
        <v>-3.1128404669260701</v>
      </c>
    </row>
    <row r="20" spans="1:15" s="287" customFormat="1" ht="24.95" customHeight="1" x14ac:dyDescent="0.2">
      <c r="A20" s="193" t="s">
        <v>148</v>
      </c>
      <c r="B20" s="199" t="s">
        <v>149</v>
      </c>
      <c r="C20" s="113">
        <v>3.8565712526931364</v>
      </c>
      <c r="D20" s="115">
        <v>1253</v>
      </c>
      <c r="E20" s="114">
        <v>1311</v>
      </c>
      <c r="F20" s="114">
        <v>1363</v>
      </c>
      <c r="G20" s="114">
        <v>1374</v>
      </c>
      <c r="H20" s="140">
        <v>1405</v>
      </c>
      <c r="I20" s="115">
        <v>-152</v>
      </c>
      <c r="J20" s="116">
        <v>-10.818505338078293</v>
      </c>
      <c r="K20" s="110"/>
      <c r="L20" s="110"/>
      <c r="M20" s="110"/>
      <c r="N20" s="110"/>
      <c r="O20" s="110"/>
    </row>
    <row r="21" spans="1:15" s="110" customFormat="1" ht="24.95" customHeight="1" x14ac:dyDescent="0.2">
      <c r="A21" s="201" t="s">
        <v>150</v>
      </c>
      <c r="B21" s="202" t="s">
        <v>151</v>
      </c>
      <c r="C21" s="113">
        <v>11.20960295475531</v>
      </c>
      <c r="D21" s="115">
        <v>3642</v>
      </c>
      <c r="E21" s="114">
        <v>4065</v>
      </c>
      <c r="F21" s="114">
        <v>3969</v>
      </c>
      <c r="G21" s="114">
        <v>4009</v>
      </c>
      <c r="H21" s="140">
        <v>3994</v>
      </c>
      <c r="I21" s="115">
        <v>-352</v>
      </c>
      <c r="J21" s="116">
        <v>-8.8132198297446163</v>
      </c>
    </row>
    <row r="22" spans="1:15" s="110" customFormat="1" ht="24.95" customHeight="1" x14ac:dyDescent="0.2">
      <c r="A22" s="201" t="s">
        <v>152</v>
      </c>
      <c r="B22" s="199" t="s">
        <v>153</v>
      </c>
      <c r="C22" s="113">
        <v>2.6254232071406585</v>
      </c>
      <c r="D22" s="115">
        <v>853</v>
      </c>
      <c r="E22" s="114">
        <v>848</v>
      </c>
      <c r="F22" s="114">
        <v>852</v>
      </c>
      <c r="G22" s="114">
        <v>891</v>
      </c>
      <c r="H22" s="140">
        <v>874</v>
      </c>
      <c r="I22" s="115">
        <v>-21</v>
      </c>
      <c r="J22" s="116">
        <v>-2.402745995423341</v>
      </c>
    </row>
    <row r="23" spans="1:15" s="110" customFormat="1" ht="24.95" customHeight="1" x14ac:dyDescent="0.2">
      <c r="A23" s="193" t="s">
        <v>154</v>
      </c>
      <c r="B23" s="199" t="s">
        <v>155</v>
      </c>
      <c r="C23" s="113">
        <v>0.78485687903970447</v>
      </c>
      <c r="D23" s="115">
        <v>255</v>
      </c>
      <c r="E23" s="114">
        <v>258</v>
      </c>
      <c r="F23" s="114">
        <v>258</v>
      </c>
      <c r="G23" s="114">
        <v>250</v>
      </c>
      <c r="H23" s="140">
        <v>245</v>
      </c>
      <c r="I23" s="115">
        <v>10</v>
      </c>
      <c r="J23" s="116">
        <v>4.0816326530612246</v>
      </c>
    </row>
    <row r="24" spans="1:15" s="110" customFormat="1" ht="24.95" customHeight="1" x14ac:dyDescent="0.2">
      <c r="A24" s="193" t="s">
        <v>156</v>
      </c>
      <c r="B24" s="199" t="s">
        <v>221</v>
      </c>
      <c r="C24" s="113">
        <v>9.2305324715297008</v>
      </c>
      <c r="D24" s="115">
        <v>2999</v>
      </c>
      <c r="E24" s="114">
        <v>3046</v>
      </c>
      <c r="F24" s="114">
        <v>3069</v>
      </c>
      <c r="G24" s="114">
        <v>3080</v>
      </c>
      <c r="H24" s="140">
        <v>3077</v>
      </c>
      <c r="I24" s="115">
        <v>-78</v>
      </c>
      <c r="J24" s="116">
        <v>-2.5349366265843356</v>
      </c>
    </row>
    <row r="25" spans="1:15" s="110" customFormat="1" ht="24.95" customHeight="1" x14ac:dyDescent="0.2">
      <c r="A25" s="193" t="s">
        <v>222</v>
      </c>
      <c r="B25" s="204" t="s">
        <v>159</v>
      </c>
      <c r="C25" s="113">
        <v>10.252385349338258</v>
      </c>
      <c r="D25" s="115">
        <v>3331</v>
      </c>
      <c r="E25" s="114">
        <v>3345</v>
      </c>
      <c r="F25" s="114">
        <v>3319</v>
      </c>
      <c r="G25" s="114">
        <v>3191</v>
      </c>
      <c r="H25" s="140">
        <v>3157</v>
      </c>
      <c r="I25" s="115">
        <v>174</v>
      </c>
      <c r="J25" s="116">
        <v>5.5115616091225847</v>
      </c>
    </row>
    <row r="26" spans="1:15" s="110" customFormat="1" ht="24.95" customHeight="1" x14ac:dyDescent="0.2">
      <c r="A26" s="201">
        <v>782.78300000000002</v>
      </c>
      <c r="B26" s="203" t="s">
        <v>160</v>
      </c>
      <c r="C26" s="113">
        <v>1.5235457063711912</v>
      </c>
      <c r="D26" s="115">
        <v>495</v>
      </c>
      <c r="E26" s="114">
        <v>533</v>
      </c>
      <c r="F26" s="114">
        <v>581</v>
      </c>
      <c r="G26" s="114">
        <v>556</v>
      </c>
      <c r="H26" s="140">
        <v>516</v>
      </c>
      <c r="I26" s="115">
        <v>-21</v>
      </c>
      <c r="J26" s="116">
        <v>-4.0697674418604652</v>
      </c>
    </row>
    <row r="27" spans="1:15" s="110" customFormat="1" ht="24.95" customHeight="1" x14ac:dyDescent="0.2">
      <c r="A27" s="193" t="s">
        <v>161</v>
      </c>
      <c r="B27" s="199" t="s">
        <v>162</v>
      </c>
      <c r="C27" s="113">
        <v>0.28931979070483227</v>
      </c>
      <c r="D27" s="115">
        <v>94</v>
      </c>
      <c r="E27" s="114">
        <v>94</v>
      </c>
      <c r="F27" s="114">
        <v>90</v>
      </c>
      <c r="G27" s="114">
        <v>90</v>
      </c>
      <c r="H27" s="140">
        <v>91</v>
      </c>
      <c r="I27" s="115">
        <v>3</v>
      </c>
      <c r="J27" s="116">
        <v>3.2967032967032965</v>
      </c>
    </row>
    <row r="28" spans="1:15" s="110" customFormat="1" ht="24.95" customHeight="1" x14ac:dyDescent="0.2">
      <c r="A28" s="193" t="s">
        <v>163</v>
      </c>
      <c r="B28" s="199" t="s">
        <v>164</v>
      </c>
      <c r="C28" s="113">
        <v>8.510310864881502</v>
      </c>
      <c r="D28" s="115">
        <v>2765</v>
      </c>
      <c r="E28" s="114">
        <v>2908</v>
      </c>
      <c r="F28" s="114">
        <v>2652</v>
      </c>
      <c r="G28" s="114">
        <v>2880</v>
      </c>
      <c r="H28" s="140">
        <v>2747</v>
      </c>
      <c r="I28" s="115">
        <v>18</v>
      </c>
      <c r="J28" s="116">
        <v>0.65526028394612301</v>
      </c>
    </row>
    <row r="29" spans="1:15" s="110" customFormat="1" ht="24.95" customHeight="1" x14ac:dyDescent="0.2">
      <c r="A29" s="193">
        <v>86</v>
      </c>
      <c r="B29" s="199" t="s">
        <v>165</v>
      </c>
      <c r="C29" s="113">
        <v>8.0270852570021543</v>
      </c>
      <c r="D29" s="115">
        <v>2608</v>
      </c>
      <c r="E29" s="114">
        <v>2648</v>
      </c>
      <c r="F29" s="114">
        <v>2631</v>
      </c>
      <c r="G29" s="114">
        <v>2664</v>
      </c>
      <c r="H29" s="140">
        <v>2636</v>
      </c>
      <c r="I29" s="115">
        <v>-28</v>
      </c>
      <c r="J29" s="116">
        <v>-1.062215477996965</v>
      </c>
    </row>
    <row r="30" spans="1:15" s="110" customFormat="1" ht="24.95" customHeight="1" x14ac:dyDescent="0.2">
      <c r="A30" s="193">
        <v>87.88</v>
      </c>
      <c r="B30" s="204" t="s">
        <v>166</v>
      </c>
      <c r="C30" s="113">
        <v>6.1680517082179129</v>
      </c>
      <c r="D30" s="115">
        <v>2004</v>
      </c>
      <c r="E30" s="114">
        <v>1981</v>
      </c>
      <c r="F30" s="114">
        <v>1966</v>
      </c>
      <c r="G30" s="114">
        <v>2015</v>
      </c>
      <c r="H30" s="140">
        <v>1975</v>
      </c>
      <c r="I30" s="115">
        <v>29</v>
      </c>
      <c r="J30" s="116">
        <v>1.4683544303797469</v>
      </c>
    </row>
    <row r="31" spans="1:15" s="110" customFormat="1" ht="24.95" customHeight="1" x14ac:dyDescent="0.2">
      <c r="A31" s="193" t="s">
        <v>167</v>
      </c>
      <c r="B31" s="199" t="s">
        <v>168</v>
      </c>
      <c r="C31" s="113">
        <v>13.336411203447215</v>
      </c>
      <c r="D31" s="115">
        <v>4333</v>
      </c>
      <c r="E31" s="114">
        <v>4496</v>
      </c>
      <c r="F31" s="114">
        <v>4418</v>
      </c>
      <c r="G31" s="114">
        <v>4487</v>
      </c>
      <c r="H31" s="140">
        <v>4377</v>
      </c>
      <c r="I31" s="115">
        <v>-44</v>
      </c>
      <c r="J31" s="116">
        <v>-1.0052547406899703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0.13542628501077256</v>
      </c>
      <c r="D34" s="115">
        <v>44</v>
      </c>
      <c r="E34" s="114">
        <v>41</v>
      </c>
      <c r="F34" s="114">
        <v>41</v>
      </c>
      <c r="G34" s="114">
        <v>46</v>
      </c>
      <c r="H34" s="140">
        <v>40</v>
      </c>
      <c r="I34" s="115">
        <v>4</v>
      </c>
      <c r="J34" s="116">
        <v>10</v>
      </c>
    </row>
    <row r="35" spans="1:10" s="110" customFormat="1" ht="24.95" customHeight="1" x14ac:dyDescent="0.2">
      <c r="A35" s="292" t="s">
        <v>171</v>
      </c>
      <c r="B35" s="293" t="s">
        <v>172</v>
      </c>
      <c r="C35" s="113">
        <v>7.1899045860264694</v>
      </c>
      <c r="D35" s="115">
        <v>2336</v>
      </c>
      <c r="E35" s="114">
        <v>2379</v>
      </c>
      <c r="F35" s="114">
        <v>2390</v>
      </c>
      <c r="G35" s="114">
        <v>2383</v>
      </c>
      <c r="H35" s="140">
        <v>2374</v>
      </c>
      <c r="I35" s="115">
        <v>-38</v>
      </c>
      <c r="J35" s="116">
        <v>-1.6006739679865207</v>
      </c>
    </row>
    <row r="36" spans="1:10" s="110" customFormat="1" ht="24.95" customHeight="1" x14ac:dyDescent="0.2">
      <c r="A36" s="294" t="s">
        <v>173</v>
      </c>
      <c r="B36" s="295" t="s">
        <v>174</v>
      </c>
      <c r="C36" s="125">
        <v>92.674669128962762</v>
      </c>
      <c r="D36" s="143">
        <v>30110</v>
      </c>
      <c r="E36" s="144">
        <v>31241</v>
      </c>
      <c r="F36" s="144">
        <v>30776</v>
      </c>
      <c r="G36" s="144">
        <v>31127</v>
      </c>
      <c r="H36" s="145">
        <v>30748</v>
      </c>
      <c r="I36" s="143">
        <v>-638</v>
      </c>
      <c r="J36" s="146">
        <v>-2.0749317028749839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32490</v>
      </c>
      <c r="F11" s="264">
        <v>33661</v>
      </c>
      <c r="G11" s="264">
        <v>33207</v>
      </c>
      <c r="H11" s="264">
        <v>33556</v>
      </c>
      <c r="I11" s="265">
        <v>33162</v>
      </c>
      <c r="J11" s="263">
        <v>-672</v>
      </c>
      <c r="K11" s="266">
        <v>-2.0264157770942646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41.815943367189902</v>
      </c>
      <c r="E13" s="115">
        <v>13586</v>
      </c>
      <c r="F13" s="114">
        <v>13947</v>
      </c>
      <c r="G13" s="114">
        <v>13946</v>
      </c>
      <c r="H13" s="114">
        <v>13948</v>
      </c>
      <c r="I13" s="140">
        <v>13852</v>
      </c>
      <c r="J13" s="115">
        <v>-266</v>
      </c>
      <c r="K13" s="116">
        <v>-1.9203003176436615</v>
      </c>
    </row>
    <row r="14" spans="1:15" ht="15.95" customHeight="1" x14ac:dyDescent="0.2">
      <c r="A14" s="306" t="s">
        <v>230</v>
      </c>
      <c r="B14" s="307"/>
      <c r="C14" s="308"/>
      <c r="D14" s="113">
        <v>39.245921822099106</v>
      </c>
      <c r="E14" s="115">
        <v>12751</v>
      </c>
      <c r="F14" s="114">
        <v>13362</v>
      </c>
      <c r="G14" s="114">
        <v>13251</v>
      </c>
      <c r="H14" s="114">
        <v>13330</v>
      </c>
      <c r="I14" s="140">
        <v>13234</v>
      </c>
      <c r="J14" s="115">
        <v>-483</v>
      </c>
      <c r="K14" s="116">
        <v>-3.6496901919298774</v>
      </c>
    </row>
    <row r="15" spans="1:15" ht="15.95" customHeight="1" x14ac:dyDescent="0.2">
      <c r="A15" s="306" t="s">
        <v>231</v>
      </c>
      <c r="B15" s="307"/>
      <c r="C15" s="308"/>
      <c r="D15" s="113">
        <v>5.2385349338257923</v>
      </c>
      <c r="E15" s="115">
        <v>1702</v>
      </c>
      <c r="F15" s="114">
        <v>1735</v>
      </c>
      <c r="G15" s="114">
        <v>1681</v>
      </c>
      <c r="H15" s="114">
        <v>1653</v>
      </c>
      <c r="I15" s="140">
        <v>1614</v>
      </c>
      <c r="J15" s="115">
        <v>88</v>
      </c>
      <c r="K15" s="116">
        <v>5.4522924411400249</v>
      </c>
    </row>
    <row r="16" spans="1:15" ht="15.95" customHeight="1" x14ac:dyDescent="0.2">
      <c r="A16" s="306" t="s">
        <v>232</v>
      </c>
      <c r="B16" s="307"/>
      <c r="C16" s="308"/>
      <c r="D16" s="113">
        <v>9.4429055093875043</v>
      </c>
      <c r="E16" s="115">
        <v>3068</v>
      </c>
      <c r="F16" s="114">
        <v>3222</v>
      </c>
      <c r="G16" s="114">
        <v>2944</v>
      </c>
      <c r="H16" s="114">
        <v>3206</v>
      </c>
      <c r="I16" s="140">
        <v>3067</v>
      </c>
      <c r="J16" s="115">
        <v>1</v>
      </c>
      <c r="K16" s="116">
        <v>3.2605151613955004E-2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0.22468451831332717</v>
      </c>
      <c r="E18" s="115">
        <v>73</v>
      </c>
      <c r="F18" s="114">
        <v>71</v>
      </c>
      <c r="G18" s="114">
        <v>72</v>
      </c>
      <c r="H18" s="114">
        <v>76</v>
      </c>
      <c r="I18" s="140">
        <v>74</v>
      </c>
      <c r="J18" s="115">
        <v>-1</v>
      </c>
      <c r="K18" s="116">
        <v>-1.3513513513513513</v>
      </c>
    </row>
    <row r="19" spans="1:11" ht="14.1" customHeight="1" x14ac:dyDescent="0.2">
      <c r="A19" s="306" t="s">
        <v>235</v>
      </c>
      <c r="B19" s="307" t="s">
        <v>236</v>
      </c>
      <c r="C19" s="308"/>
      <c r="D19" s="113">
        <v>9.8491843644198218E-2</v>
      </c>
      <c r="E19" s="115">
        <v>32</v>
      </c>
      <c r="F19" s="114">
        <v>31</v>
      </c>
      <c r="G19" s="114">
        <v>33</v>
      </c>
      <c r="H19" s="114">
        <v>34</v>
      </c>
      <c r="I19" s="140">
        <v>34</v>
      </c>
      <c r="J19" s="115">
        <v>-2</v>
      </c>
      <c r="K19" s="116">
        <v>-5.882352941176471</v>
      </c>
    </row>
    <row r="20" spans="1:11" ht="14.1" customHeight="1" x14ac:dyDescent="0.2">
      <c r="A20" s="306">
        <v>12</v>
      </c>
      <c r="B20" s="307" t="s">
        <v>237</v>
      </c>
      <c r="C20" s="308"/>
      <c r="D20" s="113">
        <v>0.8771929824561403</v>
      </c>
      <c r="E20" s="115">
        <v>285</v>
      </c>
      <c r="F20" s="114">
        <v>295</v>
      </c>
      <c r="G20" s="114">
        <v>294</v>
      </c>
      <c r="H20" s="114">
        <v>298</v>
      </c>
      <c r="I20" s="140">
        <v>286</v>
      </c>
      <c r="J20" s="115">
        <v>-1</v>
      </c>
      <c r="K20" s="116">
        <v>-0.34965034965034963</v>
      </c>
    </row>
    <row r="21" spans="1:11" ht="14.1" customHeight="1" x14ac:dyDescent="0.2">
      <c r="A21" s="306">
        <v>21</v>
      </c>
      <c r="B21" s="307" t="s">
        <v>238</v>
      </c>
      <c r="C21" s="308"/>
      <c r="D21" s="113">
        <v>5.2323791935980302E-2</v>
      </c>
      <c r="E21" s="115">
        <v>17</v>
      </c>
      <c r="F21" s="114">
        <v>16</v>
      </c>
      <c r="G21" s="114">
        <v>20</v>
      </c>
      <c r="H21" s="114">
        <v>18</v>
      </c>
      <c r="I21" s="140">
        <v>21</v>
      </c>
      <c r="J21" s="115">
        <v>-4</v>
      </c>
      <c r="K21" s="116">
        <v>-19.047619047619047</v>
      </c>
    </row>
    <row r="22" spans="1:11" ht="14.1" customHeight="1" x14ac:dyDescent="0.2">
      <c r="A22" s="306">
        <v>22</v>
      </c>
      <c r="B22" s="307" t="s">
        <v>239</v>
      </c>
      <c r="C22" s="308"/>
      <c r="D22" s="113">
        <v>0.20621729763004001</v>
      </c>
      <c r="E22" s="115">
        <v>67</v>
      </c>
      <c r="F22" s="114">
        <v>66</v>
      </c>
      <c r="G22" s="114">
        <v>73</v>
      </c>
      <c r="H22" s="114">
        <v>69</v>
      </c>
      <c r="I22" s="140">
        <v>66</v>
      </c>
      <c r="J22" s="115">
        <v>1</v>
      </c>
      <c r="K22" s="116">
        <v>1.5151515151515151</v>
      </c>
    </row>
    <row r="23" spans="1:11" ht="14.1" customHeight="1" x14ac:dyDescent="0.2">
      <c r="A23" s="306">
        <v>23</v>
      </c>
      <c r="B23" s="307" t="s">
        <v>240</v>
      </c>
      <c r="C23" s="308"/>
      <c r="D23" s="113">
        <v>0.33856571252693135</v>
      </c>
      <c r="E23" s="115">
        <v>110</v>
      </c>
      <c r="F23" s="114">
        <v>117</v>
      </c>
      <c r="G23" s="114">
        <v>130</v>
      </c>
      <c r="H23" s="114">
        <v>136</v>
      </c>
      <c r="I23" s="140">
        <v>144</v>
      </c>
      <c r="J23" s="115">
        <v>-34</v>
      </c>
      <c r="K23" s="116">
        <v>-23.611111111111111</v>
      </c>
    </row>
    <row r="24" spans="1:11" ht="14.1" customHeight="1" x14ac:dyDescent="0.2">
      <c r="A24" s="306">
        <v>24</v>
      </c>
      <c r="B24" s="307" t="s">
        <v>241</v>
      </c>
      <c r="C24" s="308"/>
      <c r="D24" s="113">
        <v>0.49245921822099109</v>
      </c>
      <c r="E24" s="115">
        <v>160</v>
      </c>
      <c r="F24" s="114">
        <v>173</v>
      </c>
      <c r="G24" s="114">
        <v>170</v>
      </c>
      <c r="H24" s="114">
        <v>182</v>
      </c>
      <c r="I24" s="140">
        <v>173</v>
      </c>
      <c r="J24" s="115">
        <v>-13</v>
      </c>
      <c r="K24" s="116">
        <v>-7.5144508670520231</v>
      </c>
    </row>
    <row r="25" spans="1:11" ht="14.1" customHeight="1" x14ac:dyDescent="0.2">
      <c r="A25" s="306">
        <v>25</v>
      </c>
      <c r="B25" s="307" t="s">
        <v>242</v>
      </c>
      <c r="C25" s="308"/>
      <c r="D25" s="113">
        <v>0.73561095721760539</v>
      </c>
      <c r="E25" s="115">
        <v>239</v>
      </c>
      <c r="F25" s="114">
        <v>246</v>
      </c>
      <c r="G25" s="114">
        <v>237</v>
      </c>
      <c r="H25" s="114">
        <v>236</v>
      </c>
      <c r="I25" s="140">
        <v>233</v>
      </c>
      <c r="J25" s="115">
        <v>6</v>
      </c>
      <c r="K25" s="116">
        <v>2.5751072961373391</v>
      </c>
    </row>
    <row r="26" spans="1:11" ht="14.1" customHeight="1" x14ac:dyDescent="0.2">
      <c r="A26" s="306">
        <v>26</v>
      </c>
      <c r="B26" s="307" t="s">
        <v>243</v>
      </c>
      <c r="C26" s="308"/>
      <c r="D26" s="113">
        <v>0.62788550323176362</v>
      </c>
      <c r="E26" s="115">
        <v>204</v>
      </c>
      <c r="F26" s="114">
        <v>212</v>
      </c>
      <c r="G26" s="114">
        <v>208</v>
      </c>
      <c r="H26" s="114">
        <v>208</v>
      </c>
      <c r="I26" s="140">
        <v>211</v>
      </c>
      <c r="J26" s="115">
        <v>-7</v>
      </c>
      <c r="K26" s="116">
        <v>-3.3175355450236967</v>
      </c>
    </row>
    <row r="27" spans="1:11" ht="14.1" customHeight="1" x14ac:dyDescent="0.2">
      <c r="A27" s="306">
        <v>27</v>
      </c>
      <c r="B27" s="307" t="s">
        <v>244</v>
      </c>
      <c r="C27" s="308"/>
      <c r="D27" s="113">
        <v>0.24007386888273316</v>
      </c>
      <c r="E27" s="115">
        <v>78</v>
      </c>
      <c r="F27" s="114">
        <v>86</v>
      </c>
      <c r="G27" s="114">
        <v>92</v>
      </c>
      <c r="H27" s="114">
        <v>92</v>
      </c>
      <c r="I27" s="140">
        <v>91</v>
      </c>
      <c r="J27" s="115">
        <v>-13</v>
      </c>
      <c r="K27" s="116">
        <v>-14.285714285714286</v>
      </c>
    </row>
    <row r="28" spans="1:11" ht="14.1" customHeight="1" x14ac:dyDescent="0.2">
      <c r="A28" s="306">
        <v>28</v>
      </c>
      <c r="B28" s="307" t="s">
        <v>245</v>
      </c>
      <c r="C28" s="308"/>
      <c r="D28" s="113">
        <v>0.25546321945213912</v>
      </c>
      <c r="E28" s="115">
        <v>83</v>
      </c>
      <c r="F28" s="114">
        <v>79</v>
      </c>
      <c r="G28" s="114">
        <v>77</v>
      </c>
      <c r="H28" s="114">
        <v>79</v>
      </c>
      <c r="I28" s="140">
        <v>79</v>
      </c>
      <c r="J28" s="115">
        <v>4</v>
      </c>
      <c r="K28" s="116">
        <v>5.0632911392405067</v>
      </c>
    </row>
    <row r="29" spans="1:11" ht="14.1" customHeight="1" x14ac:dyDescent="0.2">
      <c r="A29" s="306">
        <v>29</v>
      </c>
      <c r="B29" s="307" t="s">
        <v>246</v>
      </c>
      <c r="C29" s="308"/>
      <c r="D29" s="113">
        <v>2.6038781163434903</v>
      </c>
      <c r="E29" s="115">
        <v>846</v>
      </c>
      <c r="F29" s="114">
        <v>960</v>
      </c>
      <c r="G29" s="114">
        <v>965</v>
      </c>
      <c r="H29" s="114">
        <v>977</v>
      </c>
      <c r="I29" s="140">
        <v>982</v>
      </c>
      <c r="J29" s="115">
        <v>-136</v>
      </c>
      <c r="K29" s="116">
        <v>-13.849287169042769</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2.2006771314250537</v>
      </c>
      <c r="E31" s="115">
        <v>715</v>
      </c>
      <c r="F31" s="114">
        <v>810</v>
      </c>
      <c r="G31" s="114">
        <v>806</v>
      </c>
      <c r="H31" s="114">
        <v>806</v>
      </c>
      <c r="I31" s="140">
        <v>810</v>
      </c>
      <c r="J31" s="115">
        <v>-95</v>
      </c>
      <c r="K31" s="116">
        <v>-11.728395061728396</v>
      </c>
    </row>
    <row r="32" spans="1:11" ht="14.1" customHeight="1" x14ac:dyDescent="0.2">
      <c r="A32" s="306">
        <v>31</v>
      </c>
      <c r="B32" s="307" t="s">
        <v>251</v>
      </c>
      <c r="C32" s="308"/>
      <c r="D32" s="113">
        <v>0.35395506309633734</v>
      </c>
      <c r="E32" s="115">
        <v>115</v>
      </c>
      <c r="F32" s="114">
        <v>107</v>
      </c>
      <c r="G32" s="114">
        <v>109</v>
      </c>
      <c r="H32" s="114">
        <v>115</v>
      </c>
      <c r="I32" s="140">
        <v>111</v>
      </c>
      <c r="J32" s="115">
        <v>4</v>
      </c>
      <c r="K32" s="116">
        <v>3.6036036036036037</v>
      </c>
    </row>
    <row r="33" spans="1:11" ht="14.1" customHeight="1" x14ac:dyDescent="0.2">
      <c r="A33" s="306">
        <v>32</v>
      </c>
      <c r="B33" s="307" t="s">
        <v>252</v>
      </c>
      <c r="C33" s="308"/>
      <c r="D33" s="113">
        <v>0.69559864573714991</v>
      </c>
      <c r="E33" s="115">
        <v>226</v>
      </c>
      <c r="F33" s="114">
        <v>213</v>
      </c>
      <c r="G33" s="114">
        <v>229</v>
      </c>
      <c r="H33" s="114">
        <v>209</v>
      </c>
      <c r="I33" s="140">
        <v>203</v>
      </c>
      <c r="J33" s="115">
        <v>23</v>
      </c>
      <c r="K33" s="116">
        <v>11.330049261083744</v>
      </c>
    </row>
    <row r="34" spans="1:11" ht="14.1" customHeight="1" x14ac:dyDescent="0.2">
      <c r="A34" s="306">
        <v>33</v>
      </c>
      <c r="B34" s="307" t="s">
        <v>253</v>
      </c>
      <c r="C34" s="308"/>
      <c r="D34" s="113">
        <v>0.36011080332409973</v>
      </c>
      <c r="E34" s="115">
        <v>117</v>
      </c>
      <c r="F34" s="114">
        <v>131</v>
      </c>
      <c r="G34" s="114">
        <v>129</v>
      </c>
      <c r="H34" s="114">
        <v>132</v>
      </c>
      <c r="I34" s="140">
        <v>132</v>
      </c>
      <c r="J34" s="115">
        <v>-15</v>
      </c>
      <c r="K34" s="116">
        <v>-11.363636363636363</v>
      </c>
    </row>
    <row r="35" spans="1:11" ht="14.1" customHeight="1" x14ac:dyDescent="0.2">
      <c r="A35" s="306">
        <v>34</v>
      </c>
      <c r="B35" s="307" t="s">
        <v>254</v>
      </c>
      <c r="C35" s="308"/>
      <c r="D35" s="113">
        <v>2.7362265312403817</v>
      </c>
      <c r="E35" s="115">
        <v>889</v>
      </c>
      <c r="F35" s="114">
        <v>911</v>
      </c>
      <c r="G35" s="114">
        <v>934</v>
      </c>
      <c r="H35" s="114">
        <v>909</v>
      </c>
      <c r="I35" s="140">
        <v>892</v>
      </c>
      <c r="J35" s="115">
        <v>-3</v>
      </c>
      <c r="K35" s="116">
        <v>-0.33632286995515698</v>
      </c>
    </row>
    <row r="36" spans="1:11" ht="14.1" customHeight="1" x14ac:dyDescent="0.2">
      <c r="A36" s="306">
        <v>41</v>
      </c>
      <c r="B36" s="307" t="s">
        <v>255</v>
      </c>
      <c r="C36" s="308"/>
      <c r="D36" s="113">
        <v>0.2123730378578024</v>
      </c>
      <c r="E36" s="115">
        <v>69</v>
      </c>
      <c r="F36" s="114">
        <v>73</v>
      </c>
      <c r="G36" s="114">
        <v>72</v>
      </c>
      <c r="H36" s="114">
        <v>71</v>
      </c>
      <c r="I36" s="140">
        <v>67</v>
      </c>
      <c r="J36" s="115">
        <v>2</v>
      </c>
      <c r="K36" s="116">
        <v>2.9850746268656718</v>
      </c>
    </row>
    <row r="37" spans="1:11" ht="14.1" customHeight="1" x14ac:dyDescent="0.2">
      <c r="A37" s="306">
        <v>42</v>
      </c>
      <c r="B37" s="307" t="s">
        <v>256</v>
      </c>
      <c r="C37" s="308"/>
      <c r="D37" s="113">
        <v>6.7713142505386278E-2</v>
      </c>
      <c r="E37" s="115">
        <v>22</v>
      </c>
      <c r="F37" s="114">
        <v>21</v>
      </c>
      <c r="G37" s="114">
        <v>16</v>
      </c>
      <c r="H37" s="114">
        <v>18</v>
      </c>
      <c r="I37" s="140">
        <v>17</v>
      </c>
      <c r="J37" s="115">
        <v>5</v>
      </c>
      <c r="K37" s="116">
        <v>29.411764705882351</v>
      </c>
    </row>
    <row r="38" spans="1:11" ht="14.1" customHeight="1" x14ac:dyDescent="0.2">
      <c r="A38" s="306">
        <v>43</v>
      </c>
      <c r="B38" s="307" t="s">
        <v>257</v>
      </c>
      <c r="C38" s="308"/>
      <c r="D38" s="113">
        <v>0.554016620498615</v>
      </c>
      <c r="E38" s="115">
        <v>180</v>
      </c>
      <c r="F38" s="114">
        <v>175</v>
      </c>
      <c r="G38" s="114">
        <v>177</v>
      </c>
      <c r="H38" s="114">
        <v>183</v>
      </c>
      <c r="I38" s="140">
        <v>175</v>
      </c>
      <c r="J38" s="115">
        <v>5</v>
      </c>
      <c r="K38" s="116">
        <v>2.8571428571428572</v>
      </c>
    </row>
    <row r="39" spans="1:11" ht="14.1" customHeight="1" x14ac:dyDescent="0.2">
      <c r="A39" s="306">
        <v>51</v>
      </c>
      <c r="B39" s="307" t="s">
        <v>258</v>
      </c>
      <c r="C39" s="308"/>
      <c r="D39" s="113">
        <v>6.0080024622960915</v>
      </c>
      <c r="E39" s="115">
        <v>1952</v>
      </c>
      <c r="F39" s="114">
        <v>1939</v>
      </c>
      <c r="G39" s="114">
        <v>1874</v>
      </c>
      <c r="H39" s="114">
        <v>1923</v>
      </c>
      <c r="I39" s="140">
        <v>1966</v>
      </c>
      <c r="J39" s="115">
        <v>-14</v>
      </c>
      <c r="K39" s="116">
        <v>-0.71210579857578837</v>
      </c>
    </row>
    <row r="40" spans="1:11" ht="14.1" customHeight="1" x14ac:dyDescent="0.2">
      <c r="A40" s="306" t="s">
        <v>259</v>
      </c>
      <c r="B40" s="307" t="s">
        <v>260</v>
      </c>
      <c r="C40" s="308"/>
      <c r="D40" s="113">
        <v>5.7740843336411203</v>
      </c>
      <c r="E40" s="115">
        <v>1876</v>
      </c>
      <c r="F40" s="114">
        <v>1868</v>
      </c>
      <c r="G40" s="114">
        <v>1804</v>
      </c>
      <c r="H40" s="114">
        <v>1858</v>
      </c>
      <c r="I40" s="140">
        <v>1905</v>
      </c>
      <c r="J40" s="115">
        <v>-29</v>
      </c>
      <c r="K40" s="116">
        <v>-1.5223097112860893</v>
      </c>
    </row>
    <row r="41" spans="1:11" ht="14.1" customHeight="1" x14ac:dyDescent="0.2">
      <c r="A41" s="306"/>
      <c r="B41" s="307" t="s">
        <v>261</v>
      </c>
      <c r="C41" s="308"/>
      <c r="D41" s="113">
        <v>2.979378270236996</v>
      </c>
      <c r="E41" s="115">
        <v>968</v>
      </c>
      <c r="F41" s="114">
        <v>978</v>
      </c>
      <c r="G41" s="114">
        <v>885</v>
      </c>
      <c r="H41" s="114">
        <v>880</v>
      </c>
      <c r="I41" s="140">
        <v>928</v>
      </c>
      <c r="J41" s="115">
        <v>40</v>
      </c>
      <c r="K41" s="116">
        <v>4.3103448275862073</v>
      </c>
    </row>
    <row r="42" spans="1:11" ht="14.1" customHeight="1" x14ac:dyDescent="0.2">
      <c r="A42" s="306">
        <v>52</v>
      </c>
      <c r="B42" s="307" t="s">
        <v>262</v>
      </c>
      <c r="C42" s="308"/>
      <c r="D42" s="113">
        <v>4.641428131732841</v>
      </c>
      <c r="E42" s="115">
        <v>1508</v>
      </c>
      <c r="F42" s="114">
        <v>1566</v>
      </c>
      <c r="G42" s="114">
        <v>1565</v>
      </c>
      <c r="H42" s="114">
        <v>1535</v>
      </c>
      <c r="I42" s="140">
        <v>1549</v>
      </c>
      <c r="J42" s="115">
        <v>-41</v>
      </c>
      <c r="K42" s="116">
        <v>-2.646868947708199</v>
      </c>
    </row>
    <row r="43" spans="1:11" ht="14.1" customHeight="1" x14ac:dyDescent="0.2">
      <c r="A43" s="306" t="s">
        <v>263</v>
      </c>
      <c r="B43" s="307" t="s">
        <v>264</v>
      </c>
      <c r="C43" s="308"/>
      <c r="D43" s="113">
        <v>4.6168051708217916</v>
      </c>
      <c r="E43" s="115">
        <v>1500</v>
      </c>
      <c r="F43" s="114">
        <v>1559</v>
      </c>
      <c r="G43" s="114">
        <v>1557</v>
      </c>
      <c r="H43" s="114">
        <v>1523</v>
      </c>
      <c r="I43" s="140">
        <v>1542</v>
      </c>
      <c r="J43" s="115">
        <v>-42</v>
      </c>
      <c r="K43" s="116">
        <v>-2.7237354085603114</v>
      </c>
    </row>
    <row r="44" spans="1:11" ht="14.1" customHeight="1" x14ac:dyDescent="0.2">
      <c r="A44" s="306">
        <v>53</v>
      </c>
      <c r="B44" s="307" t="s">
        <v>265</v>
      </c>
      <c r="C44" s="308"/>
      <c r="D44" s="113">
        <v>1.886734379809172</v>
      </c>
      <c r="E44" s="115">
        <v>613</v>
      </c>
      <c r="F44" s="114">
        <v>633</v>
      </c>
      <c r="G44" s="114">
        <v>626</v>
      </c>
      <c r="H44" s="114">
        <v>636</v>
      </c>
      <c r="I44" s="140">
        <v>642</v>
      </c>
      <c r="J44" s="115">
        <v>-29</v>
      </c>
      <c r="K44" s="116">
        <v>-4.5171339563862931</v>
      </c>
    </row>
    <row r="45" spans="1:11" ht="14.1" customHeight="1" x14ac:dyDescent="0.2">
      <c r="A45" s="306" t="s">
        <v>266</v>
      </c>
      <c r="B45" s="307" t="s">
        <v>267</v>
      </c>
      <c r="C45" s="308"/>
      <c r="D45" s="113">
        <v>1.7636195752539243</v>
      </c>
      <c r="E45" s="115">
        <v>573</v>
      </c>
      <c r="F45" s="114">
        <v>593</v>
      </c>
      <c r="G45" s="114">
        <v>586</v>
      </c>
      <c r="H45" s="114">
        <v>591</v>
      </c>
      <c r="I45" s="140">
        <v>594</v>
      </c>
      <c r="J45" s="115">
        <v>-21</v>
      </c>
      <c r="K45" s="116">
        <v>-3.5353535353535355</v>
      </c>
    </row>
    <row r="46" spans="1:11" ht="14.1" customHeight="1" x14ac:dyDescent="0.2">
      <c r="A46" s="306">
        <v>54</v>
      </c>
      <c r="B46" s="307" t="s">
        <v>268</v>
      </c>
      <c r="C46" s="308"/>
      <c r="D46" s="113">
        <v>13.798091720529394</v>
      </c>
      <c r="E46" s="115">
        <v>4483</v>
      </c>
      <c r="F46" s="114">
        <v>4510</v>
      </c>
      <c r="G46" s="114">
        <v>4550</v>
      </c>
      <c r="H46" s="114">
        <v>4482</v>
      </c>
      <c r="I46" s="140">
        <v>4447</v>
      </c>
      <c r="J46" s="115">
        <v>36</v>
      </c>
      <c r="K46" s="116">
        <v>0.80953451765234985</v>
      </c>
    </row>
    <row r="47" spans="1:11" ht="14.1" customHeight="1" x14ac:dyDescent="0.2">
      <c r="A47" s="306">
        <v>61</v>
      </c>
      <c r="B47" s="307" t="s">
        <v>269</v>
      </c>
      <c r="C47" s="308"/>
      <c r="D47" s="113">
        <v>0.80640196983687285</v>
      </c>
      <c r="E47" s="115">
        <v>262</v>
      </c>
      <c r="F47" s="114">
        <v>260</v>
      </c>
      <c r="G47" s="114">
        <v>237</v>
      </c>
      <c r="H47" s="114">
        <v>232</v>
      </c>
      <c r="I47" s="140">
        <v>231</v>
      </c>
      <c r="J47" s="115">
        <v>31</v>
      </c>
      <c r="K47" s="116">
        <v>13.419913419913421</v>
      </c>
    </row>
    <row r="48" spans="1:11" ht="14.1" customHeight="1" x14ac:dyDescent="0.2">
      <c r="A48" s="306">
        <v>62</v>
      </c>
      <c r="B48" s="307" t="s">
        <v>270</v>
      </c>
      <c r="C48" s="308"/>
      <c r="D48" s="113">
        <v>12.219144352108341</v>
      </c>
      <c r="E48" s="115">
        <v>3970</v>
      </c>
      <c r="F48" s="114">
        <v>4231</v>
      </c>
      <c r="G48" s="114">
        <v>4172</v>
      </c>
      <c r="H48" s="114">
        <v>4216</v>
      </c>
      <c r="I48" s="140">
        <v>4171</v>
      </c>
      <c r="J48" s="115">
        <v>-201</v>
      </c>
      <c r="K48" s="116">
        <v>-4.8189882522176939</v>
      </c>
    </row>
    <row r="49" spans="1:11" ht="14.1" customHeight="1" x14ac:dyDescent="0.2">
      <c r="A49" s="306">
        <v>63</v>
      </c>
      <c r="B49" s="307" t="s">
        <v>271</v>
      </c>
      <c r="C49" s="308"/>
      <c r="D49" s="113">
        <v>9.8184056632810091</v>
      </c>
      <c r="E49" s="115">
        <v>3190</v>
      </c>
      <c r="F49" s="114">
        <v>3551</v>
      </c>
      <c r="G49" s="114">
        <v>3476</v>
      </c>
      <c r="H49" s="114">
        <v>3431</v>
      </c>
      <c r="I49" s="140">
        <v>3375</v>
      </c>
      <c r="J49" s="115">
        <v>-185</v>
      </c>
      <c r="K49" s="116">
        <v>-5.4814814814814818</v>
      </c>
    </row>
    <row r="50" spans="1:11" ht="14.1" customHeight="1" x14ac:dyDescent="0.2">
      <c r="A50" s="306" t="s">
        <v>272</v>
      </c>
      <c r="B50" s="307" t="s">
        <v>273</v>
      </c>
      <c r="C50" s="308"/>
      <c r="D50" s="113">
        <v>0.29855340104647582</v>
      </c>
      <c r="E50" s="115">
        <v>97</v>
      </c>
      <c r="F50" s="114">
        <v>105</v>
      </c>
      <c r="G50" s="114">
        <v>103</v>
      </c>
      <c r="H50" s="114">
        <v>105</v>
      </c>
      <c r="I50" s="140">
        <v>99</v>
      </c>
      <c r="J50" s="115">
        <v>-2</v>
      </c>
      <c r="K50" s="116">
        <v>-2.0202020202020203</v>
      </c>
    </row>
    <row r="51" spans="1:11" ht="14.1" customHeight="1" x14ac:dyDescent="0.2">
      <c r="A51" s="306" t="s">
        <v>274</v>
      </c>
      <c r="B51" s="307" t="s">
        <v>275</v>
      </c>
      <c r="C51" s="308"/>
      <c r="D51" s="113">
        <v>8.7103724222837791</v>
      </c>
      <c r="E51" s="115">
        <v>2830</v>
      </c>
      <c r="F51" s="114">
        <v>3170</v>
      </c>
      <c r="G51" s="114">
        <v>3049</v>
      </c>
      <c r="H51" s="114">
        <v>3087</v>
      </c>
      <c r="I51" s="140">
        <v>3049</v>
      </c>
      <c r="J51" s="115">
        <v>-219</v>
      </c>
      <c r="K51" s="116">
        <v>-7.1826828468350277</v>
      </c>
    </row>
    <row r="52" spans="1:11" ht="14.1" customHeight="1" x14ac:dyDescent="0.2">
      <c r="A52" s="306">
        <v>71</v>
      </c>
      <c r="B52" s="307" t="s">
        <v>276</v>
      </c>
      <c r="C52" s="308"/>
      <c r="D52" s="113">
        <v>12.234533702677748</v>
      </c>
      <c r="E52" s="115">
        <v>3975</v>
      </c>
      <c r="F52" s="114">
        <v>3996</v>
      </c>
      <c r="G52" s="114">
        <v>4013</v>
      </c>
      <c r="H52" s="114">
        <v>4005</v>
      </c>
      <c r="I52" s="140">
        <v>3931</v>
      </c>
      <c r="J52" s="115">
        <v>44</v>
      </c>
      <c r="K52" s="116">
        <v>1.1193080641058255</v>
      </c>
    </row>
    <row r="53" spans="1:11" ht="14.1" customHeight="1" x14ac:dyDescent="0.2">
      <c r="A53" s="306" t="s">
        <v>277</v>
      </c>
      <c r="B53" s="307" t="s">
        <v>278</v>
      </c>
      <c r="C53" s="308"/>
      <c r="D53" s="113">
        <v>1.0033856571252693</v>
      </c>
      <c r="E53" s="115">
        <v>326</v>
      </c>
      <c r="F53" s="114">
        <v>320</v>
      </c>
      <c r="G53" s="114">
        <v>312</v>
      </c>
      <c r="H53" s="114">
        <v>309</v>
      </c>
      <c r="I53" s="140">
        <v>301</v>
      </c>
      <c r="J53" s="115">
        <v>25</v>
      </c>
      <c r="K53" s="116">
        <v>8.3056478405315612</v>
      </c>
    </row>
    <row r="54" spans="1:11" ht="14.1" customHeight="1" x14ac:dyDescent="0.2">
      <c r="A54" s="306" t="s">
        <v>279</v>
      </c>
      <c r="B54" s="307" t="s">
        <v>280</v>
      </c>
      <c r="C54" s="308"/>
      <c r="D54" s="113">
        <v>10.821791320406279</v>
      </c>
      <c r="E54" s="115">
        <v>3516</v>
      </c>
      <c r="F54" s="114">
        <v>3544</v>
      </c>
      <c r="G54" s="114">
        <v>3570</v>
      </c>
      <c r="H54" s="114">
        <v>3563</v>
      </c>
      <c r="I54" s="140">
        <v>3500</v>
      </c>
      <c r="J54" s="115">
        <v>16</v>
      </c>
      <c r="K54" s="116">
        <v>0.45714285714285713</v>
      </c>
    </row>
    <row r="55" spans="1:11" ht="14.1" customHeight="1" x14ac:dyDescent="0.2">
      <c r="A55" s="306">
        <v>72</v>
      </c>
      <c r="B55" s="307" t="s">
        <v>281</v>
      </c>
      <c r="C55" s="308"/>
      <c r="D55" s="113">
        <v>1.0218528778085565</v>
      </c>
      <c r="E55" s="115">
        <v>332</v>
      </c>
      <c r="F55" s="114">
        <v>331</v>
      </c>
      <c r="G55" s="114">
        <v>327</v>
      </c>
      <c r="H55" s="114">
        <v>334</v>
      </c>
      <c r="I55" s="140">
        <v>344</v>
      </c>
      <c r="J55" s="115">
        <v>-12</v>
      </c>
      <c r="K55" s="116">
        <v>-3.4883720930232558</v>
      </c>
    </row>
    <row r="56" spans="1:11" ht="14.1" customHeight="1" x14ac:dyDescent="0.2">
      <c r="A56" s="306" t="s">
        <v>282</v>
      </c>
      <c r="B56" s="307" t="s">
        <v>283</v>
      </c>
      <c r="C56" s="308"/>
      <c r="D56" s="113">
        <v>0.20929516774392121</v>
      </c>
      <c r="E56" s="115">
        <v>68</v>
      </c>
      <c r="F56" s="114">
        <v>68</v>
      </c>
      <c r="G56" s="114">
        <v>69</v>
      </c>
      <c r="H56" s="114">
        <v>68</v>
      </c>
      <c r="I56" s="140">
        <v>67</v>
      </c>
      <c r="J56" s="115">
        <v>1</v>
      </c>
      <c r="K56" s="116">
        <v>1.4925373134328359</v>
      </c>
    </row>
    <row r="57" spans="1:11" ht="14.1" customHeight="1" x14ac:dyDescent="0.2">
      <c r="A57" s="306" t="s">
        <v>284</v>
      </c>
      <c r="B57" s="307" t="s">
        <v>285</v>
      </c>
      <c r="C57" s="308"/>
      <c r="D57" s="113">
        <v>0.55709449061249616</v>
      </c>
      <c r="E57" s="115">
        <v>181</v>
      </c>
      <c r="F57" s="114">
        <v>178</v>
      </c>
      <c r="G57" s="114">
        <v>175</v>
      </c>
      <c r="H57" s="114">
        <v>183</v>
      </c>
      <c r="I57" s="140">
        <v>191</v>
      </c>
      <c r="J57" s="115">
        <v>-10</v>
      </c>
      <c r="K57" s="116">
        <v>-5.2356020942408374</v>
      </c>
    </row>
    <row r="58" spans="1:11" ht="14.1" customHeight="1" x14ac:dyDescent="0.2">
      <c r="A58" s="306">
        <v>73</v>
      </c>
      <c r="B58" s="307" t="s">
        <v>286</v>
      </c>
      <c r="C58" s="308"/>
      <c r="D58" s="113">
        <v>1.1049553708833488</v>
      </c>
      <c r="E58" s="115">
        <v>359</v>
      </c>
      <c r="F58" s="114">
        <v>355</v>
      </c>
      <c r="G58" s="114">
        <v>377</v>
      </c>
      <c r="H58" s="114">
        <v>371</v>
      </c>
      <c r="I58" s="140">
        <v>375</v>
      </c>
      <c r="J58" s="115">
        <v>-16</v>
      </c>
      <c r="K58" s="116">
        <v>-4.2666666666666666</v>
      </c>
    </row>
    <row r="59" spans="1:11" ht="14.1" customHeight="1" x14ac:dyDescent="0.2">
      <c r="A59" s="306" t="s">
        <v>287</v>
      </c>
      <c r="B59" s="307" t="s">
        <v>288</v>
      </c>
      <c r="C59" s="308"/>
      <c r="D59" s="113">
        <v>0.73561095721760539</v>
      </c>
      <c r="E59" s="115">
        <v>239</v>
      </c>
      <c r="F59" s="114">
        <v>233</v>
      </c>
      <c r="G59" s="114">
        <v>244</v>
      </c>
      <c r="H59" s="114">
        <v>237</v>
      </c>
      <c r="I59" s="140">
        <v>237</v>
      </c>
      <c r="J59" s="115">
        <v>2</v>
      </c>
      <c r="K59" s="116">
        <v>0.84388185654008441</v>
      </c>
    </row>
    <row r="60" spans="1:11" ht="14.1" customHeight="1" x14ac:dyDescent="0.2">
      <c r="A60" s="306">
        <v>81</v>
      </c>
      <c r="B60" s="307" t="s">
        <v>289</v>
      </c>
      <c r="C60" s="308"/>
      <c r="D60" s="113">
        <v>5.6663588796552782</v>
      </c>
      <c r="E60" s="115">
        <v>1841</v>
      </c>
      <c r="F60" s="114">
        <v>1844</v>
      </c>
      <c r="G60" s="114">
        <v>1817</v>
      </c>
      <c r="H60" s="114">
        <v>1867</v>
      </c>
      <c r="I60" s="140">
        <v>1843</v>
      </c>
      <c r="J60" s="115">
        <v>-2</v>
      </c>
      <c r="K60" s="116">
        <v>-0.10851871947911014</v>
      </c>
    </row>
    <row r="61" spans="1:11" ht="14.1" customHeight="1" x14ac:dyDescent="0.2">
      <c r="A61" s="306" t="s">
        <v>290</v>
      </c>
      <c r="B61" s="307" t="s">
        <v>291</v>
      </c>
      <c r="C61" s="308"/>
      <c r="D61" s="113">
        <v>1.4742997845490919</v>
      </c>
      <c r="E61" s="115">
        <v>479</v>
      </c>
      <c r="F61" s="114">
        <v>483</v>
      </c>
      <c r="G61" s="114">
        <v>483</v>
      </c>
      <c r="H61" s="114">
        <v>509</v>
      </c>
      <c r="I61" s="140">
        <v>515</v>
      </c>
      <c r="J61" s="115">
        <v>-36</v>
      </c>
      <c r="K61" s="116">
        <v>-6.9902912621359219</v>
      </c>
    </row>
    <row r="62" spans="1:11" ht="14.1" customHeight="1" x14ac:dyDescent="0.2">
      <c r="A62" s="306" t="s">
        <v>292</v>
      </c>
      <c r="B62" s="307" t="s">
        <v>293</v>
      </c>
      <c r="C62" s="308"/>
      <c r="D62" s="113">
        <v>2.8008618036318866</v>
      </c>
      <c r="E62" s="115">
        <v>910</v>
      </c>
      <c r="F62" s="114">
        <v>896</v>
      </c>
      <c r="G62" s="114">
        <v>887</v>
      </c>
      <c r="H62" s="114">
        <v>905</v>
      </c>
      <c r="I62" s="140">
        <v>878</v>
      </c>
      <c r="J62" s="115">
        <v>32</v>
      </c>
      <c r="K62" s="116">
        <v>3.6446469248291571</v>
      </c>
    </row>
    <row r="63" spans="1:11" ht="14.1" customHeight="1" x14ac:dyDescent="0.2">
      <c r="A63" s="306"/>
      <c r="B63" s="307" t="s">
        <v>294</v>
      </c>
      <c r="C63" s="308"/>
      <c r="D63" s="113">
        <v>2.5238534933825791</v>
      </c>
      <c r="E63" s="115">
        <v>820</v>
      </c>
      <c r="F63" s="114">
        <v>820</v>
      </c>
      <c r="G63" s="114">
        <v>810</v>
      </c>
      <c r="H63" s="114">
        <v>832</v>
      </c>
      <c r="I63" s="140">
        <v>808</v>
      </c>
      <c r="J63" s="115">
        <v>12</v>
      </c>
      <c r="K63" s="116">
        <v>1.4851485148514851</v>
      </c>
    </row>
    <row r="64" spans="1:11" ht="14.1" customHeight="1" x14ac:dyDescent="0.2">
      <c r="A64" s="306" t="s">
        <v>295</v>
      </c>
      <c r="B64" s="307" t="s">
        <v>296</v>
      </c>
      <c r="C64" s="308"/>
      <c r="D64" s="113">
        <v>0.1569713758079409</v>
      </c>
      <c r="E64" s="115">
        <v>51</v>
      </c>
      <c r="F64" s="114">
        <v>52</v>
      </c>
      <c r="G64" s="114">
        <v>49</v>
      </c>
      <c r="H64" s="114">
        <v>50</v>
      </c>
      <c r="I64" s="140">
        <v>53</v>
      </c>
      <c r="J64" s="115">
        <v>-2</v>
      </c>
      <c r="K64" s="116">
        <v>-3.7735849056603774</v>
      </c>
    </row>
    <row r="65" spans="1:11" ht="14.1" customHeight="1" x14ac:dyDescent="0.2">
      <c r="A65" s="306" t="s">
        <v>297</v>
      </c>
      <c r="B65" s="307" t="s">
        <v>298</v>
      </c>
      <c r="C65" s="308"/>
      <c r="D65" s="113">
        <v>0.70483225607879352</v>
      </c>
      <c r="E65" s="115">
        <v>229</v>
      </c>
      <c r="F65" s="114">
        <v>245</v>
      </c>
      <c r="G65" s="114">
        <v>232</v>
      </c>
      <c r="H65" s="114">
        <v>241</v>
      </c>
      <c r="I65" s="140">
        <v>234</v>
      </c>
      <c r="J65" s="115">
        <v>-5</v>
      </c>
      <c r="K65" s="116">
        <v>-2.1367521367521367</v>
      </c>
    </row>
    <row r="66" spans="1:11" ht="14.1" customHeight="1" x14ac:dyDescent="0.2">
      <c r="A66" s="306">
        <v>82</v>
      </c>
      <c r="B66" s="307" t="s">
        <v>299</v>
      </c>
      <c r="C66" s="308"/>
      <c r="D66" s="113">
        <v>2.6839027393044015</v>
      </c>
      <c r="E66" s="115">
        <v>872</v>
      </c>
      <c r="F66" s="114">
        <v>917</v>
      </c>
      <c r="G66" s="114">
        <v>909</v>
      </c>
      <c r="H66" s="114">
        <v>909</v>
      </c>
      <c r="I66" s="140">
        <v>928</v>
      </c>
      <c r="J66" s="115">
        <v>-56</v>
      </c>
      <c r="K66" s="116">
        <v>-6.0344827586206895</v>
      </c>
    </row>
    <row r="67" spans="1:11" ht="14.1" customHeight="1" x14ac:dyDescent="0.2">
      <c r="A67" s="306" t="s">
        <v>300</v>
      </c>
      <c r="B67" s="307" t="s">
        <v>301</v>
      </c>
      <c r="C67" s="308"/>
      <c r="D67" s="113">
        <v>0.96337334564481381</v>
      </c>
      <c r="E67" s="115">
        <v>313</v>
      </c>
      <c r="F67" s="114">
        <v>323</v>
      </c>
      <c r="G67" s="114">
        <v>329</v>
      </c>
      <c r="H67" s="114">
        <v>341</v>
      </c>
      <c r="I67" s="140">
        <v>356</v>
      </c>
      <c r="J67" s="115">
        <v>-43</v>
      </c>
      <c r="K67" s="116">
        <v>-12.078651685393259</v>
      </c>
    </row>
    <row r="68" spans="1:11" ht="14.1" customHeight="1" x14ac:dyDescent="0.2">
      <c r="A68" s="306" t="s">
        <v>302</v>
      </c>
      <c r="B68" s="307" t="s">
        <v>303</v>
      </c>
      <c r="C68" s="308"/>
      <c r="D68" s="113">
        <v>1.0249307479224377</v>
      </c>
      <c r="E68" s="115">
        <v>333</v>
      </c>
      <c r="F68" s="114">
        <v>377</v>
      </c>
      <c r="G68" s="114">
        <v>377</v>
      </c>
      <c r="H68" s="114">
        <v>364</v>
      </c>
      <c r="I68" s="140">
        <v>370</v>
      </c>
      <c r="J68" s="115">
        <v>-37</v>
      </c>
      <c r="K68" s="116">
        <v>-10</v>
      </c>
    </row>
    <row r="69" spans="1:11" ht="14.1" customHeight="1" x14ac:dyDescent="0.2">
      <c r="A69" s="306">
        <v>83</v>
      </c>
      <c r="B69" s="307" t="s">
        <v>304</v>
      </c>
      <c r="C69" s="308"/>
      <c r="D69" s="113">
        <v>3.1363496460449367</v>
      </c>
      <c r="E69" s="115">
        <v>1019</v>
      </c>
      <c r="F69" s="114">
        <v>1032</v>
      </c>
      <c r="G69" s="114">
        <v>1007</v>
      </c>
      <c r="H69" s="114">
        <v>1049</v>
      </c>
      <c r="I69" s="140">
        <v>1046</v>
      </c>
      <c r="J69" s="115">
        <v>-27</v>
      </c>
      <c r="K69" s="116">
        <v>-2.581261950286807</v>
      </c>
    </row>
    <row r="70" spans="1:11" ht="14.1" customHeight="1" x14ac:dyDescent="0.2">
      <c r="A70" s="306" t="s">
        <v>305</v>
      </c>
      <c r="B70" s="307" t="s">
        <v>306</v>
      </c>
      <c r="C70" s="308"/>
      <c r="D70" s="113">
        <v>2.1237303785780242</v>
      </c>
      <c r="E70" s="115">
        <v>690</v>
      </c>
      <c r="F70" s="114">
        <v>704</v>
      </c>
      <c r="G70" s="114">
        <v>679</v>
      </c>
      <c r="H70" s="114">
        <v>729</v>
      </c>
      <c r="I70" s="140">
        <v>706</v>
      </c>
      <c r="J70" s="115">
        <v>-16</v>
      </c>
      <c r="K70" s="116">
        <v>-2.2662889518413598</v>
      </c>
    </row>
    <row r="71" spans="1:11" ht="14.1" customHeight="1" x14ac:dyDescent="0.2">
      <c r="A71" s="306"/>
      <c r="B71" s="307" t="s">
        <v>307</v>
      </c>
      <c r="C71" s="308"/>
      <c r="D71" s="113">
        <v>0.97260695598645741</v>
      </c>
      <c r="E71" s="115">
        <v>316</v>
      </c>
      <c r="F71" s="114">
        <v>321</v>
      </c>
      <c r="G71" s="114">
        <v>327</v>
      </c>
      <c r="H71" s="114">
        <v>344</v>
      </c>
      <c r="I71" s="140">
        <v>340</v>
      </c>
      <c r="J71" s="115">
        <v>-24</v>
      </c>
      <c r="K71" s="116">
        <v>-7.0588235294117645</v>
      </c>
    </row>
    <row r="72" spans="1:11" ht="14.1" customHeight="1" x14ac:dyDescent="0.2">
      <c r="A72" s="306">
        <v>84</v>
      </c>
      <c r="B72" s="307" t="s">
        <v>308</v>
      </c>
      <c r="C72" s="308"/>
      <c r="D72" s="113">
        <v>7.8978147122191444</v>
      </c>
      <c r="E72" s="115">
        <v>2566</v>
      </c>
      <c r="F72" s="114">
        <v>2733</v>
      </c>
      <c r="G72" s="114">
        <v>2462</v>
      </c>
      <c r="H72" s="114">
        <v>2695</v>
      </c>
      <c r="I72" s="140">
        <v>2571</v>
      </c>
      <c r="J72" s="115">
        <v>-5</v>
      </c>
      <c r="K72" s="116">
        <v>-0.19447685725398678</v>
      </c>
    </row>
    <row r="73" spans="1:11" ht="14.1" customHeight="1" x14ac:dyDescent="0.2">
      <c r="A73" s="306" t="s">
        <v>309</v>
      </c>
      <c r="B73" s="307" t="s">
        <v>310</v>
      </c>
      <c r="C73" s="308"/>
      <c r="D73" s="113">
        <v>0.11080332409972299</v>
      </c>
      <c r="E73" s="115">
        <v>36</v>
      </c>
      <c r="F73" s="114">
        <v>36</v>
      </c>
      <c r="G73" s="114">
        <v>31</v>
      </c>
      <c r="H73" s="114">
        <v>35</v>
      </c>
      <c r="I73" s="140">
        <v>36</v>
      </c>
      <c r="J73" s="115">
        <v>0</v>
      </c>
      <c r="K73" s="116">
        <v>0</v>
      </c>
    </row>
    <row r="74" spans="1:11" ht="14.1" customHeight="1" x14ac:dyDescent="0.2">
      <c r="A74" s="306" t="s">
        <v>311</v>
      </c>
      <c r="B74" s="307" t="s">
        <v>312</v>
      </c>
      <c r="C74" s="308"/>
      <c r="D74" s="113">
        <v>0.1046475838719606</v>
      </c>
      <c r="E74" s="115">
        <v>34</v>
      </c>
      <c r="F74" s="114">
        <v>35</v>
      </c>
      <c r="G74" s="114">
        <v>31</v>
      </c>
      <c r="H74" s="114">
        <v>32</v>
      </c>
      <c r="I74" s="140">
        <v>37</v>
      </c>
      <c r="J74" s="115">
        <v>-3</v>
      </c>
      <c r="K74" s="116">
        <v>-8.1081081081081088</v>
      </c>
    </row>
    <row r="75" spans="1:11" ht="14.1" customHeight="1" x14ac:dyDescent="0.2">
      <c r="A75" s="306" t="s">
        <v>313</v>
      </c>
      <c r="B75" s="307" t="s">
        <v>314</v>
      </c>
      <c r="C75" s="308"/>
      <c r="D75" s="113">
        <v>6.3219452139119729</v>
      </c>
      <c r="E75" s="115">
        <v>2054</v>
      </c>
      <c r="F75" s="114">
        <v>2172</v>
      </c>
      <c r="G75" s="114">
        <v>1950</v>
      </c>
      <c r="H75" s="114">
        <v>2149</v>
      </c>
      <c r="I75" s="140">
        <v>2056</v>
      </c>
      <c r="J75" s="115">
        <v>-2</v>
      </c>
      <c r="K75" s="116">
        <v>-9.727626459143969E-2</v>
      </c>
    </row>
    <row r="76" spans="1:11" ht="14.1" customHeight="1" x14ac:dyDescent="0.2">
      <c r="A76" s="306">
        <v>91</v>
      </c>
      <c r="B76" s="307" t="s">
        <v>315</v>
      </c>
      <c r="C76" s="308"/>
      <c r="D76" s="113">
        <v>8.3102493074792241E-2</v>
      </c>
      <c r="E76" s="115">
        <v>27</v>
      </c>
      <c r="F76" s="114">
        <v>29</v>
      </c>
      <c r="G76" s="114">
        <v>33</v>
      </c>
      <c r="H76" s="114">
        <v>37</v>
      </c>
      <c r="I76" s="140">
        <v>29</v>
      </c>
      <c r="J76" s="115">
        <v>-2</v>
      </c>
      <c r="K76" s="116">
        <v>-6.8965517241379306</v>
      </c>
    </row>
    <row r="77" spans="1:11" ht="14.1" customHeight="1" x14ac:dyDescent="0.2">
      <c r="A77" s="306">
        <v>92</v>
      </c>
      <c r="B77" s="307" t="s">
        <v>316</v>
      </c>
      <c r="C77" s="308"/>
      <c r="D77" s="113">
        <v>0.46168051708217911</v>
      </c>
      <c r="E77" s="115">
        <v>150</v>
      </c>
      <c r="F77" s="114">
        <v>153</v>
      </c>
      <c r="G77" s="114">
        <v>151</v>
      </c>
      <c r="H77" s="114">
        <v>155</v>
      </c>
      <c r="I77" s="140">
        <v>153</v>
      </c>
      <c r="J77" s="115">
        <v>-3</v>
      </c>
      <c r="K77" s="116">
        <v>-1.9607843137254901</v>
      </c>
    </row>
    <row r="78" spans="1:11" ht="14.1" customHeight="1" x14ac:dyDescent="0.2">
      <c r="A78" s="306">
        <v>93</v>
      </c>
      <c r="B78" s="307" t="s">
        <v>317</v>
      </c>
      <c r="C78" s="308"/>
      <c r="D78" s="113">
        <v>5.8479532163742687E-2</v>
      </c>
      <c r="E78" s="115">
        <v>19</v>
      </c>
      <c r="F78" s="114">
        <v>22</v>
      </c>
      <c r="G78" s="114">
        <v>26</v>
      </c>
      <c r="H78" s="114">
        <v>24</v>
      </c>
      <c r="I78" s="140">
        <v>27</v>
      </c>
      <c r="J78" s="115">
        <v>-8</v>
      </c>
      <c r="K78" s="116">
        <v>-29.62962962962963</v>
      </c>
    </row>
    <row r="79" spans="1:11" ht="14.1" customHeight="1" x14ac:dyDescent="0.2">
      <c r="A79" s="306">
        <v>94</v>
      </c>
      <c r="B79" s="307" t="s">
        <v>318</v>
      </c>
      <c r="C79" s="308"/>
      <c r="D79" s="113">
        <v>0.56940597106802093</v>
      </c>
      <c r="E79" s="115">
        <v>185</v>
      </c>
      <c r="F79" s="114">
        <v>208</v>
      </c>
      <c r="G79" s="114">
        <v>192</v>
      </c>
      <c r="H79" s="114">
        <v>223</v>
      </c>
      <c r="I79" s="140">
        <v>177</v>
      </c>
      <c r="J79" s="115">
        <v>8</v>
      </c>
      <c r="K79" s="116">
        <v>4.5197740112994351</v>
      </c>
    </row>
    <row r="80" spans="1:11" ht="14.1" customHeight="1" x14ac:dyDescent="0.2">
      <c r="A80" s="306" t="s">
        <v>319</v>
      </c>
      <c r="B80" s="307" t="s">
        <v>320</v>
      </c>
      <c r="C80" s="308"/>
      <c r="D80" s="113">
        <v>1.2311480455524777E-2</v>
      </c>
      <c r="E80" s="115">
        <v>4</v>
      </c>
      <c r="F80" s="114">
        <v>4</v>
      </c>
      <c r="G80" s="114">
        <v>4</v>
      </c>
      <c r="H80" s="114">
        <v>5</v>
      </c>
      <c r="I80" s="140">
        <v>5</v>
      </c>
      <c r="J80" s="115">
        <v>-1</v>
      </c>
      <c r="K80" s="116">
        <v>-20</v>
      </c>
    </row>
    <row r="81" spans="1:11" ht="14.1" customHeight="1" x14ac:dyDescent="0.2">
      <c r="A81" s="310" t="s">
        <v>321</v>
      </c>
      <c r="B81" s="311" t="s">
        <v>333</v>
      </c>
      <c r="C81" s="312"/>
      <c r="D81" s="125">
        <v>4.2566943674976914</v>
      </c>
      <c r="E81" s="143">
        <v>1383</v>
      </c>
      <c r="F81" s="144">
        <v>1395</v>
      </c>
      <c r="G81" s="144">
        <v>1385</v>
      </c>
      <c r="H81" s="144">
        <v>1419</v>
      </c>
      <c r="I81" s="145">
        <v>1395</v>
      </c>
      <c r="J81" s="143">
        <v>-12</v>
      </c>
      <c r="K81" s="146">
        <v>-0.86021505376344087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11828</v>
      </c>
      <c r="G12" s="536">
        <v>10290</v>
      </c>
      <c r="H12" s="536">
        <v>14208</v>
      </c>
      <c r="I12" s="536">
        <v>10210</v>
      </c>
      <c r="J12" s="537">
        <v>11236</v>
      </c>
      <c r="K12" s="538">
        <v>592</v>
      </c>
      <c r="L12" s="349">
        <v>5.2687789248843009</v>
      </c>
    </row>
    <row r="13" spans="1:17" s="110" customFormat="1" ht="15" customHeight="1" x14ac:dyDescent="0.2">
      <c r="A13" s="350" t="s">
        <v>344</v>
      </c>
      <c r="B13" s="351" t="s">
        <v>345</v>
      </c>
      <c r="C13" s="347"/>
      <c r="D13" s="347"/>
      <c r="E13" s="348"/>
      <c r="F13" s="536">
        <v>6910</v>
      </c>
      <c r="G13" s="536">
        <v>5746</v>
      </c>
      <c r="H13" s="536">
        <v>8150</v>
      </c>
      <c r="I13" s="536">
        <v>6013</v>
      </c>
      <c r="J13" s="537">
        <v>6412</v>
      </c>
      <c r="K13" s="538">
        <v>498</v>
      </c>
      <c r="L13" s="349">
        <v>7.7666874610106049</v>
      </c>
    </row>
    <row r="14" spans="1:17" s="110" customFormat="1" ht="22.5" customHeight="1" x14ac:dyDescent="0.2">
      <c r="A14" s="350"/>
      <c r="B14" s="351" t="s">
        <v>346</v>
      </c>
      <c r="C14" s="347"/>
      <c r="D14" s="347"/>
      <c r="E14" s="348"/>
      <c r="F14" s="536">
        <v>4918</v>
      </c>
      <c r="G14" s="536">
        <v>4544</v>
      </c>
      <c r="H14" s="536">
        <v>6058</v>
      </c>
      <c r="I14" s="536">
        <v>4197</v>
      </c>
      <c r="J14" s="537">
        <v>4824</v>
      </c>
      <c r="K14" s="538">
        <v>94</v>
      </c>
      <c r="L14" s="349">
        <v>1.9485903814262022</v>
      </c>
    </row>
    <row r="15" spans="1:17" s="110" customFormat="1" ht="15" customHeight="1" x14ac:dyDescent="0.2">
      <c r="A15" s="350" t="s">
        <v>347</v>
      </c>
      <c r="B15" s="351" t="s">
        <v>108</v>
      </c>
      <c r="C15" s="347"/>
      <c r="D15" s="347"/>
      <c r="E15" s="348"/>
      <c r="F15" s="536">
        <v>2596</v>
      </c>
      <c r="G15" s="536">
        <v>2717</v>
      </c>
      <c r="H15" s="536">
        <v>5403</v>
      </c>
      <c r="I15" s="536">
        <v>2452</v>
      </c>
      <c r="J15" s="537">
        <v>2590</v>
      </c>
      <c r="K15" s="538">
        <v>6</v>
      </c>
      <c r="L15" s="349">
        <v>0.23166023166023167</v>
      </c>
    </row>
    <row r="16" spans="1:17" s="110" customFormat="1" ht="15" customHeight="1" x14ac:dyDescent="0.2">
      <c r="A16" s="350"/>
      <c r="B16" s="351" t="s">
        <v>109</v>
      </c>
      <c r="C16" s="347"/>
      <c r="D16" s="347"/>
      <c r="E16" s="348"/>
      <c r="F16" s="536">
        <v>8213</v>
      </c>
      <c r="G16" s="536">
        <v>6841</v>
      </c>
      <c r="H16" s="536">
        <v>7977</v>
      </c>
      <c r="I16" s="536">
        <v>6994</v>
      </c>
      <c r="J16" s="537">
        <v>7747</v>
      </c>
      <c r="K16" s="538">
        <v>466</v>
      </c>
      <c r="L16" s="349">
        <v>6.0152317025945523</v>
      </c>
    </row>
    <row r="17" spans="1:12" s="110" customFormat="1" ht="15" customHeight="1" x14ac:dyDescent="0.2">
      <c r="A17" s="350"/>
      <c r="B17" s="351" t="s">
        <v>110</v>
      </c>
      <c r="C17" s="347"/>
      <c r="D17" s="347"/>
      <c r="E17" s="348"/>
      <c r="F17" s="536">
        <v>908</v>
      </c>
      <c r="G17" s="536">
        <v>647</v>
      </c>
      <c r="H17" s="536">
        <v>727</v>
      </c>
      <c r="I17" s="536">
        <v>676</v>
      </c>
      <c r="J17" s="537">
        <v>786</v>
      </c>
      <c r="K17" s="538">
        <v>122</v>
      </c>
      <c r="L17" s="349">
        <v>15.521628498727736</v>
      </c>
    </row>
    <row r="18" spans="1:12" s="110" customFormat="1" ht="15" customHeight="1" x14ac:dyDescent="0.2">
      <c r="A18" s="350"/>
      <c r="B18" s="351" t="s">
        <v>111</v>
      </c>
      <c r="C18" s="347"/>
      <c r="D18" s="347"/>
      <c r="E18" s="348"/>
      <c r="F18" s="536">
        <v>111</v>
      </c>
      <c r="G18" s="536">
        <v>85</v>
      </c>
      <c r="H18" s="536">
        <v>101</v>
      </c>
      <c r="I18" s="536">
        <v>88</v>
      </c>
      <c r="J18" s="537">
        <v>113</v>
      </c>
      <c r="K18" s="538">
        <v>-2</v>
      </c>
      <c r="L18" s="349">
        <v>-1.7699115044247788</v>
      </c>
    </row>
    <row r="19" spans="1:12" s="110" customFormat="1" ht="15" customHeight="1" x14ac:dyDescent="0.2">
      <c r="A19" s="118" t="s">
        <v>113</v>
      </c>
      <c r="B19" s="119" t="s">
        <v>181</v>
      </c>
      <c r="C19" s="347"/>
      <c r="D19" s="347"/>
      <c r="E19" s="348"/>
      <c r="F19" s="536">
        <v>7260</v>
      </c>
      <c r="G19" s="536">
        <v>5802</v>
      </c>
      <c r="H19" s="536">
        <v>9378</v>
      </c>
      <c r="I19" s="536">
        <v>6149</v>
      </c>
      <c r="J19" s="537">
        <v>6976</v>
      </c>
      <c r="K19" s="538">
        <v>284</v>
      </c>
      <c r="L19" s="349">
        <v>4.0711009174311927</v>
      </c>
    </row>
    <row r="20" spans="1:12" s="110" customFormat="1" ht="15" customHeight="1" x14ac:dyDescent="0.2">
      <c r="A20" s="118"/>
      <c r="B20" s="119" t="s">
        <v>182</v>
      </c>
      <c r="C20" s="347"/>
      <c r="D20" s="347"/>
      <c r="E20" s="348"/>
      <c r="F20" s="536">
        <v>4568</v>
      </c>
      <c r="G20" s="536">
        <v>4488</v>
      </c>
      <c r="H20" s="536">
        <v>4830</v>
      </c>
      <c r="I20" s="536">
        <v>4061</v>
      </c>
      <c r="J20" s="537">
        <v>4260</v>
      </c>
      <c r="K20" s="538">
        <v>308</v>
      </c>
      <c r="L20" s="349">
        <v>7.2300469483568079</v>
      </c>
    </row>
    <row r="21" spans="1:12" s="110" customFormat="1" ht="15" customHeight="1" x14ac:dyDescent="0.2">
      <c r="A21" s="118" t="s">
        <v>113</v>
      </c>
      <c r="B21" s="119" t="s">
        <v>116</v>
      </c>
      <c r="C21" s="347"/>
      <c r="D21" s="347"/>
      <c r="E21" s="348"/>
      <c r="F21" s="536">
        <v>9296</v>
      </c>
      <c r="G21" s="536">
        <v>7931</v>
      </c>
      <c r="H21" s="536">
        <v>11404</v>
      </c>
      <c r="I21" s="536">
        <v>7927</v>
      </c>
      <c r="J21" s="537">
        <v>8994</v>
      </c>
      <c r="K21" s="538">
        <v>302</v>
      </c>
      <c r="L21" s="349">
        <v>3.3577940849455192</v>
      </c>
    </row>
    <row r="22" spans="1:12" s="110" customFormat="1" ht="15" customHeight="1" x14ac:dyDescent="0.2">
      <c r="A22" s="118"/>
      <c r="B22" s="119" t="s">
        <v>117</v>
      </c>
      <c r="C22" s="347"/>
      <c r="D22" s="347"/>
      <c r="E22" s="348"/>
      <c r="F22" s="536">
        <v>2512</v>
      </c>
      <c r="G22" s="536">
        <v>2329</v>
      </c>
      <c r="H22" s="536">
        <v>2780</v>
      </c>
      <c r="I22" s="536">
        <v>2264</v>
      </c>
      <c r="J22" s="537">
        <v>2225</v>
      </c>
      <c r="K22" s="538">
        <v>287</v>
      </c>
      <c r="L22" s="349">
        <v>12.898876404494382</v>
      </c>
    </row>
    <row r="23" spans="1:12" s="110" customFormat="1" ht="15" customHeight="1" x14ac:dyDescent="0.2">
      <c r="A23" s="352" t="s">
        <v>347</v>
      </c>
      <c r="B23" s="353" t="s">
        <v>193</v>
      </c>
      <c r="C23" s="354"/>
      <c r="D23" s="354"/>
      <c r="E23" s="355"/>
      <c r="F23" s="539">
        <v>313</v>
      </c>
      <c r="G23" s="539">
        <v>531</v>
      </c>
      <c r="H23" s="539">
        <v>2589</v>
      </c>
      <c r="I23" s="539">
        <v>318</v>
      </c>
      <c r="J23" s="540">
        <v>275</v>
      </c>
      <c r="K23" s="541">
        <v>38</v>
      </c>
      <c r="L23" s="356">
        <v>13.818181818181818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41.7</v>
      </c>
      <c r="G25" s="542">
        <v>45.8</v>
      </c>
      <c r="H25" s="542">
        <v>48.2</v>
      </c>
      <c r="I25" s="542">
        <v>46.6</v>
      </c>
      <c r="J25" s="542">
        <v>44.2</v>
      </c>
      <c r="K25" s="543" t="s">
        <v>349</v>
      </c>
      <c r="L25" s="364">
        <v>-2.5</v>
      </c>
    </row>
    <row r="26" spans="1:12" s="110" customFormat="1" ht="15" customHeight="1" x14ac:dyDescent="0.2">
      <c r="A26" s="365" t="s">
        <v>105</v>
      </c>
      <c r="B26" s="366" t="s">
        <v>345</v>
      </c>
      <c r="C26" s="362"/>
      <c r="D26" s="362"/>
      <c r="E26" s="363"/>
      <c r="F26" s="542">
        <v>39.200000000000003</v>
      </c>
      <c r="G26" s="542">
        <v>42.5</v>
      </c>
      <c r="H26" s="542">
        <v>44.7</v>
      </c>
      <c r="I26" s="542">
        <v>42.9</v>
      </c>
      <c r="J26" s="544">
        <v>41</v>
      </c>
      <c r="K26" s="543" t="s">
        <v>349</v>
      </c>
      <c r="L26" s="364">
        <v>-1.7999999999999972</v>
      </c>
    </row>
    <row r="27" spans="1:12" s="110" customFormat="1" ht="15" customHeight="1" x14ac:dyDescent="0.2">
      <c r="A27" s="365"/>
      <c r="B27" s="366" t="s">
        <v>346</v>
      </c>
      <c r="C27" s="362"/>
      <c r="D27" s="362"/>
      <c r="E27" s="363"/>
      <c r="F27" s="542">
        <v>45.4</v>
      </c>
      <c r="G27" s="542">
        <v>50.1</v>
      </c>
      <c r="H27" s="542">
        <v>53</v>
      </c>
      <c r="I27" s="542">
        <v>52.2</v>
      </c>
      <c r="J27" s="542">
        <v>48.5</v>
      </c>
      <c r="K27" s="543" t="s">
        <v>349</v>
      </c>
      <c r="L27" s="364">
        <v>-3.1000000000000014</v>
      </c>
    </row>
    <row r="28" spans="1:12" s="110" customFormat="1" ht="15" customHeight="1" x14ac:dyDescent="0.2">
      <c r="A28" s="365" t="s">
        <v>113</v>
      </c>
      <c r="B28" s="366" t="s">
        <v>108</v>
      </c>
      <c r="C28" s="362"/>
      <c r="D28" s="362"/>
      <c r="E28" s="363"/>
      <c r="F28" s="542">
        <v>55</v>
      </c>
      <c r="G28" s="542">
        <v>57.6</v>
      </c>
      <c r="H28" s="542">
        <v>60.1</v>
      </c>
      <c r="I28" s="542">
        <v>57.6</v>
      </c>
      <c r="J28" s="542">
        <v>57.2</v>
      </c>
      <c r="K28" s="543" t="s">
        <v>349</v>
      </c>
      <c r="L28" s="364">
        <v>-2.2000000000000028</v>
      </c>
    </row>
    <row r="29" spans="1:12" s="110" customFormat="1" ht="11.25" x14ac:dyDescent="0.2">
      <c r="A29" s="365"/>
      <c r="B29" s="366" t="s">
        <v>109</v>
      </c>
      <c r="C29" s="362"/>
      <c r="D29" s="362"/>
      <c r="E29" s="363"/>
      <c r="F29" s="542">
        <v>39.5</v>
      </c>
      <c r="G29" s="542">
        <v>42.8</v>
      </c>
      <c r="H29" s="542">
        <v>44.6</v>
      </c>
      <c r="I29" s="542">
        <v>43.8</v>
      </c>
      <c r="J29" s="544">
        <v>41.2</v>
      </c>
      <c r="K29" s="543" t="s">
        <v>349</v>
      </c>
      <c r="L29" s="364">
        <v>-1.7000000000000028</v>
      </c>
    </row>
    <row r="30" spans="1:12" s="110" customFormat="1" ht="15" customHeight="1" x14ac:dyDescent="0.2">
      <c r="A30" s="365"/>
      <c r="B30" s="366" t="s">
        <v>110</v>
      </c>
      <c r="C30" s="362"/>
      <c r="D30" s="362"/>
      <c r="E30" s="363"/>
      <c r="F30" s="542">
        <v>29.4</v>
      </c>
      <c r="G30" s="542">
        <v>36.200000000000003</v>
      </c>
      <c r="H30" s="542">
        <v>39.5</v>
      </c>
      <c r="I30" s="542">
        <v>39.700000000000003</v>
      </c>
      <c r="J30" s="542">
        <v>36.5</v>
      </c>
      <c r="K30" s="543" t="s">
        <v>349</v>
      </c>
      <c r="L30" s="364">
        <v>-7.1000000000000014</v>
      </c>
    </row>
    <row r="31" spans="1:12" s="110" customFormat="1" ht="15" customHeight="1" x14ac:dyDescent="0.2">
      <c r="A31" s="365"/>
      <c r="B31" s="366" t="s">
        <v>111</v>
      </c>
      <c r="C31" s="362"/>
      <c r="D31" s="362"/>
      <c r="E31" s="363"/>
      <c r="F31" s="542">
        <v>30.6</v>
      </c>
      <c r="G31" s="542">
        <v>40</v>
      </c>
      <c r="H31" s="542">
        <v>46.5</v>
      </c>
      <c r="I31" s="542">
        <v>46.6</v>
      </c>
      <c r="J31" s="542">
        <v>36.299999999999997</v>
      </c>
      <c r="K31" s="543" t="s">
        <v>349</v>
      </c>
      <c r="L31" s="364">
        <v>-5.6999999999999957</v>
      </c>
    </row>
    <row r="32" spans="1:12" s="110" customFormat="1" ht="15" customHeight="1" x14ac:dyDescent="0.2">
      <c r="A32" s="367" t="s">
        <v>113</v>
      </c>
      <c r="B32" s="368" t="s">
        <v>181</v>
      </c>
      <c r="C32" s="362"/>
      <c r="D32" s="362"/>
      <c r="E32" s="363"/>
      <c r="F32" s="542">
        <v>35.1</v>
      </c>
      <c r="G32" s="542">
        <v>36.6</v>
      </c>
      <c r="H32" s="542">
        <v>40.1</v>
      </c>
      <c r="I32" s="542">
        <v>38.799999999999997</v>
      </c>
      <c r="J32" s="544">
        <v>38.1</v>
      </c>
      <c r="K32" s="543" t="s">
        <v>349</v>
      </c>
      <c r="L32" s="364">
        <v>-3</v>
      </c>
    </row>
    <row r="33" spans="1:12" s="110" customFormat="1" ht="15" customHeight="1" x14ac:dyDescent="0.2">
      <c r="A33" s="367"/>
      <c r="B33" s="368" t="s">
        <v>182</v>
      </c>
      <c r="C33" s="362"/>
      <c r="D33" s="362"/>
      <c r="E33" s="363"/>
      <c r="F33" s="542">
        <v>51.8</v>
      </c>
      <c r="G33" s="542">
        <v>56.6</v>
      </c>
      <c r="H33" s="542">
        <v>59</v>
      </c>
      <c r="I33" s="542">
        <v>57.9</v>
      </c>
      <c r="J33" s="542">
        <v>53.8</v>
      </c>
      <c r="K33" s="543" t="s">
        <v>349</v>
      </c>
      <c r="L33" s="364">
        <v>-2</v>
      </c>
    </row>
    <row r="34" spans="1:12" s="369" customFormat="1" ht="15" customHeight="1" x14ac:dyDescent="0.2">
      <c r="A34" s="367" t="s">
        <v>113</v>
      </c>
      <c r="B34" s="368" t="s">
        <v>116</v>
      </c>
      <c r="C34" s="362"/>
      <c r="D34" s="362"/>
      <c r="E34" s="363"/>
      <c r="F34" s="542">
        <v>41.6</v>
      </c>
      <c r="G34" s="542">
        <v>46.9</v>
      </c>
      <c r="H34" s="542">
        <v>48.4</v>
      </c>
      <c r="I34" s="542">
        <v>47.6</v>
      </c>
      <c r="J34" s="542">
        <v>44.7</v>
      </c>
      <c r="K34" s="543" t="s">
        <v>349</v>
      </c>
      <c r="L34" s="364">
        <v>-3.1000000000000014</v>
      </c>
    </row>
    <row r="35" spans="1:12" s="369" customFormat="1" ht="11.25" x14ac:dyDescent="0.2">
      <c r="A35" s="370"/>
      <c r="B35" s="371" t="s">
        <v>117</v>
      </c>
      <c r="C35" s="372"/>
      <c r="D35" s="372"/>
      <c r="E35" s="373"/>
      <c r="F35" s="545">
        <v>42.2</v>
      </c>
      <c r="G35" s="545">
        <v>42.1</v>
      </c>
      <c r="H35" s="545">
        <v>47</v>
      </c>
      <c r="I35" s="545">
        <v>43.3</v>
      </c>
      <c r="J35" s="546">
        <v>42.3</v>
      </c>
      <c r="K35" s="547" t="s">
        <v>349</v>
      </c>
      <c r="L35" s="374">
        <v>-9.9999999999994316E-2</v>
      </c>
    </row>
    <row r="36" spans="1:12" s="369" customFormat="1" ht="15.95" customHeight="1" x14ac:dyDescent="0.2">
      <c r="A36" s="375" t="s">
        <v>350</v>
      </c>
      <c r="B36" s="376"/>
      <c r="C36" s="377"/>
      <c r="D36" s="376"/>
      <c r="E36" s="378"/>
      <c r="F36" s="548">
        <v>11406</v>
      </c>
      <c r="G36" s="548">
        <v>9622</v>
      </c>
      <c r="H36" s="548">
        <v>11166</v>
      </c>
      <c r="I36" s="548">
        <v>9816</v>
      </c>
      <c r="J36" s="548">
        <v>10816</v>
      </c>
      <c r="K36" s="549">
        <v>590</v>
      </c>
      <c r="L36" s="380">
        <v>5.4548816568047336</v>
      </c>
    </row>
    <row r="37" spans="1:12" s="369" customFormat="1" ht="15.95" customHeight="1" x14ac:dyDescent="0.2">
      <c r="A37" s="381"/>
      <c r="B37" s="382" t="s">
        <v>113</v>
      </c>
      <c r="C37" s="382" t="s">
        <v>351</v>
      </c>
      <c r="D37" s="382"/>
      <c r="E37" s="383"/>
      <c r="F37" s="548">
        <v>4761</v>
      </c>
      <c r="G37" s="548">
        <v>4406</v>
      </c>
      <c r="H37" s="548">
        <v>5378</v>
      </c>
      <c r="I37" s="548">
        <v>4578</v>
      </c>
      <c r="J37" s="548">
        <v>4782</v>
      </c>
      <c r="K37" s="549">
        <v>-21</v>
      </c>
      <c r="L37" s="380">
        <v>-0.43914680050188204</v>
      </c>
    </row>
    <row r="38" spans="1:12" s="369" customFormat="1" ht="15.95" customHeight="1" x14ac:dyDescent="0.2">
      <c r="A38" s="381"/>
      <c r="B38" s="384" t="s">
        <v>105</v>
      </c>
      <c r="C38" s="384" t="s">
        <v>106</v>
      </c>
      <c r="D38" s="385"/>
      <c r="E38" s="383"/>
      <c r="F38" s="548">
        <v>6702</v>
      </c>
      <c r="G38" s="548">
        <v>5438</v>
      </c>
      <c r="H38" s="548">
        <v>6457</v>
      </c>
      <c r="I38" s="548">
        <v>5867</v>
      </c>
      <c r="J38" s="550">
        <v>6228</v>
      </c>
      <c r="K38" s="549">
        <v>474</v>
      </c>
      <c r="L38" s="380">
        <v>7.6107899807321768</v>
      </c>
    </row>
    <row r="39" spans="1:12" s="369" customFormat="1" ht="15.95" customHeight="1" x14ac:dyDescent="0.2">
      <c r="A39" s="381"/>
      <c r="B39" s="385"/>
      <c r="C39" s="382" t="s">
        <v>352</v>
      </c>
      <c r="D39" s="385"/>
      <c r="E39" s="383"/>
      <c r="F39" s="548">
        <v>2625</v>
      </c>
      <c r="G39" s="548">
        <v>2309</v>
      </c>
      <c r="H39" s="548">
        <v>2884</v>
      </c>
      <c r="I39" s="548">
        <v>2517</v>
      </c>
      <c r="J39" s="548">
        <v>2555</v>
      </c>
      <c r="K39" s="549">
        <v>70</v>
      </c>
      <c r="L39" s="380">
        <v>2.7397260273972601</v>
      </c>
    </row>
    <row r="40" spans="1:12" s="369" customFormat="1" ht="15.95" customHeight="1" x14ac:dyDescent="0.2">
      <c r="A40" s="381"/>
      <c r="B40" s="384"/>
      <c r="C40" s="384" t="s">
        <v>107</v>
      </c>
      <c r="D40" s="385"/>
      <c r="E40" s="383"/>
      <c r="F40" s="548">
        <v>4704</v>
      </c>
      <c r="G40" s="548">
        <v>4184</v>
      </c>
      <c r="H40" s="548">
        <v>4709</v>
      </c>
      <c r="I40" s="548">
        <v>3949</v>
      </c>
      <c r="J40" s="548">
        <v>4588</v>
      </c>
      <c r="K40" s="549">
        <v>116</v>
      </c>
      <c r="L40" s="380">
        <v>2.5283347863993026</v>
      </c>
    </row>
    <row r="41" spans="1:12" s="369" customFormat="1" ht="24" customHeight="1" x14ac:dyDescent="0.2">
      <c r="A41" s="381"/>
      <c r="B41" s="385"/>
      <c r="C41" s="382" t="s">
        <v>352</v>
      </c>
      <c r="D41" s="385"/>
      <c r="E41" s="383"/>
      <c r="F41" s="548">
        <v>2136</v>
      </c>
      <c r="G41" s="548">
        <v>2097</v>
      </c>
      <c r="H41" s="548">
        <v>2494</v>
      </c>
      <c r="I41" s="548">
        <v>2061</v>
      </c>
      <c r="J41" s="550">
        <v>2227</v>
      </c>
      <c r="K41" s="549">
        <v>-91</v>
      </c>
      <c r="L41" s="380">
        <v>-4.0862146385271663</v>
      </c>
    </row>
    <row r="42" spans="1:12" s="110" customFormat="1" ht="15" customHeight="1" x14ac:dyDescent="0.2">
      <c r="A42" s="381"/>
      <c r="B42" s="384" t="s">
        <v>113</v>
      </c>
      <c r="C42" s="384" t="s">
        <v>353</v>
      </c>
      <c r="D42" s="385"/>
      <c r="E42" s="383"/>
      <c r="F42" s="548">
        <v>2292</v>
      </c>
      <c r="G42" s="548">
        <v>2237</v>
      </c>
      <c r="H42" s="548">
        <v>2775</v>
      </c>
      <c r="I42" s="548">
        <v>2194</v>
      </c>
      <c r="J42" s="548">
        <v>2300</v>
      </c>
      <c r="K42" s="549">
        <v>-8</v>
      </c>
      <c r="L42" s="380">
        <v>-0.34782608695652173</v>
      </c>
    </row>
    <row r="43" spans="1:12" s="110" customFormat="1" ht="15" customHeight="1" x14ac:dyDescent="0.2">
      <c r="A43" s="381"/>
      <c r="B43" s="385"/>
      <c r="C43" s="382" t="s">
        <v>352</v>
      </c>
      <c r="D43" s="385"/>
      <c r="E43" s="383"/>
      <c r="F43" s="548">
        <v>1261</v>
      </c>
      <c r="G43" s="548">
        <v>1288</v>
      </c>
      <c r="H43" s="548">
        <v>1668</v>
      </c>
      <c r="I43" s="548">
        <v>1264</v>
      </c>
      <c r="J43" s="548">
        <v>1315</v>
      </c>
      <c r="K43" s="549">
        <v>-54</v>
      </c>
      <c r="L43" s="380">
        <v>-4.1064638783269958</v>
      </c>
    </row>
    <row r="44" spans="1:12" s="110" customFormat="1" ht="15" customHeight="1" x14ac:dyDescent="0.2">
      <c r="A44" s="381"/>
      <c r="B44" s="384"/>
      <c r="C44" s="366" t="s">
        <v>109</v>
      </c>
      <c r="D44" s="385"/>
      <c r="E44" s="383"/>
      <c r="F44" s="548">
        <v>8103</v>
      </c>
      <c r="G44" s="548">
        <v>6656</v>
      </c>
      <c r="H44" s="548">
        <v>7566</v>
      </c>
      <c r="I44" s="548">
        <v>6862</v>
      </c>
      <c r="J44" s="550">
        <v>7623</v>
      </c>
      <c r="K44" s="549">
        <v>480</v>
      </c>
      <c r="L44" s="380">
        <v>6.2967335694608426</v>
      </c>
    </row>
    <row r="45" spans="1:12" s="110" customFormat="1" ht="15" customHeight="1" x14ac:dyDescent="0.2">
      <c r="A45" s="381"/>
      <c r="B45" s="385"/>
      <c r="C45" s="382" t="s">
        <v>352</v>
      </c>
      <c r="D45" s="385"/>
      <c r="E45" s="383"/>
      <c r="F45" s="548">
        <v>3201</v>
      </c>
      <c r="G45" s="548">
        <v>2851</v>
      </c>
      <c r="H45" s="548">
        <v>3377</v>
      </c>
      <c r="I45" s="548">
        <v>3006</v>
      </c>
      <c r="J45" s="548">
        <v>3141</v>
      </c>
      <c r="K45" s="549">
        <v>60</v>
      </c>
      <c r="L45" s="380">
        <v>1.9102196752626552</v>
      </c>
    </row>
    <row r="46" spans="1:12" s="110" customFormat="1" ht="15" customHeight="1" x14ac:dyDescent="0.2">
      <c r="A46" s="381"/>
      <c r="B46" s="384"/>
      <c r="C46" s="366" t="s">
        <v>110</v>
      </c>
      <c r="D46" s="385"/>
      <c r="E46" s="383"/>
      <c r="F46" s="548">
        <v>900</v>
      </c>
      <c r="G46" s="548">
        <v>644</v>
      </c>
      <c r="H46" s="548">
        <v>724</v>
      </c>
      <c r="I46" s="548">
        <v>672</v>
      </c>
      <c r="J46" s="548">
        <v>780</v>
      </c>
      <c r="K46" s="549">
        <v>120</v>
      </c>
      <c r="L46" s="380">
        <v>15.384615384615385</v>
      </c>
    </row>
    <row r="47" spans="1:12" s="110" customFormat="1" ht="15" customHeight="1" x14ac:dyDescent="0.2">
      <c r="A47" s="381"/>
      <c r="B47" s="385"/>
      <c r="C47" s="382" t="s">
        <v>352</v>
      </c>
      <c r="D47" s="385"/>
      <c r="E47" s="383"/>
      <c r="F47" s="548">
        <v>265</v>
      </c>
      <c r="G47" s="548">
        <v>233</v>
      </c>
      <c r="H47" s="548">
        <v>286</v>
      </c>
      <c r="I47" s="548">
        <v>267</v>
      </c>
      <c r="J47" s="550">
        <v>285</v>
      </c>
      <c r="K47" s="549">
        <v>-20</v>
      </c>
      <c r="L47" s="380">
        <v>-7.0175438596491224</v>
      </c>
    </row>
    <row r="48" spans="1:12" s="110" customFormat="1" ht="15" customHeight="1" x14ac:dyDescent="0.2">
      <c r="A48" s="381"/>
      <c r="B48" s="385"/>
      <c r="C48" s="366" t="s">
        <v>111</v>
      </c>
      <c r="D48" s="386"/>
      <c r="E48" s="387"/>
      <c r="F48" s="548">
        <v>111</v>
      </c>
      <c r="G48" s="548">
        <v>85</v>
      </c>
      <c r="H48" s="548">
        <v>101</v>
      </c>
      <c r="I48" s="548">
        <v>88</v>
      </c>
      <c r="J48" s="548">
        <v>113</v>
      </c>
      <c r="K48" s="549">
        <v>-2</v>
      </c>
      <c r="L48" s="380">
        <v>-1.7699115044247788</v>
      </c>
    </row>
    <row r="49" spans="1:12" s="110" customFormat="1" ht="15" customHeight="1" x14ac:dyDescent="0.2">
      <c r="A49" s="381"/>
      <c r="B49" s="385"/>
      <c r="C49" s="382" t="s">
        <v>352</v>
      </c>
      <c r="D49" s="385"/>
      <c r="E49" s="383"/>
      <c r="F49" s="548">
        <v>34</v>
      </c>
      <c r="G49" s="548">
        <v>34</v>
      </c>
      <c r="H49" s="548">
        <v>47</v>
      </c>
      <c r="I49" s="548">
        <v>41</v>
      </c>
      <c r="J49" s="548">
        <v>41</v>
      </c>
      <c r="K49" s="549">
        <v>-7</v>
      </c>
      <c r="L49" s="380">
        <v>-17.073170731707318</v>
      </c>
    </row>
    <row r="50" spans="1:12" s="110" customFormat="1" ht="15" customHeight="1" x14ac:dyDescent="0.2">
      <c r="A50" s="381"/>
      <c r="B50" s="384" t="s">
        <v>113</v>
      </c>
      <c r="C50" s="382" t="s">
        <v>181</v>
      </c>
      <c r="D50" s="385"/>
      <c r="E50" s="383"/>
      <c r="F50" s="548">
        <v>6883</v>
      </c>
      <c r="G50" s="548">
        <v>5189</v>
      </c>
      <c r="H50" s="548">
        <v>6427</v>
      </c>
      <c r="I50" s="548">
        <v>5781</v>
      </c>
      <c r="J50" s="550">
        <v>6601</v>
      </c>
      <c r="K50" s="549">
        <v>282</v>
      </c>
      <c r="L50" s="380">
        <v>4.2720799878806242</v>
      </c>
    </row>
    <row r="51" spans="1:12" s="110" customFormat="1" ht="15" customHeight="1" x14ac:dyDescent="0.2">
      <c r="A51" s="381"/>
      <c r="B51" s="385"/>
      <c r="C51" s="382" t="s">
        <v>352</v>
      </c>
      <c r="D51" s="385"/>
      <c r="E51" s="383"/>
      <c r="F51" s="548">
        <v>2418</v>
      </c>
      <c r="G51" s="548">
        <v>1897</v>
      </c>
      <c r="H51" s="548">
        <v>2580</v>
      </c>
      <c r="I51" s="548">
        <v>2243</v>
      </c>
      <c r="J51" s="548">
        <v>2515</v>
      </c>
      <c r="K51" s="549">
        <v>-97</v>
      </c>
      <c r="L51" s="380">
        <v>-3.856858846918489</v>
      </c>
    </row>
    <row r="52" spans="1:12" s="110" customFormat="1" ht="15" customHeight="1" x14ac:dyDescent="0.2">
      <c r="A52" s="381"/>
      <c r="B52" s="384"/>
      <c r="C52" s="382" t="s">
        <v>182</v>
      </c>
      <c r="D52" s="385"/>
      <c r="E52" s="383"/>
      <c r="F52" s="548">
        <v>4523</v>
      </c>
      <c r="G52" s="548">
        <v>4433</v>
      </c>
      <c r="H52" s="548">
        <v>4739</v>
      </c>
      <c r="I52" s="548">
        <v>4035</v>
      </c>
      <c r="J52" s="548">
        <v>4215</v>
      </c>
      <c r="K52" s="549">
        <v>308</v>
      </c>
      <c r="L52" s="380">
        <v>7.3072360616844598</v>
      </c>
    </row>
    <row r="53" spans="1:12" s="269" customFormat="1" ht="11.25" customHeight="1" x14ac:dyDescent="0.2">
      <c r="A53" s="381"/>
      <c r="B53" s="385"/>
      <c r="C53" s="382" t="s">
        <v>352</v>
      </c>
      <c r="D53" s="385"/>
      <c r="E53" s="383"/>
      <c r="F53" s="548">
        <v>2343</v>
      </c>
      <c r="G53" s="548">
        <v>2509</v>
      </c>
      <c r="H53" s="548">
        <v>2798</v>
      </c>
      <c r="I53" s="548">
        <v>2335</v>
      </c>
      <c r="J53" s="550">
        <v>2267</v>
      </c>
      <c r="K53" s="549">
        <v>76</v>
      </c>
      <c r="L53" s="380">
        <v>3.3524481693868551</v>
      </c>
    </row>
    <row r="54" spans="1:12" s="151" customFormat="1" ht="12.75" customHeight="1" x14ac:dyDescent="0.2">
      <c r="A54" s="381"/>
      <c r="B54" s="384" t="s">
        <v>113</v>
      </c>
      <c r="C54" s="384" t="s">
        <v>116</v>
      </c>
      <c r="D54" s="385"/>
      <c r="E54" s="383"/>
      <c r="F54" s="548">
        <v>8930</v>
      </c>
      <c r="G54" s="548">
        <v>7353</v>
      </c>
      <c r="H54" s="548">
        <v>8765</v>
      </c>
      <c r="I54" s="548">
        <v>7591</v>
      </c>
      <c r="J54" s="548">
        <v>8632</v>
      </c>
      <c r="K54" s="549">
        <v>298</v>
      </c>
      <c r="L54" s="380">
        <v>3.4522706209453196</v>
      </c>
    </row>
    <row r="55" spans="1:12" ht="11.25" x14ac:dyDescent="0.2">
      <c r="A55" s="381"/>
      <c r="B55" s="385"/>
      <c r="C55" s="382" t="s">
        <v>352</v>
      </c>
      <c r="D55" s="385"/>
      <c r="E55" s="383"/>
      <c r="F55" s="548">
        <v>3712</v>
      </c>
      <c r="G55" s="548">
        <v>3447</v>
      </c>
      <c r="H55" s="548">
        <v>4246</v>
      </c>
      <c r="I55" s="548">
        <v>3612</v>
      </c>
      <c r="J55" s="548">
        <v>3859</v>
      </c>
      <c r="K55" s="549">
        <v>-147</v>
      </c>
      <c r="L55" s="380">
        <v>-3.8092770147706658</v>
      </c>
    </row>
    <row r="56" spans="1:12" ht="14.25" customHeight="1" x14ac:dyDescent="0.2">
      <c r="A56" s="381"/>
      <c r="B56" s="385"/>
      <c r="C56" s="384" t="s">
        <v>117</v>
      </c>
      <c r="D56" s="385"/>
      <c r="E56" s="383"/>
      <c r="F56" s="548">
        <v>2457</v>
      </c>
      <c r="G56" s="548">
        <v>2240</v>
      </c>
      <c r="H56" s="548">
        <v>2379</v>
      </c>
      <c r="I56" s="548">
        <v>2206</v>
      </c>
      <c r="J56" s="548">
        <v>2167</v>
      </c>
      <c r="K56" s="549">
        <v>290</v>
      </c>
      <c r="L56" s="380">
        <v>13.382556529764651</v>
      </c>
    </row>
    <row r="57" spans="1:12" ht="18.75" customHeight="1" x14ac:dyDescent="0.2">
      <c r="A57" s="388"/>
      <c r="B57" s="389"/>
      <c r="C57" s="390" t="s">
        <v>352</v>
      </c>
      <c r="D57" s="389"/>
      <c r="E57" s="391"/>
      <c r="F57" s="551">
        <v>1037</v>
      </c>
      <c r="G57" s="552">
        <v>944</v>
      </c>
      <c r="H57" s="552">
        <v>1118</v>
      </c>
      <c r="I57" s="552">
        <v>956</v>
      </c>
      <c r="J57" s="552">
        <v>917</v>
      </c>
      <c r="K57" s="553">
        <f t="shared" ref="K57" si="0">IF(OR(F57=".",J57=".")=TRUE,".",IF(OR(F57="*",J57="*")=TRUE,"*",IF(AND(F57="-",J57="-")=TRUE,"-",IF(AND(ISNUMBER(J57),ISNUMBER(F57))=TRUE,IF(F57-J57=0,0,F57-J57),IF(ISNUMBER(F57)=TRUE,F57,-J57)))))</f>
        <v>120</v>
      </c>
      <c r="L57" s="392">
        <f t="shared" ref="L57" si="1">IF(K57 =".",".",IF(K57 ="*","*",IF(K57="-","-",IF(K57=0,0,IF(OR(J57="-",J57=".",F57="-",F57=".")=TRUE,"X",IF(J57=0,"0,0",IF(ABS(K57*100/J57)&gt;250,".X",(K57*100/J57))))))))</f>
        <v>13.086150490730644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11828</v>
      </c>
      <c r="E11" s="114">
        <v>10290</v>
      </c>
      <c r="F11" s="114">
        <v>14208</v>
      </c>
      <c r="G11" s="114">
        <v>10210</v>
      </c>
      <c r="H11" s="140">
        <v>11236</v>
      </c>
      <c r="I11" s="115">
        <v>592</v>
      </c>
      <c r="J11" s="116">
        <v>5.2687789248843009</v>
      </c>
    </row>
    <row r="12" spans="1:15" s="110" customFormat="1" ht="24.95" customHeight="1" x14ac:dyDescent="0.2">
      <c r="A12" s="193" t="s">
        <v>132</v>
      </c>
      <c r="B12" s="194" t="s">
        <v>133</v>
      </c>
      <c r="C12" s="113" t="s">
        <v>513</v>
      </c>
      <c r="D12" s="115" t="s">
        <v>513</v>
      </c>
      <c r="E12" s="114">
        <v>0</v>
      </c>
      <c r="F12" s="114">
        <v>4</v>
      </c>
      <c r="G12" s="114">
        <v>6</v>
      </c>
      <c r="H12" s="140">
        <v>3</v>
      </c>
      <c r="I12" s="115" t="s">
        <v>513</v>
      </c>
      <c r="J12" s="116" t="s">
        <v>513</v>
      </c>
    </row>
    <row r="13" spans="1:15" s="110" customFormat="1" ht="24.95" customHeight="1" x14ac:dyDescent="0.2">
      <c r="A13" s="193" t="s">
        <v>134</v>
      </c>
      <c r="B13" s="199" t="s">
        <v>214</v>
      </c>
      <c r="C13" s="113" t="s">
        <v>513</v>
      </c>
      <c r="D13" s="115" t="s">
        <v>513</v>
      </c>
      <c r="E13" s="114">
        <v>47</v>
      </c>
      <c r="F13" s="114">
        <v>123</v>
      </c>
      <c r="G13" s="114">
        <v>55</v>
      </c>
      <c r="H13" s="140">
        <v>81</v>
      </c>
      <c r="I13" s="115" t="s">
        <v>513</v>
      </c>
      <c r="J13" s="116" t="s">
        <v>513</v>
      </c>
    </row>
    <row r="14" spans="1:15" s="287" customFormat="1" ht="24.95" customHeight="1" x14ac:dyDescent="0.2">
      <c r="A14" s="193" t="s">
        <v>215</v>
      </c>
      <c r="B14" s="199" t="s">
        <v>137</v>
      </c>
      <c r="C14" s="113">
        <v>5.1826175177544807</v>
      </c>
      <c r="D14" s="115">
        <v>613</v>
      </c>
      <c r="E14" s="114">
        <v>463</v>
      </c>
      <c r="F14" s="114">
        <v>673</v>
      </c>
      <c r="G14" s="114">
        <v>576</v>
      </c>
      <c r="H14" s="140">
        <v>587</v>
      </c>
      <c r="I14" s="115">
        <v>26</v>
      </c>
      <c r="J14" s="116">
        <v>4.4293015332197614</v>
      </c>
      <c r="K14" s="110"/>
      <c r="L14" s="110"/>
      <c r="M14" s="110"/>
      <c r="N14" s="110"/>
      <c r="O14" s="110"/>
    </row>
    <row r="15" spans="1:15" s="110" customFormat="1" ht="24.95" customHeight="1" x14ac:dyDescent="0.2">
      <c r="A15" s="193" t="s">
        <v>216</v>
      </c>
      <c r="B15" s="199" t="s">
        <v>217</v>
      </c>
      <c r="C15" s="113">
        <v>1.5133581332431518</v>
      </c>
      <c r="D15" s="115">
        <v>179</v>
      </c>
      <c r="E15" s="114">
        <v>169</v>
      </c>
      <c r="F15" s="114">
        <v>202</v>
      </c>
      <c r="G15" s="114">
        <v>181</v>
      </c>
      <c r="H15" s="140">
        <v>125</v>
      </c>
      <c r="I15" s="115">
        <v>54</v>
      </c>
      <c r="J15" s="116">
        <v>43.2</v>
      </c>
    </row>
    <row r="16" spans="1:15" s="287" customFormat="1" ht="24.95" customHeight="1" x14ac:dyDescent="0.2">
      <c r="A16" s="193" t="s">
        <v>218</v>
      </c>
      <c r="B16" s="199" t="s">
        <v>141</v>
      </c>
      <c r="C16" s="113">
        <v>3.0689888400405816</v>
      </c>
      <c r="D16" s="115">
        <v>363</v>
      </c>
      <c r="E16" s="114">
        <v>204</v>
      </c>
      <c r="F16" s="114">
        <v>411</v>
      </c>
      <c r="G16" s="114">
        <v>347</v>
      </c>
      <c r="H16" s="140">
        <v>413</v>
      </c>
      <c r="I16" s="115">
        <v>-50</v>
      </c>
      <c r="J16" s="116">
        <v>-12.106537530266344</v>
      </c>
      <c r="K16" s="110"/>
      <c r="L16" s="110"/>
      <c r="M16" s="110"/>
      <c r="N16" s="110"/>
      <c r="O16" s="110"/>
    </row>
    <row r="17" spans="1:15" s="110" customFormat="1" ht="24.95" customHeight="1" x14ac:dyDescent="0.2">
      <c r="A17" s="193" t="s">
        <v>142</v>
      </c>
      <c r="B17" s="199" t="s">
        <v>220</v>
      </c>
      <c r="C17" s="113">
        <v>0.60027054447074735</v>
      </c>
      <c r="D17" s="115">
        <v>71</v>
      </c>
      <c r="E17" s="114">
        <v>90</v>
      </c>
      <c r="F17" s="114">
        <v>60</v>
      </c>
      <c r="G17" s="114">
        <v>48</v>
      </c>
      <c r="H17" s="140">
        <v>49</v>
      </c>
      <c r="I17" s="115">
        <v>22</v>
      </c>
      <c r="J17" s="116">
        <v>44.897959183673471</v>
      </c>
    </row>
    <row r="18" spans="1:15" s="287" customFormat="1" ht="24.95" customHeight="1" x14ac:dyDescent="0.2">
      <c r="A18" s="201" t="s">
        <v>144</v>
      </c>
      <c r="B18" s="202" t="s">
        <v>145</v>
      </c>
      <c r="C18" s="113">
        <v>8.1755157253973625</v>
      </c>
      <c r="D18" s="115">
        <v>967</v>
      </c>
      <c r="E18" s="114">
        <v>714</v>
      </c>
      <c r="F18" s="114">
        <v>1041</v>
      </c>
      <c r="G18" s="114">
        <v>607</v>
      </c>
      <c r="H18" s="140">
        <v>796</v>
      </c>
      <c r="I18" s="115">
        <v>171</v>
      </c>
      <c r="J18" s="116">
        <v>21.482412060301506</v>
      </c>
      <c r="K18" s="110"/>
      <c r="L18" s="110"/>
      <c r="M18" s="110"/>
      <c r="N18" s="110"/>
      <c r="O18" s="110"/>
    </row>
    <row r="19" spans="1:15" s="110" customFormat="1" ht="24.95" customHeight="1" x14ac:dyDescent="0.2">
      <c r="A19" s="193" t="s">
        <v>146</v>
      </c>
      <c r="B19" s="199" t="s">
        <v>147</v>
      </c>
      <c r="C19" s="113">
        <v>14.507947243828204</v>
      </c>
      <c r="D19" s="115">
        <v>1716</v>
      </c>
      <c r="E19" s="114">
        <v>1287</v>
      </c>
      <c r="F19" s="114">
        <v>2073</v>
      </c>
      <c r="G19" s="114">
        <v>1373</v>
      </c>
      <c r="H19" s="140">
        <v>1338</v>
      </c>
      <c r="I19" s="115">
        <v>378</v>
      </c>
      <c r="J19" s="116">
        <v>28.251121076233183</v>
      </c>
    </row>
    <row r="20" spans="1:15" s="287" customFormat="1" ht="24.95" customHeight="1" x14ac:dyDescent="0.2">
      <c r="A20" s="193" t="s">
        <v>148</v>
      </c>
      <c r="B20" s="199" t="s">
        <v>149</v>
      </c>
      <c r="C20" s="113">
        <v>7.9810618870476837</v>
      </c>
      <c r="D20" s="115">
        <v>944</v>
      </c>
      <c r="E20" s="114">
        <v>785</v>
      </c>
      <c r="F20" s="114">
        <v>1170</v>
      </c>
      <c r="G20" s="114">
        <v>827</v>
      </c>
      <c r="H20" s="140">
        <v>641</v>
      </c>
      <c r="I20" s="115">
        <v>303</v>
      </c>
      <c r="J20" s="116">
        <v>47.269890795631824</v>
      </c>
      <c r="K20" s="110"/>
      <c r="L20" s="110"/>
      <c r="M20" s="110"/>
      <c r="N20" s="110"/>
      <c r="O20" s="110"/>
    </row>
    <row r="21" spans="1:15" s="110" customFormat="1" ht="24.95" customHeight="1" x14ac:dyDescent="0.2">
      <c r="A21" s="201" t="s">
        <v>150</v>
      </c>
      <c r="B21" s="202" t="s">
        <v>151</v>
      </c>
      <c r="C21" s="113">
        <v>4.8021643557659788</v>
      </c>
      <c r="D21" s="115">
        <v>568</v>
      </c>
      <c r="E21" s="114">
        <v>742</v>
      </c>
      <c r="F21" s="114">
        <v>664</v>
      </c>
      <c r="G21" s="114">
        <v>599</v>
      </c>
      <c r="H21" s="140">
        <v>592</v>
      </c>
      <c r="I21" s="115">
        <v>-24</v>
      </c>
      <c r="J21" s="116">
        <v>-4.0540540540540544</v>
      </c>
    </row>
    <row r="22" spans="1:15" s="110" customFormat="1" ht="24.95" customHeight="1" x14ac:dyDescent="0.2">
      <c r="A22" s="201" t="s">
        <v>152</v>
      </c>
      <c r="B22" s="199" t="s">
        <v>153</v>
      </c>
      <c r="C22" s="113">
        <v>2.8576259722691919</v>
      </c>
      <c r="D22" s="115">
        <v>338</v>
      </c>
      <c r="E22" s="114">
        <v>299</v>
      </c>
      <c r="F22" s="114">
        <v>499</v>
      </c>
      <c r="G22" s="114">
        <v>323</v>
      </c>
      <c r="H22" s="140">
        <v>354</v>
      </c>
      <c r="I22" s="115">
        <v>-16</v>
      </c>
      <c r="J22" s="116">
        <v>-4.5197740112994351</v>
      </c>
    </row>
    <row r="23" spans="1:15" s="110" customFormat="1" ht="24.95" customHeight="1" x14ac:dyDescent="0.2">
      <c r="A23" s="193" t="s">
        <v>154</v>
      </c>
      <c r="B23" s="199" t="s">
        <v>155</v>
      </c>
      <c r="C23" s="113" t="s">
        <v>513</v>
      </c>
      <c r="D23" s="115" t="s">
        <v>513</v>
      </c>
      <c r="E23" s="114">
        <v>122</v>
      </c>
      <c r="F23" s="114">
        <v>143</v>
      </c>
      <c r="G23" s="114">
        <v>76</v>
      </c>
      <c r="H23" s="140">
        <v>153</v>
      </c>
      <c r="I23" s="115" t="s">
        <v>513</v>
      </c>
      <c r="J23" s="116" t="s">
        <v>513</v>
      </c>
    </row>
    <row r="24" spans="1:15" s="110" customFormat="1" ht="24.95" customHeight="1" x14ac:dyDescent="0.2">
      <c r="A24" s="193" t="s">
        <v>156</v>
      </c>
      <c r="B24" s="199" t="s">
        <v>221</v>
      </c>
      <c r="C24" s="113">
        <v>7.059519783564423</v>
      </c>
      <c r="D24" s="115">
        <v>835</v>
      </c>
      <c r="E24" s="114">
        <v>557</v>
      </c>
      <c r="F24" s="114">
        <v>888</v>
      </c>
      <c r="G24" s="114">
        <v>612</v>
      </c>
      <c r="H24" s="140">
        <v>973</v>
      </c>
      <c r="I24" s="115">
        <v>-138</v>
      </c>
      <c r="J24" s="116">
        <v>-14.182939362795478</v>
      </c>
    </row>
    <row r="25" spans="1:15" s="110" customFormat="1" ht="24.95" customHeight="1" x14ac:dyDescent="0.2">
      <c r="A25" s="193" t="s">
        <v>222</v>
      </c>
      <c r="B25" s="204" t="s">
        <v>159</v>
      </c>
      <c r="C25" s="113">
        <v>13.865404125803179</v>
      </c>
      <c r="D25" s="115">
        <v>1640</v>
      </c>
      <c r="E25" s="114">
        <v>1068</v>
      </c>
      <c r="F25" s="114">
        <v>1272</v>
      </c>
      <c r="G25" s="114">
        <v>941</v>
      </c>
      <c r="H25" s="140">
        <v>1058</v>
      </c>
      <c r="I25" s="115">
        <v>582</v>
      </c>
      <c r="J25" s="116">
        <v>55.009451795841208</v>
      </c>
    </row>
    <row r="26" spans="1:15" s="110" customFormat="1" ht="24.95" customHeight="1" x14ac:dyDescent="0.2">
      <c r="A26" s="201">
        <v>782.78300000000002</v>
      </c>
      <c r="B26" s="203" t="s">
        <v>160</v>
      </c>
      <c r="C26" s="113">
        <v>7.516063577950626</v>
      </c>
      <c r="D26" s="115">
        <v>889</v>
      </c>
      <c r="E26" s="114">
        <v>911</v>
      </c>
      <c r="F26" s="114">
        <v>1217</v>
      </c>
      <c r="G26" s="114">
        <v>1159</v>
      </c>
      <c r="H26" s="140">
        <v>1250</v>
      </c>
      <c r="I26" s="115">
        <v>-361</v>
      </c>
      <c r="J26" s="116">
        <v>-28.88</v>
      </c>
    </row>
    <row r="27" spans="1:15" s="110" customFormat="1" ht="24.95" customHeight="1" x14ac:dyDescent="0.2">
      <c r="A27" s="193" t="s">
        <v>161</v>
      </c>
      <c r="B27" s="199" t="s">
        <v>162</v>
      </c>
      <c r="C27" s="113" t="s">
        <v>513</v>
      </c>
      <c r="D27" s="115" t="s">
        <v>513</v>
      </c>
      <c r="E27" s="114">
        <v>242</v>
      </c>
      <c r="F27" s="114">
        <v>511</v>
      </c>
      <c r="G27" s="114">
        <v>200</v>
      </c>
      <c r="H27" s="140">
        <v>260</v>
      </c>
      <c r="I27" s="115" t="s">
        <v>513</v>
      </c>
      <c r="J27" s="116" t="s">
        <v>513</v>
      </c>
    </row>
    <row r="28" spans="1:15" s="110" customFormat="1" ht="24.95" customHeight="1" x14ac:dyDescent="0.2">
      <c r="A28" s="193" t="s">
        <v>163</v>
      </c>
      <c r="B28" s="199" t="s">
        <v>164</v>
      </c>
      <c r="C28" s="113">
        <v>6.8566114305038894</v>
      </c>
      <c r="D28" s="115">
        <v>811</v>
      </c>
      <c r="E28" s="114">
        <v>894</v>
      </c>
      <c r="F28" s="114">
        <v>1019</v>
      </c>
      <c r="G28" s="114">
        <v>873</v>
      </c>
      <c r="H28" s="140">
        <v>848</v>
      </c>
      <c r="I28" s="115">
        <v>-37</v>
      </c>
      <c r="J28" s="116">
        <v>-4.3632075471698117</v>
      </c>
    </row>
    <row r="29" spans="1:15" s="110" customFormat="1" ht="24.95" customHeight="1" x14ac:dyDescent="0.2">
      <c r="A29" s="193">
        <v>86</v>
      </c>
      <c r="B29" s="199" t="s">
        <v>165</v>
      </c>
      <c r="C29" s="113">
        <v>6.6621575921542107</v>
      </c>
      <c r="D29" s="115">
        <v>788</v>
      </c>
      <c r="E29" s="114">
        <v>877</v>
      </c>
      <c r="F29" s="114">
        <v>1140</v>
      </c>
      <c r="G29" s="114">
        <v>752</v>
      </c>
      <c r="H29" s="140">
        <v>828</v>
      </c>
      <c r="I29" s="115">
        <v>-40</v>
      </c>
      <c r="J29" s="116">
        <v>-4.8309178743961354</v>
      </c>
    </row>
    <row r="30" spans="1:15" s="110" customFormat="1" ht="24.95" customHeight="1" x14ac:dyDescent="0.2">
      <c r="A30" s="193">
        <v>87.88</v>
      </c>
      <c r="B30" s="204" t="s">
        <v>166</v>
      </c>
      <c r="C30" s="113">
        <v>6.4169766655393978</v>
      </c>
      <c r="D30" s="115">
        <v>759</v>
      </c>
      <c r="E30" s="114">
        <v>864</v>
      </c>
      <c r="F30" s="114">
        <v>1171</v>
      </c>
      <c r="G30" s="114">
        <v>755</v>
      </c>
      <c r="H30" s="140">
        <v>891</v>
      </c>
      <c r="I30" s="115">
        <v>-132</v>
      </c>
      <c r="J30" s="116">
        <v>-14.814814814814815</v>
      </c>
    </row>
    <row r="31" spans="1:15" s="110" customFormat="1" ht="24.95" customHeight="1" x14ac:dyDescent="0.2">
      <c r="A31" s="193" t="s">
        <v>167</v>
      </c>
      <c r="B31" s="199" t="s">
        <v>168</v>
      </c>
      <c r="C31" s="113">
        <v>4.0328035170781193</v>
      </c>
      <c r="D31" s="115">
        <v>477</v>
      </c>
      <c r="E31" s="114">
        <v>418</v>
      </c>
      <c r="F31" s="114">
        <v>600</v>
      </c>
      <c r="G31" s="114">
        <v>476</v>
      </c>
      <c r="H31" s="140">
        <v>583</v>
      </c>
      <c r="I31" s="115">
        <v>-106</v>
      </c>
      <c r="J31" s="116">
        <v>-18.181818181818183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0</v>
      </c>
      <c r="F34" s="114">
        <v>4</v>
      </c>
      <c r="G34" s="114">
        <v>6</v>
      </c>
      <c r="H34" s="140">
        <v>3</v>
      </c>
      <c r="I34" s="115" t="s">
        <v>513</v>
      </c>
      <c r="J34" s="116" t="s">
        <v>513</v>
      </c>
    </row>
    <row r="35" spans="1:10" s="110" customFormat="1" ht="24.95" customHeight="1" x14ac:dyDescent="0.2">
      <c r="A35" s="292" t="s">
        <v>171</v>
      </c>
      <c r="B35" s="293" t="s">
        <v>172</v>
      </c>
      <c r="C35" s="113" t="s">
        <v>513</v>
      </c>
      <c r="D35" s="115" t="s">
        <v>513</v>
      </c>
      <c r="E35" s="114">
        <v>1224</v>
      </c>
      <c r="F35" s="114">
        <v>1837</v>
      </c>
      <c r="G35" s="114">
        <v>1238</v>
      </c>
      <c r="H35" s="140">
        <v>1464</v>
      </c>
      <c r="I35" s="115" t="s">
        <v>513</v>
      </c>
      <c r="J35" s="116" t="s">
        <v>513</v>
      </c>
    </row>
    <row r="36" spans="1:10" s="110" customFormat="1" ht="24.95" customHeight="1" x14ac:dyDescent="0.2">
      <c r="A36" s="294" t="s">
        <v>173</v>
      </c>
      <c r="B36" s="295" t="s">
        <v>174</v>
      </c>
      <c r="C36" s="125">
        <v>85.627324991545478</v>
      </c>
      <c r="D36" s="143">
        <v>10128</v>
      </c>
      <c r="E36" s="144">
        <v>9066</v>
      </c>
      <c r="F36" s="144">
        <v>12367</v>
      </c>
      <c r="G36" s="144">
        <v>8966</v>
      </c>
      <c r="H36" s="145">
        <v>9769</v>
      </c>
      <c r="I36" s="143">
        <v>359</v>
      </c>
      <c r="J36" s="146">
        <v>3.6748899580305046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11828</v>
      </c>
      <c r="F11" s="264">
        <v>10290</v>
      </c>
      <c r="G11" s="264">
        <v>14208</v>
      </c>
      <c r="H11" s="264">
        <v>10210</v>
      </c>
      <c r="I11" s="265">
        <v>11236</v>
      </c>
      <c r="J11" s="263">
        <v>592</v>
      </c>
      <c r="K11" s="266">
        <v>5.2687789248843009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23.909367602299628</v>
      </c>
      <c r="E13" s="115">
        <v>2828</v>
      </c>
      <c r="F13" s="114">
        <v>2686</v>
      </c>
      <c r="G13" s="114">
        <v>3370</v>
      </c>
      <c r="H13" s="114">
        <v>2958</v>
      </c>
      <c r="I13" s="140">
        <v>2900</v>
      </c>
      <c r="J13" s="115">
        <v>-72</v>
      </c>
      <c r="K13" s="116">
        <v>-2.4827586206896552</v>
      </c>
    </row>
    <row r="14" spans="1:15" ht="15.95" customHeight="1" x14ac:dyDescent="0.2">
      <c r="A14" s="306" t="s">
        <v>230</v>
      </c>
      <c r="B14" s="307"/>
      <c r="C14" s="308"/>
      <c r="D14" s="113">
        <v>53.17044301657085</v>
      </c>
      <c r="E14" s="115">
        <v>6289</v>
      </c>
      <c r="F14" s="114">
        <v>5304</v>
      </c>
      <c r="G14" s="114">
        <v>8432</v>
      </c>
      <c r="H14" s="114">
        <v>4951</v>
      </c>
      <c r="I14" s="140">
        <v>5678</v>
      </c>
      <c r="J14" s="115">
        <v>611</v>
      </c>
      <c r="K14" s="116">
        <v>10.760831278619232</v>
      </c>
    </row>
    <row r="15" spans="1:15" ht="15.95" customHeight="1" x14ac:dyDescent="0.2">
      <c r="A15" s="306" t="s">
        <v>231</v>
      </c>
      <c r="B15" s="307"/>
      <c r="C15" s="308"/>
      <c r="D15" s="113">
        <v>7.4484274602637806</v>
      </c>
      <c r="E15" s="115">
        <v>881</v>
      </c>
      <c r="F15" s="114">
        <v>743</v>
      </c>
      <c r="G15" s="114">
        <v>931</v>
      </c>
      <c r="H15" s="114">
        <v>845</v>
      </c>
      <c r="I15" s="140">
        <v>915</v>
      </c>
      <c r="J15" s="115">
        <v>-34</v>
      </c>
      <c r="K15" s="116">
        <v>-3.7158469945355193</v>
      </c>
    </row>
    <row r="16" spans="1:15" ht="15.95" customHeight="1" x14ac:dyDescent="0.2">
      <c r="A16" s="306" t="s">
        <v>232</v>
      </c>
      <c r="B16" s="307"/>
      <c r="C16" s="308"/>
      <c r="D16" s="113">
        <v>15.344944200202908</v>
      </c>
      <c r="E16" s="115">
        <v>1815</v>
      </c>
      <c r="F16" s="114">
        <v>1553</v>
      </c>
      <c r="G16" s="114">
        <v>1453</v>
      </c>
      <c r="H16" s="114">
        <v>1451</v>
      </c>
      <c r="I16" s="140">
        <v>1735</v>
      </c>
      <c r="J16" s="115">
        <v>80</v>
      </c>
      <c r="K16" s="116">
        <v>4.6109510086455332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0.12681772066283395</v>
      </c>
      <c r="E18" s="115">
        <v>15</v>
      </c>
      <c r="F18" s="114">
        <v>15</v>
      </c>
      <c r="G18" s="114">
        <v>24</v>
      </c>
      <c r="H18" s="114">
        <v>29</v>
      </c>
      <c r="I18" s="140">
        <v>26</v>
      </c>
      <c r="J18" s="115">
        <v>-11</v>
      </c>
      <c r="K18" s="116">
        <v>-42.307692307692307</v>
      </c>
    </row>
    <row r="19" spans="1:11" ht="14.1" customHeight="1" x14ac:dyDescent="0.2">
      <c r="A19" s="306" t="s">
        <v>235</v>
      </c>
      <c r="B19" s="307" t="s">
        <v>236</v>
      </c>
      <c r="C19" s="308"/>
      <c r="D19" s="113">
        <v>5.0727088265133578E-2</v>
      </c>
      <c r="E19" s="115">
        <v>6</v>
      </c>
      <c r="F19" s="114">
        <v>6</v>
      </c>
      <c r="G19" s="114">
        <v>5</v>
      </c>
      <c r="H19" s="114">
        <v>10</v>
      </c>
      <c r="I19" s="140">
        <v>3</v>
      </c>
      <c r="J19" s="115">
        <v>3</v>
      </c>
      <c r="K19" s="116">
        <v>100</v>
      </c>
    </row>
    <row r="20" spans="1:11" ht="14.1" customHeight="1" x14ac:dyDescent="0.2">
      <c r="A20" s="306">
        <v>12</v>
      </c>
      <c r="B20" s="307" t="s">
        <v>237</v>
      </c>
      <c r="C20" s="308"/>
      <c r="D20" s="113">
        <v>0.72708826513358138</v>
      </c>
      <c r="E20" s="115">
        <v>86</v>
      </c>
      <c r="F20" s="114">
        <v>57</v>
      </c>
      <c r="G20" s="114">
        <v>110</v>
      </c>
      <c r="H20" s="114">
        <v>98</v>
      </c>
      <c r="I20" s="140">
        <v>81</v>
      </c>
      <c r="J20" s="115">
        <v>5</v>
      </c>
      <c r="K20" s="116">
        <v>6.1728395061728394</v>
      </c>
    </row>
    <row r="21" spans="1:11" ht="14.1" customHeight="1" x14ac:dyDescent="0.2">
      <c r="A21" s="306">
        <v>21</v>
      </c>
      <c r="B21" s="307" t="s">
        <v>238</v>
      </c>
      <c r="C21" s="308"/>
      <c r="D21" s="113">
        <v>0.43963476496449105</v>
      </c>
      <c r="E21" s="115">
        <v>52</v>
      </c>
      <c r="F21" s="114">
        <v>46</v>
      </c>
      <c r="G21" s="114">
        <v>77</v>
      </c>
      <c r="H21" s="114">
        <v>75</v>
      </c>
      <c r="I21" s="140">
        <v>78</v>
      </c>
      <c r="J21" s="115">
        <v>-26</v>
      </c>
      <c r="K21" s="116">
        <v>-33.333333333333336</v>
      </c>
    </row>
    <row r="22" spans="1:11" ht="14.1" customHeight="1" x14ac:dyDescent="0.2">
      <c r="A22" s="306">
        <v>22</v>
      </c>
      <c r="B22" s="307" t="s">
        <v>239</v>
      </c>
      <c r="C22" s="308"/>
      <c r="D22" s="113">
        <v>0.41427122083192425</v>
      </c>
      <c r="E22" s="115">
        <v>49</v>
      </c>
      <c r="F22" s="114">
        <v>47</v>
      </c>
      <c r="G22" s="114">
        <v>106</v>
      </c>
      <c r="H22" s="114">
        <v>50</v>
      </c>
      <c r="I22" s="140">
        <v>64</v>
      </c>
      <c r="J22" s="115">
        <v>-15</v>
      </c>
      <c r="K22" s="116">
        <v>-23.4375</v>
      </c>
    </row>
    <row r="23" spans="1:11" ht="14.1" customHeight="1" x14ac:dyDescent="0.2">
      <c r="A23" s="306">
        <v>23</v>
      </c>
      <c r="B23" s="307" t="s">
        <v>240</v>
      </c>
      <c r="C23" s="308"/>
      <c r="D23" s="113">
        <v>0.36354413256679069</v>
      </c>
      <c r="E23" s="115">
        <v>43</v>
      </c>
      <c r="F23" s="114">
        <v>51</v>
      </c>
      <c r="G23" s="114">
        <v>81</v>
      </c>
      <c r="H23" s="114">
        <v>95</v>
      </c>
      <c r="I23" s="140">
        <v>64</v>
      </c>
      <c r="J23" s="115">
        <v>-21</v>
      </c>
      <c r="K23" s="116">
        <v>-32.8125</v>
      </c>
    </row>
    <row r="24" spans="1:11" ht="14.1" customHeight="1" x14ac:dyDescent="0.2">
      <c r="A24" s="306">
        <v>24</v>
      </c>
      <c r="B24" s="307" t="s">
        <v>241</v>
      </c>
      <c r="C24" s="308"/>
      <c r="D24" s="113">
        <v>2.4856273249915457</v>
      </c>
      <c r="E24" s="115">
        <v>294</v>
      </c>
      <c r="F24" s="114">
        <v>179</v>
      </c>
      <c r="G24" s="114">
        <v>364</v>
      </c>
      <c r="H24" s="114">
        <v>299</v>
      </c>
      <c r="I24" s="140">
        <v>330</v>
      </c>
      <c r="J24" s="115">
        <v>-36</v>
      </c>
      <c r="K24" s="116">
        <v>-10.909090909090908</v>
      </c>
    </row>
    <row r="25" spans="1:11" ht="14.1" customHeight="1" x14ac:dyDescent="0.2">
      <c r="A25" s="306">
        <v>25</v>
      </c>
      <c r="B25" s="307" t="s">
        <v>242</v>
      </c>
      <c r="C25" s="308"/>
      <c r="D25" s="113">
        <v>3.7284409874873181</v>
      </c>
      <c r="E25" s="115">
        <v>441</v>
      </c>
      <c r="F25" s="114">
        <v>217</v>
      </c>
      <c r="G25" s="114">
        <v>404</v>
      </c>
      <c r="H25" s="114">
        <v>290</v>
      </c>
      <c r="I25" s="140">
        <v>384</v>
      </c>
      <c r="J25" s="115">
        <v>57</v>
      </c>
      <c r="K25" s="116">
        <v>14.84375</v>
      </c>
    </row>
    <row r="26" spans="1:11" ht="14.1" customHeight="1" x14ac:dyDescent="0.2">
      <c r="A26" s="306">
        <v>26</v>
      </c>
      <c r="B26" s="307" t="s">
        <v>243</v>
      </c>
      <c r="C26" s="308"/>
      <c r="D26" s="113">
        <v>2.4179912073047007</v>
      </c>
      <c r="E26" s="115">
        <v>286</v>
      </c>
      <c r="F26" s="114">
        <v>142</v>
      </c>
      <c r="G26" s="114">
        <v>362</v>
      </c>
      <c r="H26" s="114">
        <v>195</v>
      </c>
      <c r="I26" s="140">
        <v>227</v>
      </c>
      <c r="J26" s="115">
        <v>59</v>
      </c>
      <c r="K26" s="116">
        <v>25.991189427312776</v>
      </c>
    </row>
    <row r="27" spans="1:11" ht="14.1" customHeight="1" x14ac:dyDescent="0.2">
      <c r="A27" s="306">
        <v>27</v>
      </c>
      <c r="B27" s="307" t="s">
        <v>244</v>
      </c>
      <c r="C27" s="308"/>
      <c r="D27" s="113">
        <v>1.7754480892796753</v>
      </c>
      <c r="E27" s="115">
        <v>210</v>
      </c>
      <c r="F27" s="114">
        <v>143</v>
      </c>
      <c r="G27" s="114">
        <v>160</v>
      </c>
      <c r="H27" s="114">
        <v>152</v>
      </c>
      <c r="I27" s="140">
        <v>168</v>
      </c>
      <c r="J27" s="115">
        <v>42</v>
      </c>
      <c r="K27" s="116">
        <v>25</v>
      </c>
    </row>
    <row r="28" spans="1:11" ht="14.1" customHeight="1" x14ac:dyDescent="0.2">
      <c r="A28" s="306">
        <v>28</v>
      </c>
      <c r="B28" s="307" t="s">
        <v>245</v>
      </c>
      <c r="C28" s="308"/>
      <c r="D28" s="113">
        <v>0.10145417653026716</v>
      </c>
      <c r="E28" s="115">
        <v>12</v>
      </c>
      <c r="F28" s="114">
        <v>6</v>
      </c>
      <c r="G28" s="114">
        <v>19</v>
      </c>
      <c r="H28" s="114">
        <v>13</v>
      </c>
      <c r="I28" s="140">
        <v>13</v>
      </c>
      <c r="J28" s="115">
        <v>-1</v>
      </c>
      <c r="K28" s="116">
        <v>-7.6923076923076925</v>
      </c>
    </row>
    <row r="29" spans="1:11" ht="14.1" customHeight="1" x14ac:dyDescent="0.2">
      <c r="A29" s="306">
        <v>29</v>
      </c>
      <c r="B29" s="307" t="s">
        <v>246</v>
      </c>
      <c r="C29" s="308"/>
      <c r="D29" s="113">
        <v>2.6969901927629354</v>
      </c>
      <c r="E29" s="115">
        <v>319</v>
      </c>
      <c r="F29" s="114">
        <v>381</v>
      </c>
      <c r="G29" s="114">
        <v>370</v>
      </c>
      <c r="H29" s="114">
        <v>293</v>
      </c>
      <c r="I29" s="140">
        <v>281</v>
      </c>
      <c r="J29" s="115">
        <v>38</v>
      </c>
      <c r="K29" s="116">
        <v>13.523131672597865</v>
      </c>
    </row>
    <row r="30" spans="1:11" ht="14.1" customHeight="1" x14ac:dyDescent="0.2">
      <c r="A30" s="306" t="s">
        <v>247</v>
      </c>
      <c r="B30" s="307" t="s">
        <v>248</v>
      </c>
      <c r="C30" s="308"/>
      <c r="D30" s="113">
        <v>0.88772404463983767</v>
      </c>
      <c r="E30" s="115">
        <v>105</v>
      </c>
      <c r="F30" s="114" t="s">
        <v>513</v>
      </c>
      <c r="G30" s="114">
        <v>103</v>
      </c>
      <c r="H30" s="114" t="s">
        <v>513</v>
      </c>
      <c r="I30" s="140">
        <v>57</v>
      </c>
      <c r="J30" s="115">
        <v>48</v>
      </c>
      <c r="K30" s="116">
        <v>84.21052631578948</v>
      </c>
    </row>
    <row r="31" spans="1:11" ht="14.1" customHeight="1" x14ac:dyDescent="0.2">
      <c r="A31" s="306" t="s">
        <v>249</v>
      </c>
      <c r="B31" s="307" t="s">
        <v>250</v>
      </c>
      <c r="C31" s="308"/>
      <c r="D31" s="113">
        <v>1.8092661481230978</v>
      </c>
      <c r="E31" s="115">
        <v>214</v>
      </c>
      <c r="F31" s="114">
        <v>255</v>
      </c>
      <c r="G31" s="114">
        <v>263</v>
      </c>
      <c r="H31" s="114">
        <v>234</v>
      </c>
      <c r="I31" s="140">
        <v>224</v>
      </c>
      <c r="J31" s="115">
        <v>-10</v>
      </c>
      <c r="K31" s="116">
        <v>-4.4642857142857144</v>
      </c>
    </row>
    <row r="32" spans="1:11" ht="14.1" customHeight="1" x14ac:dyDescent="0.2">
      <c r="A32" s="306">
        <v>31</v>
      </c>
      <c r="B32" s="307" t="s">
        <v>251</v>
      </c>
      <c r="C32" s="308"/>
      <c r="D32" s="113">
        <v>1.3611768684477512</v>
      </c>
      <c r="E32" s="115">
        <v>161</v>
      </c>
      <c r="F32" s="114">
        <v>127</v>
      </c>
      <c r="G32" s="114">
        <v>138</v>
      </c>
      <c r="H32" s="114">
        <v>124</v>
      </c>
      <c r="I32" s="140">
        <v>118</v>
      </c>
      <c r="J32" s="115">
        <v>43</v>
      </c>
      <c r="K32" s="116">
        <v>36.440677966101696</v>
      </c>
    </row>
    <row r="33" spans="1:11" ht="14.1" customHeight="1" x14ac:dyDescent="0.2">
      <c r="A33" s="306">
        <v>32</v>
      </c>
      <c r="B33" s="307" t="s">
        <v>252</v>
      </c>
      <c r="C33" s="308"/>
      <c r="D33" s="113">
        <v>2.6208995603652352</v>
      </c>
      <c r="E33" s="115">
        <v>310</v>
      </c>
      <c r="F33" s="114">
        <v>265</v>
      </c>
      <c r="G33" s="114">
        <v>352</v>
      </c>
      <c r="H33" s="114">
        <v>244</v>
      </c>
      <c r="I33" s="140">
        <v>314</v>
      </c>
      <c r="J33" s="115">
        <v>-4</v>
      </c>
      <c r="K33" s="116">
        <v>-1.2738853503184713</v>
      </c>
    </row>
    <row r="34" spans="1:11" ht="14.1" customHeight="1" x14ac:dyDescent="0.2">
      <c r="A34" s="306">
        <v>33</v>
      </c>
      <c r="B34" s="307" t="s">
        <v>253</v>
      </c>
      <c r="C34" s="308"/>
      <c r="D34" s="113">
        <v>1.2512681772066283</v>
      </c>
      <c r="E34" s="115">
        <v>148</v>
      </c>
      <c r="F34" s="114">
        <v>116</v>
      </c>
      <c r="G34" s="114">
        <v>256</v>
      </c>
      <c r="H34" s="114">
        <v>146</v>
      </c>
      <c r="I34" s="140">
        <v>149</v>
      </c>
      <c r="J34" s="115">
        <v>-1</v>
      </c>
      <c r="K34" s="116">
        <v>-0.67114093959731547</v>
      </c>
    </row>
    <row r="35" spans="1:11" ht="14.1" customHeight="1" x14ac:dyDescent="0.2">
      <c r="A35" s="306">
        <v>34</v>
      </c>
      <c r="B35" s="307" t="s">
        <v>254</v>
      </c>
      <c r="C35" s="308"/>
      <c r="D35" s="113">
        <v>2.6039905309435238</v>
      </c>
      <c r="E35" s="115">
        <v>308</v>
      </c>
      <c r="F35" s="114">
        <v>144</v>
      </c>
      <c r="G35" s="114">
        <v>329</v>
      </c>
      <c r="H35" s="114">
        <v>173</v>
      </c>
      <c r="I35" s="140">
        <v>248</v>
      </c>
      <c r="J35" s="115">
        <v>60</v>
      </c>
      <c r="K35" s="116">
        <v>24.193548387096776</v>
      </c>
    </row>
    <row r="36" spans="1:11" ht="14.1" customHeight="1" x14ac:dyDescent="0.2">
      <c r="A36" s="306">
        <v>41</v>
      </c>
      <c r="B36" s="307" t="s">
        <v>255</v>
      </c>
      <c r="C36" s="308"/>
      <c r="D36" s="113">
        <v>0.42272573554277987</v>
      </c>
      <c r="E36" s="115">
        <v>50</v>
      </c>
      <c r="F36" s="114">
        <v>46</v>
      </c>
      <c r="G36" s="114">
        <v>62</v>
      </c>
      <c r="H36" s="114">
        <v>44</v>
      </c>
      <c r="I36" s="140">
        <v>87</v>
      </c>
      <c r="J36" s="115">
        <v>-37</v>
      </c>
      <c r="K36" s="116">
        <v>-42.52873563218391</v>
      </c>
    </row>
    <row r="37" spans="1:11" ht="14.1" customHeight="1" x14ac:dyDescent="0.2">
      <c r="A37" s="306">
        <v>42</v>
      </c>
      <c r="B37" s="307" t="s">
        <v>256</v>
      </c>
      <c r="C37" s="308"/>
      <c r="D37" s="113">
        <v>4.2272573554277985E-2</v>
      </c>
      <c r="E37" s="115">
        <v>5</v>
      </c>
      <c r="F37" s="114">
        <v>6</v>
      </c>
      <c r="G37" s="114" t="s">
        <v>513</v>
      </c>
      <c r="H37" s="114">
        <v>6</v>
      </c>
      <c r="I37" s="140">
        <v>21</v>
      </c>
      <c r="J37" s="115">
        <v>-16</v>
      </c>
      <c r="K37" s="116">
        <v>-76.19047619047619</v>
      </c>
    </row>
    <row r="38" spans="1:11" ht="14.1" customHeight="1" x14ac:dyDescent="0.2">
      <c r="A38" s="306">
        <v>43</v>
      </c>
      <c r="B38" s="307" t="s">
        <v>257</v>
      </c>
      <c r="C38" s="308"/>
      <c r="D38" s="113">
        <v>2.181264795400744</v>
      </c>
      <c r="E38" s="115">
        <v>258</v>
      </c>
      <c r="F38" s="114">
        <v>178</v>
      </c>
      <c r="G38" s="114">
        <v>320</v>
      </c>
      <c r="H38" s="114">
        <v>182</v>
      </c>
      <c r="I38" s="140">
        <v>246</v>
      </c>
      <c r="J38" s="115">
        <v>12</v>
      </c>
      <c r="K38" s="116">
        <v>4.8780487804878048</v>
      </c>
    </row>
    <row r="39" spans="1:11" ht="14.1" customHeight="1" x14ac:dyDescent="0.2">
      <c r="A39" s="306">
        <v>51</v>
      </c>
      <c r="B39" s="307" t="s">
        <v>258</v>
      </c>
      <c r="C39" s="308"/>
      <c r="D39" s="113">
        <v>8.1247886371322284</v>
      </c>
      <c r="E39" s="115">
        <v>961</v>
      </c>
      <c r="F39" s="114">
        <v>795</v>
      </c>
      <c r="G39" s="114">
        <v>1300</v>
      </c>
      <c r="H39" s="114">
        <v>1105</v>
      </c>
      <c r="I39" s="140">
        <v>880</v>
      </c>
      <c r="J39" s="115">
        <v>81</v>
      </c>
      <c r="K39" s="116">
        <v>9.204545454545455</v>
      </c>
    </row>
    <row r="40" spans="1:11" ht="14.1" customHeight="1" x14ac:dyDescent="0.2">
      <c r="A40" s="306" t="s">
        <v>259</v>
      </c>
      <c r="B40" s="307" t="s">
        <v>260</v>
      </c>
      <c r="C40" s="308"/>
      <c r="D40" s="113">
        <v>7.7020629015894491</v>
      </c>
      <c r="E40" s="115">
        <v>911</v>
      </c>
      <c r="F40" s="114">
        <v>758</v>
      </c>
      <c r="G40" s="114">
        <v>1237</v>
      </c>
      <c r="H40" s="114">
        <v>1043</v>
      </c>
      <c r="I40" s="140">
        <v>811</v>
      </c>
      <c r="J40" s="115">
        <v>100</v>
      </c>
      <c r="K40" s="116">
        <v>12.330456226880395</v>
      </c>
    </row>
    <row r="41" spans="1:11" ht="14.1" customHeight="1" x14ac:dyDescent="0.2">
      <c r="A41" s="306"/>
      <c r="B41" s="307" t="s">
        <v>261</v>
      </c>
      <c r="C41" s="308"/>
      <c r="D41" s="113">
        <v>6.7636117686844779</v>
      </c>
      <c r="E41" s="115">
        <v>800</v>
      </c>
      <c r="F41" s="114">
        <v>630</v>
      </c>
      <c r="G41" s="114">
        <v>884</v>
      </c>
      <c r="H41" s="114">
        <v>855</v>
      </c>
      <c r="I41" s="140">
        <v>658</v>
      </c>
      <c r="J41" s="115">
        <v>142</v>
      </c>
      <c r="K41" s="116">
        <v>21.580547112462007</v>
      </c>
    </row>
    <row r="42" spans="1:11" ht="14.1" customHeight="1" x14ac:dyDescent="0.2">
      <c r="A42" s="306">
        <v>52</v>
      </c>
      <c r="B42" s="307" t="s">
        <v>262</v>
      </c>
      <c r="C42" s="308"/>
      <c r="D42" s="113">
        <v>5.6645248562732498</v>
      </c>
      <c r="E42" s="115">
        <v>670</v>
      </c>
      <c r="F42" s="114">
        <v>617</v>
      </c>
      <c r="G42" s="114">
        <v>656</v>
      </c>
      <c r="H42" s="114">
        <v>512</v>
      </c>
      <c r="I42" s="140">
        <v>544</v>
      </c>
      <c r="J42" s="115">
        <v>126</v>
      </c>
      <c r="K42" s="116">
        <v>23.161764705882351</v>
      </c>
    </row>
    <row r="43" spans="1:11" ht="14.1" customHeight="1" x14ac:dyDescent="0.2">
      <c r="A43" s="306" t="s">
        <v>263</v>
      </c>
      <c r="B43" s="307" t="s">
        <v>264</v>
      </c>
      <c r="C43" s="308"/>
      <c r="D43" s="113">
        <v>5.1318904294893475</v>
      </c>
      <c r="E43" s="115">
        <v>607</v>
      </c>
      <c r="F43" s="114">
        <v>566</v>
      </c>
      <c r="G43" s="114">
        <v>592</v>
      </c>
      <c r="H43" s="114">
        <v>442</v>
      </c>
      <c r="I43" s="140">
        <v>477</v>
      </c>
      <c r="J43" s="115">
        <v>130</v>
      </c>
      <c r="K43" s="116">
        <v>27.253668763102727</v>
      </c>
    </row>
    <row r="44" spans="1:11" ht="14.1" customHeight="1" x14ac:dyDescent="0.2">
      <c r="A44" s="306">
        <v>53</v>
      </c>
      <c r="B44" s="307" t="s">
        <v>265</v>
      </c>
      <c r="C44" s="308"/>
      <c r="D44" s="113">
        <v>1.1836320595197836</v>
      </c>
      <c r="E44" s="115">
        <v>140</v>
      </c>
      <c r="F44" s="114">
        <v>125</v>
      </c>
      <c r="G44" s="114">
        <v>138</v>
      </c>
      <c r="H44" s="114">
        <v>105</v>
      </c>
      <c r="I44" s="140">
        <v>159</v>
      </c>
      <c r="J44" s="115">
        <v>-19</v>
      </c>
      <c r="K44" s="116">
        <v>-11.949685534591195</v>
      </c>
    </row>
    <row r="45" spans="1:11" ht="14.1" customHeight="1" x14ac:dyDescent="0.2">
      <c r="A45" s="306" t="s">
        <v>266</v>
      </c>
      <c r="B45" s="307" t="s">
        <v>267</v>
      </c>
      <c r="C45" s="308"/>
      <c r="D45" s="113">
        <v>1.0821778829895163</v>
      </c>
      <c r="E45" s="115">
        <v>128</v>
      </c>
      <c r="F45" s="114">
        <v>113</v>
      </c>
      <c r="G45" s="114">
        <v>128</v>
      </c>
      <c r="H45" s="114">
        <v>97</v>
      </c>
      <c r="I45" s="140">
        <v>148</v>
      </c>
      <c r="J45" s="115">
        <v>-20</v>
      </c>
      <c r="K45" s="116">
        <v>-13.513513513513514</v>
      </c>
    </row>
    <row r="46" spans="1:11" ht="14.1" customHeight="1" x14ac:dyDescent="0.2">
      <c r="A46" s="306">
        <v>54</v>
      </c>
      <c r="B46" s="307" t="s">
        <v>268</v>
      </c>
      <c r="C46" s="308"/>
      <c r="D46" s="113">
        <v>3.1788975312817045</v>
      </c>
      <c r="E46" s="115">
        <v>376</v>
      </c>
      <c r="F46" s="114">
        <v>371</v>
      </c>
      <c r="G46" s="114">
        <v>435</v>
      </c>
      <c r="H46" s="114">
        <v>362</v>
      </c>
      <c r="I46" s="140">
        <v>388</v>
      </c>
      <c r="J46" s="115">
        <v>-12</v>
      </c>
      <c r="K46" s="116">
        <v>-3.0927835051546393</v>
      </c>
    </row>
    <row r="47" spans="1:11" ht="14.1" customHeight="1" x14ac:dyDescent="0.2">
      <c r="A47" s="306">
        <v>61</v>
      </c>
      <c r="B47" s="307" t="s">
        <v>269</v>
      </c>
      <c r="C47" s="308"/>
      <c r="D47" s="113">
        <v>2.3080825160635778</v>
      </c>
      <c r="E47" s="115">
        <v>273</v>
      </c>
      <c r="F47" s="114">
        <v>174</v>
      </c>
      <c r="G47" s="114">
        <v>323</v>
      </c>
      <c r="H47" s="114">
        <v>216</v>
      </c>
      <c r="I47" s="140">
        <v>249</v>
      </c>
      <c r="J47" s="115">
        <v>24</v>
      </c>
      <c r="K47" s="116">
        <v>9.6385542168674707</v>
      </c>
    </row>
    <row r="48" spans="1:11" ht="14.1" customHeight="1" x14ac:dyDescent="0.2">
      <c r="A48" s="306">
        <v>62</v>
      </c>
      <c r="B48" s="307" t="s">
        <v>270</v>
      </c>
      <c r="C48" s="308"/>
      <c r="D48" s="113">
        <v>9.0125126817720655</v>
      </c>
      <c r="E48" s="115">
        <v>1066</v>
      </c>
      <c r="F48" s="114">
        <v>1044</v>
      </c>
      <c r="G48" s="114">
        <v>1432</v>
      </c>
      <c r="H48" s="114">
        <v>943</v>
      </c>
      <c r="I48" s="140">
        <v>871</v>
      </c>
      <c r="J48" s="115">
        <v>195</v>
      </c>
      <c r="K48" s="116">
        <v>22.388059701492537</v>
      </c>
    </row>
    <row r="49" spans="1:11" ht="14.1" customHeight="1" x14ac:dyDescent="0.2">
      <c r="A49" s="306">
        <v>63</v>
      </c>
      <c r="B49" s="307" t="s">
        <v>271</v>
      </c>
      <c r="C49" s="308"/>
      <c r="D49" s="113">
        <v>5.9097057828880626</v>
      </c>
      <c r="E49" s="115">
        <v>699</v>
      </c>
      <c r="F49" s="114">
        <v>532</v>
      </c>
      <c r="G49" s="114">
        <v>538</v>
      </c>
      <c r="H49" s="114">
        <v>417</v>
      </c>
      <c r="I49" s="140">
        <v>421</v>
      </c>
      <c r="J49" s="115">
        <v>278</v>
      </c>
      <c r="K49" s="116">
        <v>66.033254156769601</v>
      </c>
    </row>
    <row r="50" spans="1:11" ht="14.1" customHeight="1" x14ac:dyDescent="0.2">
      <c r="A50" s="306" t="s">
        <v>272</v>
      </c>
      <c r="B50" s="307" t="s">
        <v>273</v>
      </c>
      <c r="C50" s="308"/>
      <c r="D50" s="113">
        <v>0.32972607372336826</v>
      </c>
      <c r="E50" s="115">
        <v>39</v>
      </c>
      <c r="F50" s="114">
        <v>73</v>
      </c>
      <c r="G50" s="114">
        <v>57</v>
      </c>
      <c r="H50" s="114">
        <v>16</v>
      </c>
      <c r="I50" s="140">
        <v>35</v>
      </c>
      <c r="J50" s="115">
        <v>4</v>
      </c>
      <c r="K50" s="116">
        <v>11.428571428571429</v>
      </c>
    </row>
    <row r="51" spans="1:11" ht="14.1" customHeight="1" x14ac:dyDescent="0.2">
      <c r="A51" s="306" t="s">
        <v>274</v>
      </c>
      <c r="B51" s="307" t="s">
        <v>275</v>
      </c>
      <c r="C51" s="308"/>
      <c r="D51" s="113">
        <v>2.7984443692932026</v>
      </c>
      <c r="E51" s="115">
        <v>331</v>
      </c>
      <c r="F51" s="114">
        <v>410</v>
      </c>
      <c r="G51" s="114">
        <v>403</v>
      </c>
      <c r="H51" s="114">
        <v>345</v>
      </c>
      <c r="I51" s="140">
        <v>335</v>
      </c>
      <c r="J51" s="115">
        <v>-4</v>
      </c>
      <c r="K51" s="116">
        <v>-1.1940298507462686</v>
      </c>
    </row>
    <row r="52" spans="1:11" ht="14.1" customHeight="1" x14ac:dyDescent="0.2">
      <c r="A52" s="306">
        <v>71</v>
      </c>
      <c r="B52" s="307" t="s">
        <v>276</v>
      </c>
      <c r="C52" s="308"/>
      <c r="D52" s="113">
        <v>9.807237064592492</v>
      </c>
      <c r="E52" s="115">
        <v>1160</v>
      </c>
      <c r="F52" s="114">
        <v>853</v>
      </c>
      <c r="G52" s="114">
        <v>1282</v>
      </c>
      <c r="H52" s="114">
        <v>943</v>
      </c>
      <c r="I52" s="140">
        <v>1288</v>
      </c>
      <c r="J52" s="115">
        <v>-128</v>
      </c>
      <c r="K52" s="116">
        <v>-9.9378881987577632</v>
      </c>
    </row>
    <row r="53" spans="1:11" ht="14.1" customHeight="1" x14ac:dyDescent="0.2">
      <c r="A53" s="306" t="s">
        <v>277</v>
      </c>
      <c r="B53" s="307" t="s">
        <v>278</v>
      </c>
      <c r="C53" s="308"/>
      <c r="D53" s="113">
        <v>3.3902603990530942</v>
      </c>
      <c r="E53" s="115">
        <v>401</v>
      </c>
      <c r="F53" s="114">
        <v>292</v>
      </c>
      <c r="G53" s="114">
        <v>358</v>
      </c>
      <c r="H53" s="114">
        <v>318</v>
      </c>
      <c r="I53" s="140">
        <v>420</v>
      </c>
      <c r="J53" s="115">
        <v>-19</v>
      </c>
      <c r="K53" s="116">
        <v>-4.5238095238095237</v>
      </c>
    </row>
    <row r="54" spans="1:11" ht="14.1" customHeight="1" x14ac:dyDescent="0.2">
      <c r="A54" s="306" t="s">
        <v>279</v>
      </c>
      <c r="B54" s="307" t="s">
        <v>280</v>
      </c>
      <c r="C54" s="308"/>
      <c r="D54" s="113">
        <v>5.6560703415623941</v>
      </c>
      <c r="E54" s="115">
        <v>669</v>
      </c>
      <c r="F54" s="114">
        <v>487</v>
      </c>
      <c r="G54" s="114">
        <v>827</v>
      </c>
      <c r="H54" s="114">
        <v>551</v>
      </c>
      <c r="I54" s="140">
        <v>770</v>
      </c>
      <c r="J54" s="115">
        <v>-101</v>
      </c>
      <c r="K54" s="116">
        <v>-13.116883116883116</v>
      </c>
    </row>
    <row r="55" spans="1:11" ht="14.1" customHeight="1" x14ac:dyDescent="0.2">
      <c r="A55" s="306">
        <v>72</v>
      </c>
      <c r="B55" s="307" t="s">
        <v>281</v>
      </c>
      <c r="C55" s="308"/>
      <c r="D55" s="113">
        <v>1.6993574568819749</v>
      </c>
      <c r="E55" s="115">
        <v>201</v>
      </c>
      <c r="F55" s="114">
        <v>195</v>
      </c>
      <c r="G55" s="114">
        <v>233</v>
      </c>
      <c r="H55" s="114">
        <v>146</v>
      </c>
      <c r="I55" s="140">
        <v>239</v>
      </c>
      <c r="J55" s="115">
        <v>-38</v>
      </c>
      <c r="K55" s="116">
        <v>-15.899581589958158</v>
      </c>
    </row>
    <row r="56" spans="1:11" ht="14.1" customHeight="1" x14ac:dyDescent="0.2">
      <c r="A56" s="306" t="s">
        <v>282</v>
      </c>
      <c r="B56" s="307" t="s">
        <v>283</v>
      </c>
      <c r="C56" s="308"/>
      <c r="D56" s="113">
        <v>0.65945214744673653</v>
      </c>
      <c r="E56" s="115">
        <v>78</v>
      </c>
      <c r="F56" s="114">
        <v>114</v>
      </c>
      <c r="G56" s="114">
        <v>124</v>
      </c>
      <c r="H56" s="114">
        <v>57</v>
      </c>
      <c r="I56" s="140">
        <v>127</v>
      </c>
      <c r="J56" s="115">
        <v>-49</v>
      </c>
      <c r="K56" s="116">
        <v>-38.582677165354333</v>
      </c>
    </row>
    <row r="57" spans="1:11" ht="14.1" customHeight="1" x14ac:dyDescent="0.2">
      <c r="A57" s="306" t="s">
        <v>284</v>
      </c>
      <c r="B57" s="307" t="s">
        <v>285</v>
      </c>
      <c r="C57" s="308"/>
      <c r="D57" s="113">
        <v>0.62563408860331415</v>
      </c>
      <c r="E57" s="115">
        <v>74</v>
      </c>
      <c r="F57" s="114">
        <v>58</v>
      </c>
      <c r="G57" s="114">
        <v>61</v>
      </c>
      <c r="H57" s="114">
        <v>57</v>
      </c>
      <c r="I57" s="140">
        <v>69</v>
      </c>
      <c r="J57" s="115">
        <v>5</v>
      </c>
      <c r="K57" s="116">
        <v>7.2463768115942031</v>
      </c>
    </row>
    <row r="58" spans="1:11" ht="14.1" customHeight="1" x14ac:dyDescent="0.2">
      <c r="A58" s="306">
        <v>73</v>
      </c>
      <c r="B58" s="307" t="s">
        <v>286</v>
      </c>
      <c r="C58" s="308"/>
      <c r="D58" s="113">
        <v>2.3249915454852892</v>
      </c>
      <c r="E58" s="115">
        <v>275</v>
      </c>
      <c r="F58" s="114">
        <v>245</v>
      </c>
      <c r="G58" s="114">
        <v>513</v>
      </c>
      <c r="H58" s="114">
        <v>198</v>
      </c>
      <c r="I58" s="140">
        <v>288</v>
      </c>
      <c r="J58" s="115">
        <v>-13</v>
      </c>
      <c r="K58" s="116">
        <v>-4.5138888888888893</v>
      </c>
    </row>
    <row r="59" spans="1:11" ht="14.1" customHeight="1" x14ac:dyDescent="0.2">
      <c r="A59" s="306" t="s">
        <v>287</v>
      </c>
      <c r="B59" s="307" t="s">
        <v>288</v>
      </c>
      <c r="C59" s="308"/>
      <c r="D59" s="113">
        <v>1.3949949272911735</v>
      </c>
      <c r="E59" s="115">
        <v>165</v>
      </c>
      <c r="F59" s="114">
        <v>164</v>
      </c>
      <c r="G59" s="114">
        <v>372</v>
      </c>
      <c r="H59" s="114">
        <v>110</v>
      </c>
      <c r="I59" s="140">
        <v>155</v>
      </c>
      <c r="J59" s="115">
        <v>10</v>
      </c>
      <c r="K59" s="116">
        <v>6.4516129032258061</v>
      </c>
    </row>
    <row r="60" spans="1:11" ht="14.1" customHeight="1" x14ac:dyDescent="0.2">
      <c r="A60" s="306">
        <v>81</v>
      </c>
      <c r="B60" s="307" t="s">
        <v>289</v>
      </c>
      <c r="C60" s="308"/>
      <c r="D60" s="113">
        <v>7.2032465336489686</v>
      </c>
      <c r="E60" s="115">
        <v>852</v>
      </c>
      <c r="F60" s="114">
        <v>966</v>
      </c>
      <c r="G60" s="114">
        <v>1159</v>
      </c>
      <c r="H60" s="114">
        <v>829</v>
      </c>
      <c r="I60" s="140">
        <v>876</v>
      </c>
      <c r="J60" s="115">
        <v>-24</v>
      </c>
      <c r="K60" s="116">
        <v>-2.7397260273972601</v>
      </c>
    </row>
    <row r="61" spans="1:11" ht="14.1" customHeight="1" x14ac:dyDescent="0.2">
      <c r="A61" s="306" t="s">
        <v>290</v>
      </c>
      <c r="B61" s="307" t="s">
        <v>291</v>
      </c>
      <c r="C61" s="308"/>
      <c r="D61" s="113">
        <v>2.0967196482921882</v>
      </c>
      <c r="E61" s="115">
        <v>248</v>
      </c>
      <c r="F61" s="114">
        <v>197</v>
      </c>
      <c r="G61" s="114">
        <v>395</v>
      </c>
      <c r="H61" s="114">
        <v>209</v>
      </c>
      <c r="I61" s="140">
        <v>264</v>
      </c>
      <c r="J61" s="115">
        <v>-16</v>
      </c>
      <c r="K61" s="116">
        <v>-6.0606060606060606</v>
      </c>
    </row>
    <row r="62" spans="1:11" ht="14.1" customHeight="1" x14ac:dyDescent="0.2">
      <c r="A62" s="306" t="s">
        <v>292</v>
      </c>
      <c r="B62" s="307" t="s">
        <v>293</v>
      </c>
      <c r="C62" s="308"/>
      <c r="D62" s="113">
        <v>2.4264457220155564</v>
      </c>
      <c r="E62" s="115">
        <v>287</v>
      </c>
      <c r="F62" s="114">
        <v>441</v>
      </c>
      <c r="G62" s="114">
        <v>514</v>
      </c>
      <c r="H62" s="114">
        <v>329</v>
      </c>
      <c r="I62" s="140">
        <v>258</v>
      </c>
      <c r="J62" s="115">
        <v>29</v>
      </c>
      <c r="K62" s="116">
        <v>11.24031007751938</v>
      </c>
    </row>
    <row r="63" spans="1:11" ht="14.1" customHeight="1" x14ac:dyDescent="0.2">
      <c r="A63" s="306"/>
      <c r="B63" s="307" t="s">
        <v>294</v>
      </c>
      <c r="C63" s="308"/>
      <c r="D63" s="113">
        <v>2.0882651335813325</v>
      </c>
      <c r="E63" s="115">
        <v>247</v>
      </c>
      <c r="F63" s="114">
        <v>391</v>
      </c>
      <c r="G63" s="114">
        <v>410</v>
      </c>
      <c r="H63" s="114">
        <v>274</v>
      </c>
      <c r="I63" s="140">
        <v>211</v>
      </c>
      <c r="J63" s="115">
        <v>36</v>
      </c>
      <c r="K63" s="116">
        <v>17.061611374407583</v>
      </c>
    </row>
    <row r="64" spans="1:11" ht="14.1" customHeight="1" x14ac:dyDescent="0.2">
      <c r="A64" s="306" t="s">
        <v>295</v>
      </c>
      <c r="B64" s="307" t="s">
        <v>296</v>
      </c>
      <c r="C64" s="308"/>
      <c r="D64" s="113">
        <v>1.3611768684477512</v>
      </c>
      <c r="E64" s="115">
        <v>161</v>
      </c>
      <c r="F64" s="114">
        <v>85</v>
      </c>
      <c r="G64" s="114">
        <v>106</v>
      </c>
      <c r="H64" s="114">
        <v>107</v>
      </c>
      <c r="I64" s="140">
        <v>150</v>
      </c>
      <c r="J64" s="115">
        <v>11</v>
      </c>
      <c r="K64" s="116">
        <v>7.333333333333333</v>
      </c>
    </row>
    <row r="65" spans="1:11" ht="14.1" customHeight="1" x14ac:dyDescent="0.2">
      <c r="A65" s="306" t="s">
        <v>297</v>
      </c>
      <c r="B65" s="307" t="s">
        <v>298</v>
      </c>
      <c r="C65" s="308"/>
      <c r="D65" s="113">
        <v>0.40581670612106863</v>
      </c>
      <c r="E65" s="115">
        <v>48</v>
      </c>
      <c r="F65" s="114">
        <v>102</v>
      </c>
      <c r="G65" s="114">
        <v>49</v>
      </c>
      <c r="H65" s="114">
        <v>72</v>
      </c>
      <c r="I65" s="140">
        <v>98</v>
      </c>
      <c r="J65" s="115">
        <v>-50</v>
      </c>
      <c r="K65" s="116">
        <v>-51.020408163265309</v>
      </c>
    </row>
    <row r="66" spans="1:11" ht="14.1" customHeight="1" x14ac:dyDescent="0.2">
      <c r="A66" s="306">
        <v>82</v>
      </c>
      <c r="B66" s="307" t="s">
        <v>299</v>
      </c>
      <c r="C66" s="308"/>
      <c r="D66" s="113">
        <v>2.4095366925938451</v>
      </c>
      <c r="E66" s="115">
        <v>285</v>
      </c>
      <c r="F66" s="114">
        <v>431</v>
      </c>
      <c r="G66" s="114">
        <v>408</v>
      </c>
      <c r="H66" s="114">
        <v>370</v>
      </c>
      <c r="I66" s="140">
        <v>353</v>
      </c>
      <c r="J66" s="115">
        <v>-68</v>
      </c>
      <c r="K66" s="116">
        <v>-19.263456090651559</v>
      </c>
    </row>
    <row r="67" spans="1:11" ht="14.1" customHeight="1" x14ac:dyDescent="0.2">
      <c r="A67" s="306" t="s">
        <v>300</v>
      </c>
      <c r="B67" s="307" t="s">
        <v>301</v>
      </c>
      <c r="C67" s="308"/>
      <c r="D67" s="113">
        <v>1.4372675008454514</v>
      </c>
      <c r="E67" s="115">
        <v>170</v>
      </c>
      <c r="F67" s="114">
        <v>297</v>
      </c>
      <c r="G67" s="114">
        <v>225</v>
      </c>
      <c r="H67" s="114">
        <v>264</v>
      </c>
      <c r="I67" s="140">
        <v>205</v>
      </c>
      <c r="J67" s="115">
        <v>-35</v>
      </c>
      <c r="K67" s="116">
        <v>-17.073170731707318</v>
      </c>
    </row>
    <row r="68" spans="1:11" ht="14.1" customHeight="1" x14ac:dyDescent="0.2">
      <c r="A68" s="306" t="s">
        <v>302</v>
      </c>
      <c r="B68" s="307" t="s">
        <v>303</v>
      </c>
      <c r="C68" s="308"/>
      <c r="D68" s="113">
        <v>0.58336151504903622</v>
      </c>
      <c r="E68" s="115">
        <v>69</v>
      </c>
      <c r="F68" s="114">
        <v>91</v>
      </c>
      <c r="G68" s="114">
        <v>89</v>
      </c>
      <c r="H68" s="114">
        <v>56</v>
      </c>
      <c r="I68" s="140">
        <v>84</v>
      </c>
      <c r="J68" s="115">
        <v>-15</v>
      </c>
      <c r="K68" s="116">
        <v>-17.857142857142858</v>
      </c>
    </row>
    <row r="69" spans="1:11" ht="14.1" customHeight="1" x14ac:dyDescent="0.2">
      <c r="A69" s="306">
        <v>83</v>
      </c>
      <c r="B69" s="307" t="s">
        <v>304</v>
      </c>
      <c r="C69" s="308"/>
      <c r="D69" s="113">
        <v>4.041258031788975</v>
      </c>
      <c r="E69" s="115">
        <v>478</v>
      </c>
      <c r="F69" s="114">
        <v>488</v>
      </c>
      <c r="G69" s="114">
        <v>950</v>
      </c>
      <c r="H69" s="114">
        <v>436</v>
      </c>
      <c r="I69" s="140">
        <v>572</v>
      </c>
      <c r="J69" s="115">
        <v>-94</v>
      </c>
      <c r="K69" s="116">
        <v>-16.433566433566433</v>
      </c>
    </row>
    <row r="70" spans="1:11" ht="14.1" customHeight="1" x14ac:dyDescent="0.2">
      <c r="A70" s="306" t="s">
        <v>305</v>
      </c>
      <c r="B70" s="307" t="s">
        <v>306</v>
      </c>
      <c r="C70" s="308"/>
      <c r="D70" s="113">
        <v>3.2803517078119717</v>
      </c>
      <c r="E70" s="115">
        <v>388</v>
      </c>
      <c r="F70" s="114">
        <v>407</v>
      </c>
      <c r="G70" s="114">
        <v>847</v>
      </c>
      <c r="H70" s="114">
        <v>354</v>
      </c>
      <c r="I70" s="140">
        <v>470</v>
      </c>
      <c r="J70" s="115">
        <v>-82</v>
      </c>
      <c r="K70" s="116">
        <v>-17.446808510638299</v>
      </c>
    </row>
    <row r="71" spans="1:11" ht="14.1" customHeight="1" x14ac:dyDescent="0.2">
      <c r="A71" s="306"/>
      <c r="B71" s="307" t="s">
        <v>307</v>
      </c>
      <c r="C71" s="308"/>
      <c r="D71" s="113">
        <v>1.5979032803517079</v>
      </c>
      <c r="E71" s="115">
        <v>189</v>
      </c>
      <c r="F71" s="114">
        <v>210</v>
      </c>
      <c r="G71" s="114">
        <v>468</v>
      </c>
      <c r="H71" s="114">
        <v>151</v>
      </c>
      <c r="I71" s="140">
        <v>245</v>
      </c>
      <c r="J71" s="115">
        <v>-56</v>
      </c>
      <c r="K71" s="116">
        <v>-22.857142857142858</v>
      </c>
    </row>
    <row r="72" spans="1:11" ht="14.1" customHeight="1" x14ac:dyDescent="0.2">
      <c r="A72" s="306">
        <v>84</v>
      </c>
      <c r="B72" s="307" t="s">
        <v>308</v>
      </c>
      <c r="C72" s="308"/>
      <c r="D72" s="113">
        <v>5.2587081501521808</v>
      </c>
      <c r="E72" s="115">
        <v>622</v>
      </c>
      <c r="F72" s="114">
        <v>686</v>
      </c>
      <c r="G72" s="114">
        <v>621</v>
      </c>
      <c r="H72" s="114">
        <v>628</v>
      </c>
      <c r="I72" s="140">
        <v>569</v>
      </c>
      <c r="J72" s="115">
        <v>53</v>
      </c>
      <c r="K72" s="116">
        <v>9.314586994727593</v>
      </c>
    </row>
    <row r="73" spans="1:11" ht="14.1" customHeight="1" x14ac:dyDescent="0.2">
      <c r="A73" s="306" t="s">
        <v>309</v>
      </c>
      <c r="B73" s="307" t="s">
        <v>310</v>
      </c>
      <c r="C73" s="308"/>
      <c r="D73" s="113">
        <v>0.58336151504903622</v>
      </c>
      <c r="E73" s="115">
        <v>69</v>
      </c>
      <c r="F73" s="114">
        <v>66</v>
      </c>
      <c r="G73" s="114">
        <v>70</v>
      </c>
      <c r="H73" s="114">
        <v>45</v>
      </c>
      <c r="I73" s="140">
        <v>78</v>
      </c>
      <c r="J73" s="115">
        <v>-9</v>
      </c>
      <c r="K73" s="116">
        <v>-11.538461538461538</v>
      </c>
    </row>
    <row r="74" spans="1:11" ht="14.1" customHeight="1" x14ac:dyDescent="0.2">
      <c r="A74" s="306" t="s">
        <v>311</v>
      </c>
      <c r="B74" s="307" t="s">
        <v>312</v>
      </c>
      <c r="C74" s="308"/>
      <c r="D74" s="113">
        <v>0.42272573554277987</v>
      </c>
      <c r="E74" s="115">
        <v>50</v>
      </c>
      <c r="F74" s="114">
        <v>32</v>
      </c>
      <c r="G74" s="114">
        <v>48</v>
      </c>
      <c r="H74" s="114">
        <v>30</v>
      </c>
      <c r="I74" s="140">
        <v>30</v>
      </c>
      <c r="J74" s="115">
        <v>20</v>
      </c>
      <c r="K74" s="116">
        <v>66.666666666666671</v>
      </c>
    </row>
    <row r="75" spans="1:11" ht="14.1" customHeight="1" x14ac:dyDescent="0.2">
      <c r="A75" s="306" t="s">
        <v>313</v>
      </c>
      <c r="B75" s="307" t="s">
        <v>314</v>
      </c>
      <c r="C75" s="308"/>
      <c r="D75" s="113">
        <v>3.6608048698004736</v>
      </c>
      <c r="E75" s="115">
        <v>433</v>
      </c>
      <c r="F75" s="114">
        <v>542</v>
      </c>
      <c r="G75" s="114">
        <v>412</v>
      </c>
      <c r="H75" s="114">
        <v>489</v>
      </c>
      <c r="I75" s="140">
        <v>390</v>
      </c>
      <c r="J75" s="115">
        <v>43</v>
      </c>
      <c r="K75" s="116">
        <v>11.025641025641026</v>
      </c>
    </row>
    <row r="76" spans="1:11" ht="14.1" customHeight="1" x14ac:dyDescent="0.2">
      <c r="A76" s="306">
        <v>91</v>
      </c>
      <c r="B76" s="307" t="s">
        <v>315</v>
      </c>
      <c r="C76" s="308"/>
      <c r="D76" s="113">
        <v>0.20290835306053431</v>
      </c>
      <c r="E76" s="115">
        <v>24</v>
      </c>
      <c r="F76" s="114">
        <v>10</v>
      </c>
      <c r="G76" s="114">
        <v>25</v>
      </c>
      <c r="H76" s="114">
        <v>17</v>
      </c>
      <c r="I76" s="140">
        <v>19</v>
      </c>
      <c r="J76" s="115">
        <v>5</v>
      </c>
      <c r="K76" s="116">
        <v>26.315789473684209</v>
      </c>
    </row>
    <row r="77" spans="1:11" ht="14.1" customHeight="1" x14ac:dyDescent="0.2">
      <c r="A77" s="306">
        <v>92</v>
      </c>
      <c r="B77" s="307" t="s">
        <v>316</v>
      </c>
      <c r="C77" s="308"/>
      <c r="D77" s="113">
        <v>3.7368955021981738</v>
      </c>
      <c r="E77" s="115">
        <v>442</v>
      </c>
      <c r="F77" s="114">
        <v>386</v>
      </c>
      <c r="G77" s="114">
        <v>436</v>
      </c>
      <c r="H77" s="114">
        <v>318</v>
      </c>
      <c r="I77" s="140">
        <v>412</v>
      </c>
      <c r="J77" s="115">
        <v>30</v>
      </c>
      <c r="K77" s="116">
        <v>7.2815533980582527</v>
      </c>
    </row>
    <row r="78" spans="1:11" ht="14.1" customHeight="1" x14ac:dyDescent="0.2">
      <c r="A78" s="306">
        <v>93</v>
      </c>
      <c r="B78" s="307" t="s">
        <v>317</v>
      </c>
      <c r="C78" s="308"/>
      <c r="D78" s="113">
        <v>0.11836320595197836</v>
      </c>
      <c r="E78" s="115">
        <v>14</v>
      </c>
      <c r="F78" s="114">
        <v>8</v>
      </c>
      <c r="G78" s="114">
        <v>21</v>
      </c>
      <c r="H78" s="114">
        <v>9</v>
      </c>
      <c r="I78" s="140">
        <v>9</v>
      </c>
      <c r="J78" s="115">
        <v>5</v>
      </c>
      <c r="K78" s="116">
        <v>55.555555555555557</v>
      </c>
    </row>
    <row r="79" spans="1:11" ht="14.1" customHeight="1" x14ac:dyDescent="0.2">
      <c r="A79" s="306">
        <v>94</v>
      </c>
      <c r="B79" s="307" t="s">
        <v>318</v>
      </c>
      <c r="C79" s="308"/>
      <c r="D79" s="113">
        <v>1.9276293540750762</v>
      </c>
      <c r="E79" s="115">
        <v>228</v>
      </c>
      <c r="F79" s="114">
        <v>194</v>
      </c>
      <c r="G79" s="114">
        <v>169</v>
      </c>
      <c r="H79" s="114">
        <v>143</v>
      </c>
      <c r="I79" s="140">
        <v>190</v>
      </c>
      <c r="J79" s="115">
        <v>38</v>
      </c>
      <c r="K79" s="116">
        <v>20</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0.12681772066283395</v>
      </c>
      <c r="E81" s="143">
        <v>15</v>
      </c>
      <c r="F81" s="144">
        <v>4</v>
      </c>
      <c r="G81" s="144">
        <v>22</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11581</v>
      </c>
      <c r="E11" s="114">
        <v>10769</v>
      </c>
      <c r="F11" s="114">
        <v>11847</v>
      </c>
      <c r="G11" s="114">
        <v>9804</v>
      </c>
      <c r="H11" s="140">
        <v>11596</v>
      </c>
      <c r="I11" s="115">
        <v>-15</v>
      </c>
      <c r="J11" s="116">
        <v>-0.12935494998275268</v>
      </c>
    </row>
    <row r="12" spans="1:15" s="110" customFormat="1" ht="24.95" customHeight="1" x14ac:dyDescent="0.2">
      <c r="A12" s="193" t="s">
        <v>132</v>
      </c>
      <c r="B12" s="194" t="s">
        <v>133</v>
      </c>
      <c r="C12" s="113">
        <v>3.4539331663932304E-2</v>
      </c>
      <c r="D12" s="115">
        <v>4</v>
      </c>
      <c r="E12" s="114" t="s">
        <v>513</v>
      </c>
      <c r="F12" s="114">
        <v>8</v>
      </c>
      <c r="G12" s="114">
        <v>0</v>
      </c>
      <c r="H12" s="140">
        <v>6</v>
      </c>
      <c r="I12" s="115">
        <v>-2</v>
      </c>
      <c r="J12" s="116">
        <v>-33.333333333333336</v>
      </c>
    </row>
    <row r="13" spans="1:15" s="110" customFormat="1" ht="24.95" customHeight="1" x14ac:dyDescent="0.2">
      <c r="A13" s="193" t="s">
        <v>134</v>
      </c>
      <c r="B13" s="199" t="s">
        <v>214</v>
      </c>
      <c r="C13" s="113">
        <v>0.73396079785856139</v>
      </c>
      <c r="D13" s="115">
        <v>85</v>
      </c>
      <c r="E13" s="114" t="s">
        <v>513</v>
      </c>
      <c r="F13" s="114">
        <v>98</v>
      </c>
      <c r="G13" s="114">
        <v>66</v>
      </c>
      <c r="H13" s="140">
        <v>82</v>
      </c>
      <c r="I13" s="115">
        <v>3</v>
      </c>
      <c r="J13" s="116">
        <v>3.6585365853658538</v>
      </c>
    </row>
    <row r="14" spans="1:15" s="287" customFormat="1" ht="24.95" customHeight="1" x14ac:dyDescent="0.2">
      <c r="A14" s="193" t="s">
        <v>215</v>
      </c>
      <c r="B14" s="199" t="s">
        <v>137</v>
      </c>
      <c r="C14" s="113">
        <v>5.465849235817287</v>
      </c>
      <c r="D14" s="115">
        <v>633</v>
      </c>
      <c r="E14" s="114" t="s">
        <v>513</v>
      </c>
      <c r="F14" s="114">
        <v>526</v>
      </c>
      <c r="G14" s="114">
        <v>549</v>
      </c>
      <c r="H14" s="140">
        <v>651</v>
      </c>
      <c r="I14" s="115">
        <v>-18</v>
      </c>
      <c r="J14" s="116">
        <v>-2.7649769585253456</v>
      </c>
      <c r="K14" s="110"/>
      <c r="L14" s="110"/>
      <c r="M14" s="110"/>
      <c r="N14" s="110"/>
      <c r="O14" s="110"/>
    </row>
    <row r="15" spans="1:15" s="110" customFormat="1" ht="24.95" customHeight="1" x14ac:dyDescent="0.2">
      <c r="A15" s="193" t="s">
        <v>216</v>
      </c>
      <c r="B15" s="199" t="s">
        <v>217</v>
      </c>
      <c r="C15" s="113">
        <v>1.1397979449097659</v>
      </c>
      <c r="D15" s="115">
        <v>132</v>
      </c>
      <c r="E15" s="114">
        <v>146</v>
      </c>
      <c r="F15" s="114">
        <v>149</v>
      </c>
      <c r="G15" s="114">
        <v>157</v>
      </c>
      <c r="H15" s="140">
        <v>135</v>
      </c>
      <c r="I15" s="115">
        <v>-3</v>
      </c>
      <c r="J15" s="116">
        <v>-2.2222222222222223</v>
      </c>
    </row>
    <row r="16" spans="1:15" s="287" customFormat="1" ht="24.95" customHeight="1" x14ac:dyDescent="0.2">
      <c r="A16" s="193" t="s">
        <v>218</v>
      </c>
      <c r="B16" s="199" t="s">
        <v>141</v>
      </c>
      <c r="C16" s="113">
        <v>3.8165961488645195</v>
      </c>
      <c r="D16" s="115">
        <v>442</v>
      </c>
      <c r="E16" s="114">
        <v>307</v>
      </c>
      <c r="F16" s="114">
        <v>337</v>
      </c>
      <c r="G16" s="114">
        <v>357</v>
      </c>
      <c r="H16" s="140">
        <v>457</v>
      </c>
      <c r="I16" s="115">
        <v>-15</v>
      </c>
      <c r="J16" s="116">
        <v>-3.2822757111597376</v>
      </c>
      <c r="K16" s="110"/>
      <c r="L16" s="110"/>
      <c r="M16" s="110"/>
      <c r="N16" s="110"/>
      <c r="O16" s="110"/>
    </row>
    <row r="17" spans="1:15" s="110" customFormat="1" ht="24.95" customHeight="1" x14ac:dyDescent="0.2">
      <c r="A17" s="193" t="s">
        <v>142</v>
      </c>
      <c r="B17" s="199" t="s">
        <v>220</v>
      </c>
      <c r="C17" s="113">
        <v>0.50945514204300146</v>
      </c>
      <c r="D17" s="115">
        <v>59</v>
      </c>
      <c r="E17" s="114" t="s">
        <v>513</v>
      </c>
      <c r="F17" s="114">
        <v>40</v>
      </c>
      <c r="G17" s="114">
        <v>35</v>
      </c>
      <c r="H17" s="140">
        <v>59</v>
      </c>
      <c r="I17" s="115">
        <v>0</v>
      </c>
      <c r="J17" s="116">
        <v>0</v>
      </c>
    </row>
    <row r="18" spans="1:15" s="287" customFormat="1" ht="24.95" customHeight="1" x14ac:dyDescent="0.2">
      <c r="A18" s="201" t="s">
        <v>144</v>
      </c>
      <c r="B18" s="202" t="s">
        <v>145</v>
      </c>
      <c r="C18" s="113">
        <v>6.1480010361799495</v>
      </c>
      <c r="D18" s="115">
        <v>712</v>
      </c>
      <c r="E18" s="114">
        <v>782</v>
      </c>
      <c r="F18" s="114">
        <v>684</v>
      </c>
      <c r="G18" s="114">
        <v>568</v>
      </c>
      <c r="H18" s="140">
        <v>747</v>
      </c>
      <c r="I18" s="115">
        <v>-35</v>
      </c>
      <c r="J18" s="116">
        <v>-4.6854082998661308</v>
      </c>
      <c r="K18" s="110"/>
      <c r="L18" s="110"/>
      <c r="M18" s="110"/>
      <c r="N18" s="110"/>
      <c r="O18" s="110"/>
    </row>
    <row r="19" spans="1:15" s="110" customFormat="1" ht="24.95" customHeight="1" x14ac:dyDescent="0.2">
      <c r="A19" s="193" t="s">
        <v>146</v>
      </c>
      <c r="B19" s="199" t="s">
        <v>147</v>
      </c>
      <c r="C19" s="113">
        <v>14.938260944650722</v>
      </c>
      <c r="D19" s="115">
        <v>1730</v>
      </c>
      <c r="E19" s="114">
        <v>1285</v>
      </c>
      <c r="F19" s="114">
        <v>1655</v>
      </c>
      <c r="G19" s="114">
        <v>1392</v>
      </c>
      <c r="H19" s="140">
        <v>1455</v>
      </c>
      <c r="I19" s="115">
        <v>275</v>
      </c>
      <c r="J19" s="116">
        <v>18.900343642611684</v>
      </c>
    </row>
    <row r="20" spans="1:15" s="287" customFormat="1" ht="24.95" customHeight="1" x14ac:dyDescent="0.2">
      <c r="A20" s="193" t="s">
        <v>148</v>
      </c>
      <c r="B20" s="199" t="s">
        <v>149</v>
      </c>
      <c r="C20" s="113">
        <v>7.0460236594421897</v>
      </c>
      <c r="D20" s="115">
        <v>816</v>
      </c>
      <c r="E20" s="114">
        <v>1227</v>
      </c>
      <c r="F20" s="114">
        <v>880</v>
      </c>
      <c r="G20" s="114">
        <v>563</v>
      </c>
      <c r="H20" s="140">
        <v>673</v>
      </c>
      <c r="I20" s="115">
        <v>143</v>
      </c>
      <c r="J20" s="116">
        <v>21.248142644873699</v>
      </c>
      <c r="K20" s="110"/>
      <c r="L20" s="110"/>
      <c r="M20" s="110"/>
      <c r="N20" s="110"/>
      <c r="O20" s="110"/>
    </row>
    <row r="21" spans="1:15" s="110" customFormat="1" ht="24.95" customHeight="1" x14ac:dyDescent="0.2">
      <c r="A21" s="201" t="s">
        <v>150</v>
      </c>
      <c r="B21" s="202" t="s">
        <v>151</v>
      </c>
      <c r="C21" s="113">
        <v>5.9407650461963559</v>
      </c>
      <c r="D21" s="115">
        <v>688</v>
      </c>
      <c r="E21" s="114">
        <v>839</v>
      </c>
      <c r="F21" s="114">
        <v>632</v>
      </c>
      <c r="G21" s="114">
        <v>549</v>
      </c>
      <c r="H21" s="140">
        <v>800</v>
      </c>
      <c r="I21" s="115">
        <v>-112</v>
      </c>
      <c r="J21" s="116">
        <v>-14</v>
      </c>
    </row>
    <row r="22" spans="1:15" s="110" customFormat="1" ht="24.95" customHeight="1" x14ac:dyDescent="0.2">
      <c r="A22" s="201" t="s">
        <v>152</v>
      </c>
      <c r="B22" s="199" t="s">
        <v>153</v>
      </c>
      <c r="C22" s="113">
        <v>2.6940678697867195</v>
      </c>
      <c r="D22" s="115">
        <v>312</v>
      </c>
      <c r="E22" s="114">
        <v>225</v>
      </c>
      <c r="F22" s="114">
        <v>314</v>
      </c>
      <c r="G22" s="114">
        <v>259</v>
      </c>
      <c r="H22" s="140">
        <v>355</v>
      </c>
      <c r="I22" s="115">
        <v>-43</v>
      </c>
      <c r="J22" s="116">
        <v>-12.112676056338028</v>
      </c>
    </row>
    <row r="23" spans="1:15" s="110" customFormat="1" ht="24.95" customHeight="1" x14ac:dyDescent="0.2">
      <c r="A23" s="193" t="s">
        <v>154</v>
      </c>
      <c r="B23" s="199" t="s">
        <v>155</v>
      </c>
      <c r="C23" s="113">
        <v>1.2347811069855799</v>
      </c>
      <c r="D23" s="115">
        <v>143</v>
      </c>
      <c r="E23" s="114">
        <v>89</v>
      </c>
      <c r="F23" s="114">
        <v>115</v>
      </c>
      <c r="G23" s="114">
        <v>92</v>
      </c>
      <c r="H23" s="140">
        <v>129</v>
      </c>
      <c r="I23" s="115">
        <v>14</v>
      </c>
      <c r="J23" s="116">
        <v>10.852713178294573</v>
      </c>
    </row>
    <row r="24" spans="1:15" s="110" customFormat="1" ht="24.95" customHeight="1" x14ac:dyDescent="0.2">
      <c r="A24" s="193" t="s">
        <v>156</v>
      </c>
      <c r="B24" s="199" t="s">
        <v>221</v>
      </c>
      <c r="C24" s="113">
        <v>6.2170796995078144</v>
      </c>
      <c r="D24" s="115">
        <v>720</v>
      </c>
      <c r="E24" s="114">
        <v>541</v>
      </c>
      <c r="F24" s="114">
        <v>728</v>
      </c>
      <c r="G24" s="114">
        <v>681</v>
      </c>
      <c r="H24" s="140">
        <v>815</v>
      </c>
      <c r="I24" s="115">
        <v>-95</v>
      </c>
      <c r="J24" s="116">
        <v>-11.656441717791411</v>
      </c>
    </row>
    <row r="25" spans="1:15" s="110" customFormat="1" ht="24.95" customHeight="1" x14ac:dyDescent="0.2">
      <c r="A25" s="193" t="s">
        <v>222</v>
      </c>
      <c r="B25" s="204" t="s">
        <v>159</v>
      </c>
      <c r="C25" s="113">
        <v>12.494603229427511</v>
      </c>
      <c r="D25" s="115">
        <v>1447</v>
      </c>
      <c r="E25" s="114">
        <v>1042</v>
      </c>
      <c r="F25" s="114">
        <v>992</v>
      </c>
      <c r="G25" s="114">
        <v>919</v>
      </c>
      <c r="H25" s="140">
        <v>1032</v>
      </c>
      <c r="I25" s="115">
        <v>415</v>
      </c>
      <c r="J25" s="116">
        <v>40.213178294573645</v>
      </c>
    </row>
    <row r="26" spans="1:15" s="110" customFormat="1" ht="24.95" customHeight="1" x14ac:dyDescent="0.2">
      <c r="A26" s="201">
        <v>782.78300000000002</v>
      </c>
      <c r="B26" s="203" t="s">
        <v>160</v>
      </c>
      <c r="C26" s="113">
        <v>9.0320352301182965</v>
      </c>
      <c r="D26" s="115">
        <v>1046</v>
      </c>
      <c r="E26" s="114">
        <v>1167</v>
      </c>
      <c r="F26" s="114">
        <v>1217</v>
      </c>
      <c r="G26" s="114">
        <v>1184</v>
      </c>
      <c r="H26" s="140">
        <v>1280</v>
      </c>
      <c r="I26" s="115">
        <v>-234</v>
      </c>
      <c r="J26" s="116">
        <v>-18.28125</v>
      </c>
    </row>
    <row r="27" spans="1:15" s="110" customFormat="1" ht="24.95" customHeight="1" x14ac:dyDescent="0.2">
      <c r="A27" s="193" t="s">
        <v>161</v>
      </c>
      <c r="B27" s="199" t="s">
        <v>162</v>
      </c>
      <c r="C27" s="113">
        <v>2.4868318798031259</v>
      </c>
      <c r="D27" s="115">
        <v>288</v>
      </c>
      <c r="E27" s="114">
        <v>209</v>
      </c>
      <c r="F27" s="114">
        <v>410</v>
      </c>
      <c r="G27" s="114">
        <v>254</v>
      </c>
      <c r="H27" s="140">
        <v>264</v>
      </c>
      <c r="I27" s="115">
        <v>24</v>
      </c>
      <c r="J27" s="116">
        <v>9.0909090909090917</v>
      </c>
    </row>
    <row r="28" spans="1:15" s="110" customFormat="1" ht="24.95" customHeight="1" x14ac:dyDescent="0.2">
      <c r="A28" s="193" t="s">
        <v>163</v>
      </c>
      <c r="B28" s="199" t="s">
        <v>164</v>
      </c>
      <c r="C28" s="113">
        <v>7.6159226318970727</v>
      </c>
      <c r="D28" s="115">
        <v>882</v>
      </c>
      <c r="E28" s="114">
        <v>807</v>
      </c>
      <c r="F28" s="114">
        <v>1067</v>
      </c>
      <c r="G28" s="114">
        <v>809</v>
      </c>
      <c r="H28" s="140">
        <v>963</v>
      </c>
      <c r="I28" s="115">
        <v>-81</v>
      </c>
      <c r="J28" s="116">
        <v>-8.4112149532710276</v>
      </c>
    </row>
    <row r="29" spans="1:15" s="110" customFormat="1" ht="24.95" customHeight="1" x14ac:dyDescent="0.2">
      <c r="A29" s="193">
        <v>86</v>
      </c>
      <c r="B29" s="199" t="s">
        <v>165</v>
      </c>
      <c r="C29" s="113">
        <v>7.3914169760815129</v>
      </c>
      <c r="D29" s="115">
        <v>856</v>
      </c>
      <c r="E29" s="114">
        <v>755</v>
      </c>
      <c r="F29" s="114">
        <v>887</v>
      </c>
      <c r="G29" s="114">
        <v>748</v>
      </c>
      <c r="H29" s="140">
        <v>845</v>
      </c>
      <c r="I29" s="115">
        <v>11</v>
      </c>
      <c r="J29" s="116">
        <v>1.3017751479289941</v>
      </c>
    </row>
    <row r="30" spans="1:15" s="110" customFormat="1" ht="24.95" customHeight="1" x14ac:dyDescent="0.2">
      <c r="A30" s="193">
        <v>87.88</v>
      </c>
      <c r="B30" s="204" t="s">
        <v>166</v>
      </c>
      <c r="C30" s="113">
        <v>6.7006303428028664</v>
      </c>
      <c r="D30" s="115">
        <v>776</v>
      </c>
      <c r="E30" s="114">
        <v>764</v>
      </c>
      <c r="F30" s="114">
        <v>1104</v>
      </c>
      <c r="G30" s="114">
        <v>705</v>
      </c>
      <c r="H30" s="140">
        <v>996</v>
      </c>
      <c r="I30" s="115">
        <v>-220</v>
      </c>
      <c r="J30" s="116">
        <v>-22.08835341365462</v>
      </c>
    </row>
    <row r="31" spans="1:15" s="110" customFormat="1" ht="24.95" customHeight="1" x14ac:dyDescent="0.2">
      <c r="A31" s="193" t="s">
        <v>167</v>
      </c>
      <c r="B31" s="199" t="s">
        <v>168</v>
      </c>
      <c r="C31" s="113">
        <v>3.8252309817805026</v>
      </c>
      <c r="D31" s="115">
        <v>443</v>
      </c>
      <c r="E31" s="114">
        <v>427</v>
      </c>
      <c r="F31" s="114">
        <v>530</v>
      </c>
      <c r="G31" s="114">
        <v>466</v>
      </c>
      <c r="H31" s="140">
        <v>503</v>
      </c>
      <c r="I31" s="115">
        <v>-60</v>
      </c>
      <c r="J31" s="116">
        <v>-11.928429423459244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3.4539331663932304E-2</v>
      </c>
      <c r="D34" s="115">
        <v>4</v>
      </c>
      <c r="E34" s="114" t="s">
        <v>513</v>
      </c>
      <c r="F34" s="114">
        <v>8</v>
      </c>
      <c r="G34" s="114">
        <v>0</v>
      </c>
      <c r="H34" s="140">
        <v>6</v>
      </c>
      <c r="I34" s="115">
        <v>-2</v>
      </c>
      <c r="J34" s="116">
        <v>-33.333333333333336</v>
      </c>
    </row>
    <row r="35" spans="1:10" s="110" customFormat="1" ht="24.95" customHeight="1" x14ac:dyDescent="0.2">
      <c r="A35" s="292" t="s">
        <v>171</v>
      </c>
      <c r="B35" s="293" t="s">
        <v>172</v>
      </c>
      <c r="C35" s="113">
        <v>12.347811069855798</v>
      </c>
      <c r="D35" s="115">
        <v>1430</v>
      </c>
      <c r="E35" s="114" t="s">
        <v>513</v>
      </c>
      <c r="F35" s="114">
        <v>1308</v>
      </c>
      <c r="G35" s="114">
        <v>1183</v>
      </c>
      <c r="H35" s="140">
        <v>1480</v>
      </c>
      <c r="I35" s="115">
        <v>-50</v>
      </c>
      <c r="J35" s="116">
        <v>-3.3783783783783785</v>
      </c>
    </row>
    <row r="36" spans="1:10" s="110" customFormat="1" ht="24.95" customHeight="1" x14ac:dyDescent="0.2">
      <c r="A36" s="294" t="s">
        <v>173</v>
      </c>
      <c r="B36" s="295" t="s">
        <v>174</v>
      </c>
      <c r="C36" s="125">
        <v>87.61764959848027</v>
      </c>
      <c r="D36" s="143">
        <v>10147</v>
      </c>
      <c r="E36" s="144">
        <v>9377</v>
      </c>
      <c r="F36" s="144">
        <v>10531</v>
      </c>
      <c r="G36" s="144">
        <v>8621</v>
      </c>
      <c r="H36" s="145">
        <v>10110</v>
      </c>
      <c r="I36" s="143">
        <v>37</v>
      </c>
      <c r="J36" s="146">
        <v>0.36597428288822947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11581</v>
      </c>
      <c r="F11" s="264">
        <v>10769</v>
      </c>
      <c r="G11" s="264">
        <v>11847</v>
      </c>
      <c r="H11" s="264">
        <v>9804</v>
      </c>
      <c r="I11" s="265">
        <v>11596</v>
      </c>
      <c r="J11" s="263">
        <v>-15</v>
      </c>
      <c r="K11" s="266">
        <v>-0.12935494998275268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22.726880234867455</v>
      </c>
      <c r="E13" s="115">
        <v>2632</v>
      </c>
      <c r="F13" s="114">
        <v>3174</v>
      </c>
      <c r="G13" s="114">
        <v>2964</v>
      </c>
      <c r="H13" s="114">
        <v>2460</v>
      </c>
      <c r="I13" s="140">
        <v>2936</v>
      </c>
      <c r="J13" s="115">
        <v>-304</v>
      </c>
      <c r="K13" s="116">
        <v>-10.354223433242506</v>
      </c>
    </row>
    <row r="14" spans="1:17" ht="15.95" customHeight="1" x14ac:dyDescent="0.2">
      <c r="A14" s="306" t="s">
        <v>230</v>
      </c>
      <c r="B14" s="307"/>
      <c r="C14" s="308"/>
      <c r="D14" s="113">
        <v>56.627234263017009</v>
      </c>
      <c r="E14" s="115">
        <v>6558</v>
      </c>
      <c r="F14" s="114">
        <v>5533</v>
      </c>
      <c r="G14" s="114">
        <v>6622</v>
      </c>
      <c r="H14" s="114">
        <v>5237</v>
      </c>
      <c r="I14" s="140">
        <v>6193</v>
      </c>
      <c r="J14" s="115">
        <v>365</v>
      </c>
      <c r="K14" s="116">
        <v>5.8937510092039398</v>
      </c>
    </row>
    <row r="15" spans="1:17" ht="15.95" customHeight="1" x14ac:dyDescent="0.2">
      <c r="A15" s="306" t="s">
        <v>231</v>
      </c>
      <c r="B15" s="307"/>
      <c r="C15" s="308"/>
      <c r="D15" s="113">
        <v>6.7697090061307312</v>
      </c>
      <c r="E15" s="115">
        <v>784</v>
      </c>
      <c r="F15" s="114">
        <v>682</v>
      </c>
      <c r="G15" s="114">
        <v>818</v>
      </c>
      <c r="H15" s="114">
        <v>746</v>
      </c>
      <c r="I15" s="140">
        <v>828</v>
      </c>
      <c r="J15" s="115">
        <v>-44</v>
      </c>
      <c r="K15" s="116">
        <v>-5.3140096618357484</v>
      </c>
    </row>
    <row r="16" spans="1:17" ht="15.95" customHeight="1" x14ac:dyDescent="0.2">
      <c r="A16" s="306" t="s">
        <v>232</v>
      </c>
      <c r="B16" s="307"/>
      <c r="C16" s="308"/>
      <c r="D16" s="113">
        <v>13.789828166824972</v>
      </c>
      <c r="E16" s="115">
        <v>1597</v>
      </c>
      <c r="F16" s="114">
        <v>1368</v>
      </c>
      <c r="G16" s="114">
        <v>1437</v>
      </c>
      <c r="H16" s="114">
        <v>1354</v>
      </c>
      <c r="I16" s="140">
        <v>1632</v>
      </c>
      <c r="J16" s="115">
        <v>-35</v>
      </c>
      <c r="K16" s="116">
        <v>-2.1446078431372548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0.14679215957171229</v>
      </c>
      <c r="E18" s="115">
        <v>17</v>
      </c>
      <c r="F18" s="114">
        <v>11</v>
      </c>
      <c r="G18" s="114">
        <v>28</v>
      </c>
      <c r="H18" s="114">
        <v>15</v>
      </c>
      <c r="I18" s="140">
        <v>22</v>
      </c>
      <c r="J18" s="115">
        <v>-5</v>
      </c>
      <c r="K18" s="116">
        <v>-22.727272727272727</v>
      </c>
    </row>
    <row r="19" spans="1:11" ht="14.1" customHeight="1" x14ac:dyDescent="0.2">
      <c r="A19" s="306" t="s">
        <v>235</v>
      </c>
      <c r="B19" s="307" t="s">
        <v>236</v>
      </c>
      <c r="C19" s="308"/>
      <c r="D19" s="113">
        <v>6.9078663327864609E-2</v>
      </c>
      <c r="E19" s="115">
        <v>8</v>
      </c>
      <c r="F19" s="114">
        <v>5</v>
      </c>
      <c r="G19" s="114">
        <v>8</v>
      </c>
      <c r="H19" s="114">
        <v>3</v>
      </c>
      <c r="I19" s="140">
        <v>4</v>
      </c>
      <c r="J19" s="115">
        <v>4</v>
      </c>
      <c r="K19" s="116">
        <v>100</v>
      </c>
    </row>
    <row r="20" spans="1:11" ht="14.1" customHeight="1" x14ac:dyDescent="0.2">
      <c r="A20" s="306">
        <v>12</v>
      </c>
      <c r="B20" s="307" t="s">
        <v>237</v>
      </c>
      <c r="C20" s="308"/>
      <c r="D20" s="113">
        <v>0.68215180036266299</v>
      </c>
      <c r="E20" s="115">
        <v>79</v>
      </c>
      <c r="F20" s="114">
        <v>95</v>
      </c>
      <c r="G20" s="114">
        <v>102</v>
      </c>
      <c r="H20" s="114">
        <v>54</v>
      </c>
      <c r="I20" s="140">
        <v>71</v>
      </c>
      <c r="J20" s="115">
        <v>8</v>
      </c>
      <c r="K20" s="116">
        <v>11.267605633802816</v>
      </c>
    </row>
    <row r="21" spans="1:11" ht="14.1" customHeight="1" x14ac:dyDescent="0.2">
      <c r="A21" s="306">
        <v>21</v>
      </c>
      <c r="B21" s="307" t="s">
        <v>238</v>
      </c>
      <c r="C21" s="308"/>
      <c r="D21" s="113">
        <v>0.3885674812192384</v>
      </c>
      <c r="E21" s="115">
        <v>45</v>
      </c>
      <c r="F21" s="114">
        <v>59</v>
      </c>
      <c r="G21" s="114">
        <v>64</v>
      </c>
      <c r="H21" s="114">
        <v>53</v>
      </c>
      <c r="I21" s="140">
        <v>43</v>
      </c>
      <c r="J21" s="115">
        <v>2</v>
      </c>
      <c r="K21" s="116">
        <v>4.6511627906976747</v>
      </c>
    </row>
    <row r="22" spans="1:11" ht="14.1" customHeight="1" x14ac:dyDescent="0.2">
      <c r="A22" s="306">
        <v>22</v>
      </c>
      <c r="B22" s="307" t="s">
        <v>239</v>
      </c>
      <c r="C22" s="308"/>
      <c r="D22" s="113">
        <v>0.50082030912701836</v>
      </c>
      <c r="E22" s="115">
        <v>58</v>
      </c>
      <c r="F22" s="114">
        <v>68</v>
      </c>
      <c r="G22" s="114">
        <v>80</v>
      </c>
      <c r="H22" s="114">
        <v>51</v>
      </c>
      <c r="I22" s="140">
        <v>76</v>
      </c>
      <c r="J22" s="115">
        <v>-18</v>
      </c>
      <c r="K22" s="116">
        <v>-23.684210526315791</v>
      </c>
    </row>
    <row r="23" spans="1:11" ht="14.1" customHeight="1" x14ac:dyDescent="0.2">
      <c r="A23" s="306">
        <v>23</v>
      </c>
      <c r="B23" s="307" t="s">
        <v>240</v>
      </c>
      <c r="C23" s="308"/>
      <c r="D23" s="113">
        <v>0.33675848372333994</v>
      </c>
      <c r="E23" s="115">
        <v>39</v>
      </c>
      <c r="F23" s="114">
        <v>57</v>
      </c>
      <c r="G23" s="114">
        <v>65</v>
      </c>
      <c r="H23" s="114">
        <v>77</v>
      </c>
      <c r="I23" s="140">
        <v>66</v>
      </c>
      <c r="J23" s="115">
        <v>-27</v>
      </c>
      <c r="K23" s="116">
        <v>-40.909090909090907</v>
      </c>
    </row>
    <row r="24" spans="1:11" ht="14.1" customHeight="1" x14ac:dyDescent="0.2">
      <c r="A24" s="306">
        <v>24</v>
      </c>
      <c r="B24" s="307" t="s">
        <v>241</v>
      </c>
      <c r="C24" s="308"/>
      <c r="D24" s="113">
        <v>3.1258095155858734</v>
      </c>
      <c r="E24" s="115">
        <v>362</v>
      </c>
      <c r="F24" s="114">
        <v>319</v>
      </c>
      <c r="G24" s="114">
        <v>306</v>
      </c>
      <c r="H24" s="114">
        <v>333</v>
      </c>
      <c r="I24" s="140">
        <v>352</v>
      </c>
      <c r="J24" s="115">
        <v>10</v>
      </c>
      <c r="K24" s="116">
        <v>2.8409090909090908</v>
      </c>
    </row>
    <row r="25" spans="1:11" ht="14.1" customHeight="1" x14ac:dyDescent="0.2">
      <c r="A25" s="306">
        <v>25</v>
      </c>
      <c r="B25" s="307" t="s">
        <v>242</v>
      </c>
      <c r="C25" s="308"/>
      <c r="D25" s="113">
        <v>2.8926690268543305</v>
      </c>
      <c r="E25" s="115">
        <v>335</v>
      </c>
      <c r="F25" s="114">
        <v>285</v>
      </c>
      <c r="G25" s="114">
        <v>294</v>
      </c>
      <c r="H25" s="114">
        <v>315</v>
      </c>
      <c r="I25" s="140">
        <v>376</v>
      </c>
      <c r="J25" s="115">
        <v>-41</v>
      </c>
      <c r="K25" s="116">
        <v>-10.904255319148936</v>
      </c>
    </row>
    <row r="26" spans="1:11" ht="14.1" customHeight="1" x14ac:dyDescent="0.2">
      <c r="A26" s="306">
        <v>26</v>
      </c>
      <c r="B26" s="307" t="s">
        <v>243</v>
      </c>
      <c r="C26" s="308"/>
      <c r="D26" s="113">
        <v>2.2105172264916675</v>
      </c>
      <c r="E26" s="115">
        <v>256</v>
      </c>
      <c r="F26" s="114">
        <v>211</v>
      </c>
      <c r="G26" s="114">
        <v>239</v>
      </c>
      <c r="H26" s="114">
        <v>198</v>
      </c>
      <c r="I26" s="140">
        <v>287</v>
      </c>
      <c r="J26" s="115">
        <v>-31</v>
      </c>
      <c r="K26" s="116">
        <v>-10.801393728222996</v>
      </c>
    </row>
    <row r="27" spans="1:11" ht="14.1" customHeight="1" x14ac:dyDescent="0.2">
      <c r="A27" s="306">
        <v>27</v>
      </c>
      <c r="B27" s="307" t="s">
        <v>244</v>
      </c>
      <c r="C27" s="308"/>
      <c r="D27" s="113">
        <v>1.2606856057335289</v>
      </c>
      <c r="E27" s="115">
        <v>146</v>
      </c>
      <c r="F27" s="114">
        <v>140</v>
      </c>
      <c r="G27" s="114">
        <v>132</v>
      </c>
      <c r="H27" s="114">
        <v>146</v>
      </c>
      <c r="I27" s="140">
        <v>146</v>
      </c>
      <c r="J27" s="115">
        <v>0</v>
      </c>
      <c r="K27" s="116">
        <v>0</v>
      </c>
    </row>
    <row r="28" spans="1:11" ht="14.1" customHeight="1" x14ac:dyDescent="0.2">
      <c r="A28" s="306">
        <v>28</v>
      </c>
      <c r="B28" s="307" t="s">
        <v>245</v>
      </c>
      <c r="C28" s="308"/>
      <c r="D28" s="113">
        <v>0.16406182540367845</v>
      </c>
      <c r="E28" s="115">
        <v>19</v>
      </c>
      <c r="F28" s="114">
        <v>26</v>
      </c>
      <c r="G28" s="114">
        <v>10</v>
      </c>
      <c r="H28" s="114">
        <v>9</v>
      </c>
      <c r="I28" s="140">
        <v>36</v>
      </c>
      <c r="J28" s="115">
        <v>-17</v>
      </c>
      <c r="K28" s="116">
        <v>-47.222222222222221</v>
      </c>
    </row>
    <row r="29" spans="1:11" ht="14.1" customHeight="1" x14ac:dyDescent="0.2">
      <c r="A29" s="306">
        <v>29</v>
      </c>
      <c r="B29" s="307" t="s">
        <v>246</v>
      </c>
      <c r="C29" s="308"/>
      <c r="D29" s="113">
        <v>2.7113375356186857</v>
      </c>
      <c r="E29" s="115">
        <v>314</v>
      </c>
      <c r="F29" s="114">
        <v>348</v>
      </c>
      <c r="G29" s="114">
        <v>297</v>
      </c>
      <c r="H29" s="114">
        <v>280</v>
      </c>
      <c r="I29" s="140">
        <v>517</v>
      </c>
      <c r="J29" s="115">
        <v>-203</v>
      </c>
      <c r="K29" s="116">
        <v>-39.264990328820119</v>
      </c>
    </row>
    <row r="30" spans="1:11" ht="14.1" customHeight="1" x14ac:dyDescent="0.2">
      <c r="A30" s="306" t="s">
        <v>247</v>
      </c>
      <c r="B30" s="307" t="s">
        <v>248</v>
      </c>
      <c r="C30" s="308"/>
      <c r="D30" s="113">
        <v>0.50082030912701836</v>
      </c>
      <c r="E30" s="115">
        <v>58</v>
      </c>
      <c r="F30" s="114" t="s">
        <v>513</v>
      </c>
      <c r="G30" s="114" t="s">
        <v>513</v>
      </c>
      <c r="H30" s="114">
        <v>56</v>
      </c>
      <c r="I30" s="140">
        <v>69</v>
      </c>
      <c r="J30" s="115">
        <v>-11</v>
      </c>
      <c r="K30" s="116">
        <v>-15.942028985507246</v>
      </c>
    </row>
    <row r="31" spans="1:11" ht="14.1" customHeight="1" x14ac:dyDescent="0.2">
      <c r="A31" s="306" t="s">
        <v>249</v>
      </c>
      <c r="B31" s="307" t="s">
        <v>250</v>
      </c>
      <c r="C31" s="308"/>
      <c r="D31" s="113">
        <v>2.1846127277437182</v>
      </c>
      <c r="E31" s="115">
        <v>253</v>
      </c>
      <c r="F31" s="114">
        <v>275</v>
      </c>
      <c r="G31" s="114">
        <v>227</v>
      </c>
      <c r="H31" s="114">
        <v>224</v>
      </c>
      <c r="I31" s="140">
        <v>448</v>
      </c>
      <c r="J31" s="115">
        <v>-195</v>
      </c>
      <c r="K31" s="116">
        <v>-43.526785714285715</v>
      </c>
    </row>
    <row r="32" spans="1:11" ht="14.1" customHeight="1" x14ac:dyDescent="0.2">
      <c r="A32" s="306">
        <v>31</v>
      </c>
      <c r="B32" s="307" t="s">
        <v>251</v>
      </c>
      <c r="C32" s="308"/>
      <c r="D32" s="113">
        <v>1.0879889474138675</v>
      </c>
      <c r="E32" s="115">
        <v>126</v>
      </c>
      <c r="F32" s="114">
        <v>79</v>
      </c>
      <c r="G32" s="114">
        <v>117</v>
      </c>
      <c r="H32" s="114">
        <v>95</v>
      </c>
      <c r="I32" s="140">
        <v>108</v>
      </c>
      <c r="J32" s="115">
        <v>18</v>
      </c>
      <c r="K32" s="116">
        <v>16.666666666666668</v>
      </c>
    </row>
    <row r="33" spans="1:11" ht="14.1" customHeight="1" x14ac:dyDescent="0.2">
      <c r="A33" s="306">
        <v>32</v>
      </c>
      <c r="B33" s="307" t="s">
        <v>252</v>
      </c>
      <c r="C33" s="308"/>
      <c r="D33" s="113">
        <v>2.0119160694240565</v>
      </c>
      <c r="E33" s="115">
        <v>233</v>
      </c>
      <c r="F33" s="114">
        <v>285</v>
      </c>
      <c r="G33" s="114">
        <v>261</v>
      </c>
      <c r="H33" s="114">
        <v>194</v>
      </c>
      <c r="I33" s="140">
        <v>275</v>
      </c>
      <c r="J33" s="115">
        <v>-42</v>
      </c>
      <c r="K33" s="116">
        <v>-15.272727272727273</v>
      </c>
    </row>
    <row r="34" spans="1:11" ht="14.1" customHeight="1" x14ac:dyDescent="0.2">
      <c r="A34" s="306">
        <v>33</v>
      </c>
      <c r="B34" s="307" t="s">
        <v>253</v>
      </c>
      <c r="C34" s="308"/>
      <c r="D34" s="113">
        <v>1.3729384336413091</v>
      </c>
      <c r="E34" s="115">
        <v>159</v>
      </c>
      <c r="F34" s="114">
        <v>156</v>
      </c>
      <c r="G34" s="114">
        <v>152</v>
      </c>
      <c r="H34" s="114">
        <v>126</v>
      </c>
      <c r="I34" s="140">
        <v>149</v>
      </c>
      <c r="J34" s="115">
        <v>10</v>
      </c>
      <c r="K34" s="116">
        <v>6.7114093959731544</v>
      </c>
    </row>
    <row r="35" spans="1:11" ht="14.1" customHeight="1" x14ac:dyDescent="0.2">
      <c r="A35" s="306">
        <v>34</v>
      </c>
      <c r="B35" s="307" t="s">
        <v>254</v>
      </c>
      <c r="C35" s="308"/>
      <c r="D35" s="113">
        <v>1.9342025731802091</v>
      </c>
      <c r="E35" s="115">
        <v>224</v>
      </c>
      <c r="F35" s="114">
        <v>170</v>
      </c>
      <c r="G35" s="114">
        <v>218</v>
      </c>
      <c r="H35" s="114">
        <v>178</v>
      </c>
      <c r="I35" s="140">
        <v>289</v>
      </c>
      <c r="J35" s="115">
        <v>-65</v>
      </c>
      <c r="K35" s="116">
        <v>-22.491349480968857</v>
      </c>
    </row>
    <row r="36" spans="1:11" ht="14.1" customHeight="1" x14ac:dyDescent="0.2">
      <c r="A36" s="306">
        <v>41</v>
      </c>
      <c r="B36" s="307" t="s">
        <v>255</v>
      </c>
      <c r="C36" s="308"/>
      <c r="D36" s="113">
        <v>0.51808997495898457</v>
      </c>
      <c r="E36" s="115">
        <v>60</v>
      </c>
      <c r="F36" s="114">
        <v>40</v>
      </c>
      <c r="G36" s="114">
        <v>66</v>
      </c>
      <c r="H36" s="114">
        <v>54</v>
      </c>
      <c r="I36" s="140">
        <v>103</v>
      </c>
      <c r="J36" s="115">
        <v>-43</v>
      </c>
      <c r="K36" s="116">
        <v>-41.747572815533978</v>
      </c>
    </row>
    <row r="37" spans="1:11" ht="14.1" customHeight="1" x14ac:dyDescent="0.2">
      <c r="A37" s="306">
        <v>42</v>
      </c>
      <c r="B37" s="307" t="s">
        <v>256</v>
      </c>
      <c r="C37" s="308"/>
      <c r="D37" s="113" t="s">
        <v>513</v>
      </c>
      <c r="E37" s="115" t="s">
        <v>513</v>
      </c>
      <c r="F37" s="114">
        <v>7</v>
      </c>
      <c r="G37" s="114">
        <v>8</v>
      </c>
      <c r="H37" s="114">
        <v>8</v>
      </c>
      <c r="I37" s="140">
        <v>10</v>
      </c>
      <c r="J37" s="115" t="s">
        <v>513</v>
      </c>
      <c r="K37" s="116" t="s">
        <v>513</v>
      </c>
    </row>
    <row r="38" spans="1:11" ht="14.1" customHeight="1" x14ac:dyDescent="0.2">
      <c r="A38" s="306">
        <v>43</v>
      </c>
      <c r="B38" s="307" t="s">
        <v>257</v>
      </c>
      <c r="C38" s="308"/>
      <c r="D38" s="113">
        <v>1.8219497452724289</v>
      </c>
      <c r="E38" s="115">
        <v>211</v>
      </c>
      <c r="F38" s="114">
        <v>117</v>
      </c>
      <c r="G38" s="114">
        <v>195</v>
      </c>
      <c r="H38" s="114">
        <v>159</v>
      </c>
      <c r="I38" s="140">
        <v>200</v>
      </c>
      <c r="J38" s="115">
        <v>11</v>
      </c>
      <c r="K38" s="116">
        <v>5.5</v>
      </c>
    </row>
    <row r="39" spans="1:11" ht="14.1" customHeight="1" x14ac:dyDescent="0.2">
      <c r="A39" s="306">
        <v>51</v>
      </c>
      <c r="B39" s="307" t="s">
        <v>258</v>
      </c>
      <c r="C39" s="308"/>
      <c r="D39" s="113">
        <v>7.2705293152577495</v>
      </c>
      <c r="E39" s="115">
        <v>842</v>
      </c>
      <c r="F39" s="114">
        <v>1280</v>
      </c>
      <c r="G39" s="114">
        <v>1112</v>
      </c>
      <c r="H39" s="114">
        <v>793</v>
      </c>
      <c r="I39" s="140">
        <v>869</v>
      </c>
      <c r="J39" s="115">
        <v>-27</v>
      </c>
      <c r="K39" s="116">
        <v>-3.1070195627157653</v>
      </c>
    </row>
    <row r="40" spans="1:11" ht="14.1" customHeight="1" x14ac:dyDescent="0.2">
      <c r="A40" s="306" t="s">
        <v>259</v>
      </c>
      <c r="B40" s="307" t="s">
        <v>260</v>
      </c>
      <c r="C40" s="308"/>
      <c r="D40" s="113">
        <v>6.7610741732147481</v>
      </c>
      <c r="E40" s="115">
        <v>783</v>
      </c>
      <c r="F40" s="114">
        <v>1230</v>
      </c>
      <c r="G40" s="114">
        <v>1079</v>
      </c>
      <c r="H40" s="114">
        <v>733</v>
      </c>
      <c r="I40" s="140">
        <v>832</v>
      </c>
      <c r="J40" s="115">
        <v>-49</v>
      </c>
      <c r="K40" s="116">
        <v>-5.8894230769230766</v>
      </c>
    </row>
    <row r="41" spans="1:11" ht="14.1" customHeight="1" x14ac:dyDescent="0.2">
      <c r="A41" s="306"/>
      <c r="B41" s="307" t="s">
        <v>261</v>
      </c>
      <c r="C41" s="308"/>
      <c r="D41" s="113">
        <v>5.552197564977118</v>
      </c>
      <c r="E41" s="115">
        <v>643</v>
      </c>
      <c r="F41" s="114">
        <v>595</v>
      </c>
      <c r="G41" s="114">
        <v>738</v>
      </c>
      <c r="H41" s="114">
        <v>552</v>
      </c>
      <c r="I41" s="140">
        <v>634</v>
      </c>
      <c r="J41" s="115">
        <v>9</v>
      </c>
      <c r="K41" s="116">
        <v>1.4195583596214512</v>
      </c>
    </row>
    <row r="42" spans="1:11" ht="14.1" customHeight="1" x14ac:dyDescent="0.2">
      <c r="A42" s="306">
        <v>52</v>
      </c>
      <c r="B42" s="307" t="s">
        <v>262</v>
      </c>
      <c r="C42" s="308"/>
      <c r="D42" s="113">
        <v>5.8285122182885765</v>
      </c>
      <c r="E42" s="115">
        <v>675</v>
      </c>
      <c r="F42" s="114">
        <v>563</v>
      </c>
      <c r="G42" s="114">
        <v>517</v>
      </c>
      <c r="H42" s="114">
        <v>453</v>
      </c>
      <c r="I42" s="140">
        <v>558</v>
      </c>
      <c r="J42" s="115">
        <v>117</v>
      </c>
      <c r="K42" s="116">
        <v>20.967741935483872</v>
      </c>
    </row>
    <row r="43" spans="1:11" ht="14.1" customHeight="1" x14ac:dyDescent="0.2">
      <c r="A43" s="306" t="s">
        <v>263</v>
      </c>
      <c r="B43" s="307" t="s">
        <v>264</v>
      </c>
      <c r="C43" s="308"/>
      <c r="D43" s="113">
        <v>5.3622312408254897</v>
      </c>
      <c r="E43" s="115">
        <v>621</v>
      </c>
      <c r="F43" s="114">
        <v>510</v>
      </c>
      <c r="G43" s="114">
        <v>455</v>
      </c>
      <c r="H43" s="114">
        <v>406</v>
      </c>
      <c r="I43" s="140">
        <v>508</v>
      </c>
      <c r="J43" s="115">
        <v>113</v>
      </c>
      <c r="K43" s="116">
        <v>22.244094488188978</v>
      </c>
    </row>
    <row r="44" spans="1:11" ht="14.1" customHeight="1" x14ac:dyDescent="0.2">
      <c r="A44" s="306">
        <v>53</v>
      </c>
      <c r="B44" s="307" t="s">
        <v>265</v>
      </c>
      <c r="C44" s="308"/>
      <c r="D44" s="113">
        <v>1.0879889474138675</v>
      </c>
      <c r="E44" s="115">
        <v>126</v>
      </c>
      <c r="F44" s="114">
        <v>110</v>
      </c>
      <c r="G44" s="114">
        <v>123</v>
      </c>
      <c r="H44" s="114">
        <v>107</v>
      </c>
      <c r="I44" s="140">
        <v>192</v>
      </c>
      <c r="J44" s="115">
        <v>-66</v>
      </c>
      <c r="K44" s="116">
        <v>-34.375</v>
      </c>
    </row>
    <row r="45" spans="1:11" ht="14.1" customHeight="1" x14ac:dyDescent="0.2">
      <c r="A45" s="306" t="s">
        <v>266</v>
      </c>
      <c r="B45" s="307" t="s">
        <v>267</v>
      </c>
      <c r="C45" s="308"/>
      <c r="D45" s="113">
        <v>1.0448147828339522</v>
      </c>
      <c r="E45" s="115">
        <v>121</v>
      </c>
      <c r="F45" s="114">
        <v>104</v>
      </c>
      <c r="G45" s="114">
        <v>102</v>
      </c>
      <c r="H45" s="114">
        <v>93</v>
      </c>
      <c r="I45" s="140">
        <v>184</v>
      </c>
      <c r="J45" s="115">
        <v>-63</v>
      </c>
      <c r="K45" s="116">
        <v>-34.239130434782609</v>
      </c>
    </row>
    <row r="46" spans="1:11" ht="14.1" customHeight="1" x14ac:dyDescent="0.2">
      <c r="A46" s="306">
        <v>54</v>
      </c>
      <c r="B46" s="307" t="s">
        <v>268</v>
      </c>
      <c r="C46" s="308"/>
      <c r="D46" s="113">
        <v>2.9358431914342455</v>
      </c>
      <c r="E46" s="115">
        <v>340</v>
      </c>
      <c r="F46" s="114">
        <v>392</v>
      </c>
      <c r="G46" s="114">
        <v>382</v>
      </c>
      <c r="H46" s="114">
        <v>337</v>
      </c>
      <c r="I46" s="140">
        <v>369</v>
      </c>
      <c r="J46" s="115">
        <v>-29</v>
      </c>
      <c r="K46" s="116">
        <v>-7.8590785907859075</v>
      </c>
    </row>
    <row r="47" spans="1:11" ht="14.1" customHeight="1" x14ac:dyDescent="0.2">
      <c r="A47" s="306">
        <v>61</v>
      </c>
      <c r="B47" s="307" t="s">
        <v>269</v>
      </c>
      <c r="C47" s="308"/>
      <c r="D47" s="113">
        <v>2.2709610569035488</v>
      </c>
      <c r="E47" s="115">
        <v>263</v>
      </c>
      <c r="F47" s="114">
        <v>177</v>
      </c>
      <c r="G47" s="114">
        <v>236</v>
      </c>
      <c r="H47" s="114">
        <v>221</v>
      </c>
      <c r="I47" s="140">
        <v>251</v>
      </c>
      <c r="J47" s="115">
        <v>12</v>
      </c>
      <c r="K47" s="116">
        <v>4.7808764940239046</v>
      </c>
    </row>
    <row r="48" spans="1:11" ht="14.1" customHeight="1" x14ac:dyDescent="0.2">
      <c r="A48" s="306">
        <v>62</v>
      </c>
      <c r="B48" s="307" t="s">
        <v>270</v>
      </c>
      <c r="C48" s="308"/>
      <c r="D48" s="113">
        <v>9.9645971850444699</v>
      </c>
      <c r="E48" s="115">
        <v>1154</v>
      </c>
      <c r="F48" s="114">
        <v>1033</v>
      </c>
      <c r="G48" s="114">
        <v>1248</v>
      </c>
      <c r="H48" s="114">
        <v>993</v>
      </c>
      <c r="I48" s="140">
        <v>1020</v>
      </c>
      <c r="J48" s="115">
        <v>134</v>
      </c>
      <c r="K48" s="116">
        <v>13.137254901960784</v>
      </c>
    </row>
    <row r="49" spans="1:11" ht="14.1" customHeight="1" x14ac:dyDescent="0.2">
      <c r="A49" s="306">
        <v>63</v>
      </c>
      <c r="B49" s="307" t="s">
        <v>271</v>
      </c>
      <c r="C49" s="308"/>
      <c r="D49" s="113">
        <v>6.9510404973663755</v>
      </c>
      <c r="E49" s="115">
        <v>805</v>
      </c>
      <c r="F49" s="114">
        <v>624</v>
      </c>
      <c r="G49" s="114">
        <v>515</v>
      </c>
      <c r="H49" s="114">
        <v>398</v>
      </c>
      <c r="I49" s="140">
        <v>400</v>
      </c>
      <c r="J49" s="115">
        <v>405</v>
      </c>
      <c r="K49" s="116">
        <v>101.25</v>
      </c>
    </row>
    <row r="50" spans="1:11" ht="14.1" customHeight="1" x14ac:dyDescent="0.2">
      <c r="A50" s="306" t="s">
        <v>272</v>
      </c>
      <c r="B50" s="307" t="s">
        <v>273</v>
      </c>
      <c r="C50" s="308"/>
      <c r="D50" s="113">
        <v>0.28494948622744148</v>
      </c>
      <c r="E50" s="115">
        <v>33</v>
      </c>
      <c r="F50" s="114">
        <v>80</v>
      </c>
      <c r="G50" s="114">
        <v>56</v>
      </c>
      <c r="H50" s="114">
        <v>21</v>
      </c>
      <c r="I50" s="140">
        <v>27</v>
      </c>
      <c r="J50" s="115">
        <v>6</v>
      </c>
      <c r="K50" s="116">
        <v>22.222222222222221</v>
      </c>
    </row>
    <row r="51" spans="1:11" ht="14.1" customHeight="1" x14ac:dyDescent="0.2">
      <c r="A51" s="306" t="s">
        <v>274</v>
      </c>
      <c r="B51" s="307" t="s">
        <v>275</v>
      </c>
      <c r="C51" s="308"/>
      <c r="D51" s="113">
        <v>3.5834556601329766</v>
      </c>
      <c r="E51" s="115">
        <v>415</v>
      </c>
      <c r="F51" s="114">
        <v>471</v>
      </c>
      <c r="G51" s="114">
        <v>390</v>
      </c>
      <c r="H51" s="114">
        <v>298</v>
      </c>
      <c r="I51" s="140">
        <v>323</v>
      </c>
      <c r="J51" s="115">
        <v>92</v>
      </c>
      <c r="K51" s="116">
        <v>28.482972136222909</v>
      </c>
    </row>
    <row r="52" spans="1:11" ht="14.1" customHeight="1" x14ac:dyDescent="0.2">
      <c r="A52" s="306">
        <v>71</v>
      </c>
      <c r="B52" s="307" t="s">
        <v>276</v>
      </c>
      <c r="C52" s="308"/>
      <c r="D52" s="113">
        <v>10.629479319575166</v>
      </c>
      <c r="E52" s="115">
        <v>1231</v>
      </c>
      <c r="F52" s="114">
        <v>978</v>
      </c>
      <c r="G52" s="114">
        <v>1087</v>
      </c>
      <c r="H52" s="114">
        <v>1026</v>
      </c>
      <c r="I52" s="140">
        <v>1167</v>
      </c>
      <c r="J52" s="115">
        <v>64</v>
      </c>
      <c r="K52" s="116">
        <v>5.4841473864610109</v>
      </c>
    </row>
    <row r="53" spans="1:11" ht="14.1" customHeight="1" x14ac:dyDescent="0.2">
      <c r="A53" s="306" t="s">
        <v>277</v>
      </c>
      <c r="B53" s="307" t="s">
        <v>278</v>
      </c>
      <c r="C53" s="308"/>
      <c r="D53" s="113">
        <v>3.1344443485018565</v>
      </c>
      <c r="E53" s="115">
        <v>363</v>
      </c>
      <c r="F53" s="114">
        <v>314</v>
      </c>
      <c r="G53" s="114">
        <v>313</v>
      </c>
      <c r="H53" s="114">
        <v>291</v>
      </c>
      <c r="I53" s="140">
        <v>336</v>
      </c>
      <c r="J53" s="115">
        <v>27</v>
      </c>
      <c r="K53" s="116">
        <v>8.0357142857142865</v>
      </c>
    </row>
    <row r="54" spans="1:11" ht="14.1" customHeight="1" x14ac:dyDescent="0.2">
      <c r="A54" s="306" t="s">
        <v>279</v>
      </c>
      <c r="B54" s="307" t="s">
        <v>280</v>
      </c>
      <c r="C54" s="308"/>
      <c r="D54" s="113">
        <v>6.6488213453069687</v>
      </c>
      <c r="E54" s="115">
        <v>770</v>
      </c>
      <c r="F54" s="114">
        <v>589</v>
      </c>
      <c r="G54" s="114">
        <v>698</v>
      </c>
      <c r="H54" s="114">
        <v>659</v>
      </c>
      <c r="I54" s="140">
        <v>756</v>
      </c>
      <c r="J54" s="115">
        <v>14</v>
      </c>
      <c r="K54" s="116">
        <v>1.8518518518518519</v>
      </c>
    </row>
    <row r="55" spans="1:11" ht="14.1" customHeight="1" x14ac:dyDescent="0.2">
      <c r="A55" s="306">
        <v>72</v>
      </c>
      <c r="B55" s="307" t="s">
        <v>281</v>
      </c>
      <c r="C55" s="308"/>
      <c r="D55" s="113">
        <v>1.8823935756843104</v>
      </c>
      <c r="E55" s="115">
        <v>218</v>
      </c>
      <c r="F55" s="114">
        <v>161</v>
      </c>
      <c r="G55" s="114">
        <v>215</v>
      </c>
      <c r="H55" s="114">
        <v>180</v>
      </c>
      <c r="I55" s="140">
        <v>211</v>
      </c>
      <c r="J55" s="115">
        <v>7</v>
      </c>
      <c r="K55" s="116">
        <v>3.3175355450236967</v>
      </c>
    </row>
    <row r="56" spans="1:11" ht="14.1" customHeight="1" x14ac:dyDescent="0.2">
      <c r="A56" s="306" t="s">
        <v>282</v>
      </c>
      <c r="B56" s="307" t="s">
        <v>283</v>
      </c>
      <c r="C56" s="308"/>
      <c r="D56" s="113">
        <v>1.0016406182540367</v>
      </c>
      <c r="E56" s="115">
        <v>116</v>
      </c>
      <c r="F56" s="114">
        <v>73</v>
      </c>
      <c r="G56" s="114">
        <v>96</v>
      </c>
      <c r="H56" s="114">
        <v>78</v>
      </c>
      <c r="I56" s="140">
        <v>103</v>
      </c>
      <c r="J56" s="115">
        <v>13</v>
      </c>
      <c r="K56" s="116">
        <v>12.621359223300971</v>
      </c>
    </row>
    <row r="57" spans="1:11" ht="14.1" customHeight="1" x14ac:dyDescent="0.2">
      <c r="A57" s="306" t="s">
        <v>284</v>
      </c>
      <c r="B57" s="307" t="s">
        <v>285</v>
      </c>
      <c r="C57" s="308"/>
      <c r="D57" s="113">
        <v>0.50082030912701836</v>
      </c>
      <c r="E57" s="115">
        <v>58</v>
      </c>
      <c r="F57" s="114">
        <v>59</v>
      </c>
      <c r="G57" s="114">
        <v>75</v>
      </c>
      <c r="H57" s="114">
        <v>58</v>
      </c>
      <c r="I57" s="140">
        <v>64</v>
      </c>
      <c r="J57" s="115">
        <v>-6</v>
      </c>
      <c r="K57" s="116">
        <v>-9.375</v>
      </c>
    </row>
    <row r="58" spans="1:11" ht="14.1" customHeight="1" x14ac:dyDescent="0.2">
      <c r="A58" s="306">
        <v>73</v>
      </c>
      <c r="B58" s="307" t="s">
        <v>286</v>
      </c>
      <c r="C58" s="308"/>
      <c r="D58" s="113">
        <v>2.4263880493912442</v>
      </c>
      <c r="E58" s="115">
        <v>281</v>
      </c>
      <c r="F58" s="114">
        <v>241</v>
      </c>
      <c r="G58" s="114">
        <v>375</v>
      </c>
      <c r="H58" s="114">
        <v>244</v>
      </c>
      <c r="I58" s="140">
        <v>289</v>
      </c>
      <c r="J58" s="115">
        <v>-8</v>
      </c>
      <c r="K58" s="116">
        <v>-2.7681660899653977</v>
      </c>
    </row>
    <row r="59" spans="1:11" ht="14.1" customHeight="1" x14ac:dyDescent="0.2">
      <c r="A59" s="306" t="s">
        <v>287</v>
      </c>
      <c r="B59" s="307" t="s">
        <v>288</v>
      </c>
      <c r="C59" s="308"/>
      <c r="D59" s="113">
        <v>1.5715395907089198</v>
      </c>
      <c r="E59" s="115">
        <v>182</v>
      </c>
      <c r="F59" s="114">
        <v>145</v>
      </c>
      <c r="G59" s="114">
        <v>294</v>
      </c>
      <c r="H59" s="114">
        <v>143</v>
      </c>
      <c r="I59" s="140">
        <v>185</v>
      </c>
      <c r="J59" s="115">
        <v>-3</v>
      </c>
      <c r="K59" s="116">
        <v>-1.6216216216216217</v>
      </c>
    </row>
    <row r="60" spans="1:11" ht="14.1" customHeight="1" x14ac:dyDescent="0.2">
      <c r="A60" s="306">
        <v>81</v>
      </c>
      <c r="B60" s="307" t="s">
        <v>289</v>
      </c>
      <c r="C60" s="308"/>
      <c r="D60" s="113">
        <v>8.3067092651757193</v>
      </c>
      <c r="E60" s="115">
        <v>962</v>
      </c>
      <c r="F60" s="114">
        <v>891</v>
      </c>
      <c r="G60" s="114">
        <v>924</v>
      </c>
      <c r="H60" s="114">
        <v>817</v>
      </c>
      <c r="I60" s="140">
        <v>956</v>
      </c>
      <c r="J60" s="115">
        <v>6</v>
      </c>
      <c r="K60" s="116">
        <v>0.62761506276150625</v>
      </c>
    </row>
    <row r="61" spans="1:11" ht="14.1" customHeight="1" x14ac:dyDescent="0.2">
      <c r="A61" s="306" t="s">
        <v>290</v>
      </c>
      <c r="B61" s="307" t="s">
        <v>291</v>
      </c>
      <c r="C61" s="308"/>
      <c r="D61" s="113">
        <v>2.3486745531473967</v>
      </c>
      <c r="E61" s="115">
        <v>272</v>
      </c>
      <c r="F61" s="114">
        <v>203</v>
      </c>
      <c r="G61" s="114">
        <v>265</v>
      </c>
      <c r="H61" s="114">
        <v>259</v>
      </c>
      <c r="I61" s="140">
        <v>299</v>
      </c>
      <c r="J61" s="115">
        <v>-27</v>
      </c>
      <c r="K61" s="116">
        <v>-9.0301003344481607</v>
      </c>
    </row>
    <row r="62" spans="1:11" ht="14.1" customHeight="1" x14ac:dyDescent="0.2">
      <c r="A62" s="306" t="s">
        <v>292</v>
      </c>
      <c r="B62" s="307" t="s">
        <v>293</v>
      </c>
      <c r="C62" s="308"/>
      <c r="D62" s="113">
        <v>3.0135566876780935</v>
      </c>
      <c r="E62" s="115">
        <v>349</v>
      </c>
      <c r="F62" s="114">
        <v>427</v>
      </c>
      <c r="G62" s="114">
        <v>408</v>
      </c>
      <c r="H62" s="114">
        <v>296</v>
      </c>
      <c r="I62" s="140">
        <v>361</v>
      </c>
      <c r="J62" s="115">
        <v>-12</v>
      </c>
      <c r="K62" s="116">
        <v>-3.3240997229916895</v>
      </c>
    </row>
    <row r="63" spans="1:11" ht="14.1" customHeight="1" x14ac:dyDescent="0.2">
      <c r="A63" s="306"/>
      <c r="B63" s="307" t="s">
        <v>294</v>
      </c>
      <c r="C63" s="308"/>
      <c r="D63" s="113">
        <v>2.5731802089629565</v>
      </c>
      <c r="E63" s="115">
        <v>298</v>
      </c>
      <c r="F63" s="114">
        <v>368</v>
      </c>
      <c r="G63" s="114">
        <v>338</v>
      </c>
      <c r="H63" s="114">
        <v>237</v>
      </c>
      <c r="I63" s="140">
        <v>292</v>
      </c>
      <c r="J63" s="115">
        <v>6</v>
      </c>
      <c r="K63" s="116">
        <v>2.0547945205479454</v>
      </c>
    </row>
    <row r="64" spans="1:11" ht="14.1" customHeight="1" x14ac:dyDescent="0.2">
      <c r="A64" s="306" t="s">
        <v>295</v>
      </c>
      <c r="B64" s="307" t="s">
        <v>296</v>
      </c>
      <c r="C64" s="308"/>
      <c r="D64" s="113">
        <v>1.1225282790778</v>
      </c>
      <c r="E64" s="115">
        <v>130</v>
      </c>
      <c r="F64" s="114">
        <v>94</v>
      </c>
      <c r="G64" s="114">
        <v>100</v>
      </c>
      <c r="H64" s="114">
        <v>94</v>
      </c>
      <c r="I64" s="140">
        <v>117</v>
      </c>
      <c r="J64" s="115">
        <v>13</v>
      </c>
      <c r="K64" s="116">
        <v>11.111111111111111</v>
      </c>
    </row>
    <row r="65" spans="1:11" ht="14.1" customHeight="1" x14ac:dyDescent="0.2">
      <c r="A65" s="306" t="s">
        <v>297</v>
      </c>
      <c r="B65" s="307" t="s">
        <v>298</v>
      </c>
      <c r="C65" s="308"/>
      <c r="D65" s="113">
        <v>0.58716863828684918</v>
      </c>
      <c r="E65" s="115">
        <v>68</v>
      </c>
      <c r="F65" s="114">
        <v>64</v>
      </c>
      <c r="G65" s="114">
        <v>68</v>
      </c>
      <c r="H65" s="114">
        <v>64</v>
      </c>
      <c r="I65" s="140">
        <v>60</v>
      </c>
      <c r="J65" s="115">
        <v>8</v>
      </c>
      <c r="K65" s="116">
        <v>13.333333333333334</v>
      </c>
    </row>
    <row r="66" spans="1:11" ht="14.1" customHeight="1" x14ac:dyDescent="0.2">
      <c r="A66" s="306">
        <v>82</v>
      </c>
      <c r="B66" s="307" t="s">
        <v>299</v>
      </c>
      <c r="C66" s="308"/>
      <c r="D66" s="113">
        <v>2.7113375356186857</v>
      </c>
      <c r="E66" s="115">
        <v>314</v>
      </c>
      <c r="F66" s="114">
        <v>365</v>
      </c>
      <c r="G66" s="114">
        <v>361</v>
      </c>
      <c r="H66" s="114">
        <v>414</v>
      </c>
      <c r="I66" s="140">
        <v>406</v>
      </c>
      <c r="J66" s="115">
        <v>-92</v>
      </c>
      <c r="K66" s="116">
        <v>-22.660098522167488</v>
      </c>
    </row>
    <row r="67" spans="1:11" ht="14.1" customHeight="1" x14ac:dyDescent="0.2">
      <c r="A67" s="306" t="s">
        <v>300</v>
      </c>
      <c r="B67" s="307" t="s">
        <v>301</v>
      </c>
      <c r="C67" s="308"/>
      <c r="D67" s="113">
        <v>1.5110957602970383</v>
      </c>
      <c r="E67" s="115">
        <v>175</v>
      </c>
      <c r="F67" s="114">
        <v>236</v>
      </c>
      <c r="G67" s="114">
        <v>231</v>
      </c>
      <c r="H67" s="114">
        <v>273</v>
      </c>
      <c r="I67" s="140">
        <v>242</v>
      </c>
      <c r="J67" s="115">
        <v>-67</v>
      </c>
      <c r="K67" s="116">
        <v>-27.685950413223139</v>
      </c>
    </row>
    <row r="68" spans="1:11" ht="14.1" customHeight="1" x14ac:dyDescent="0.2">
      <c r="A68" s="306" t="s">
        <v>302</v>
      </c>
      <c r="B68" s="307" t="s">
        <v>303</v>
      </c>
      <c r="C68" s="308"/>
      <c r="D68" s="113">
        <v>0.65624730161471378</v>
      </c>
      <c r="E68" s="115">
        <v>76</v>
      </c>
      <c r="F68" s="114">
        <v>94</v>
      </c>
      <c r="G68" s="114">
        <v>83</v>
      </c>
      <c r="H68" s="114">
        <v>78</v>
      </c>
      <c r="I68" s="140">
        <v>77</v>
      </c>
      <c r="J68" s="115">
        <v>-1</v>
      </c>
      <c r="K68" s="116">
        <v>-1.2987012987012987</v>
      </c>
    </row>
    <row r="69" spans="1:11" ht="14.1" customHeight="1" x14ac:dyDescent="0.2">
      <c r="A69" s="306">
        <v>83</v>
      </c>
      <c r="B69" s="307" t="s">
        <v>304</v>
      </c>
      <c r="C69" s="308"/>
      <c r="D69" s="113">
        <v>4.2656074604956391</v>
      </c>
      <c r="E69" s="115">
        <v>494</v>
      </c>
      <c r="F69" s="114">
        <v>375</v>
      </c>
      <c r="G69" s="114">
        <v>890</v>
      </c>
      <c r="H69" s="114">
        <v>380</v>
      </c>
      <c r="I69" s="140">
        <v>591</v>
      </c>
      <c r="J69" s="115">
        <v>-97</v>
      </c>
      <c r="K69" s="116">
        <v>-16.41285956006768</v>
      </c>
    </row>
    <row r="70" spans="1:11" ht="14.1" customHeight="1" x14ac:dyDescent="0.2">
      <c r="A70" s="306" t="s">
        <v>305</v>
      </c>
      <c r="B70" s="307" t="s">
        <v>306</v>
      </c>
      <c r="C70" s="308"/>
      <c r="D70" s="113">
        <v>3.5575511613850272</v>
      </c>
      <c r="E70" s="115">
        <v>412</v>
      </c>
      <c r="F70" s="114">
        <v>316</v>
      </c>
      <c r="G70" s="114">
        <v>799</v>
      </c>
      <c r="H70" s="114">
        <v>308</v>
      </c>
      <c r="I70" s="140">
        <v>496</v>
      </c>
      <c r="J70" s="115">
        <v>-84</v>
      </c>
      <c r="K70" s="116">
        <v>-16.93548387096774</v>
      </c>
    </row>
    <row r="71" spans="1:11" ht="14.1" customHeight="1" x14ac:dyDescent="0.2">
      <c r="A71" s="306"/>
      <c r="B71" s="307" t="s">
        <v>307</v>
      </c>
      <c r="C71" s="308"/>
      <c r="D71" s="113">
        <v>1.6319834211208013</v>
      </c>
      <c r="E71" s="115">
        <v>189</v>
      </c>
      <c r="F71" s="114">
        <v>149</v>
      </c>
      <c r="G71" s="114">
        <v>439</v>
      </c>
      <c r="H71" s="114">
        <v>148</v>
      </c>
      <c r="I71" s="140">
        <v>268</v>
      </c>
      <c r="J71" s="115">
        <v>-79</v>
      </c>
      <c r="K71" s="116">
        <v>-29.477611940298509</v>
      </c>
    </row>
    <row r="72" spans="1:11" ht="14.1" customHeight="1" x14ac:dyDescent="0.2">
      <c r="A72" s="306">
        <v>84</v>
      </c>
      <c r="B72" s="307" t="s">
        <v>308</v>
      </c>
      <c r="C72" s="308"/>
      <c r="D72" s="113">
        <v>5.4744840687332701</v>
      </c>
      <c r="E72" s="115">
        <v>634</v>
      </c>
      <c r="F72" s="114">
        <v>589</v>
      </c>
      <c r="G72" s="114">
        <v>701</v>
      </c>
      <c r="H72" s="114">
        <v>558</v>
      </c>
      <c r="I72" s="140">
        <v>656</v>
      </c>
      <c r="J72" s="115">
        <v>-22</v>
      </c>
      <c r="K72" s="116">
        <v>-3.3536585365853657</v>
      </c>
    </row>
    <row r="73" spans="1:11" ht="14.1" customHeight="1" x14ac:dyDescent="0.2">
      <c r="A73" s="306" t="s">
        <v>309</v>
      </c>
      <c r="B73" s="307" t="s">
        <v>310</v>
      </c>
      <c r="C73" s="308"/>
      <c r="D73" s="113">
        <v>0.48355064329505226</v>
      </c>
      <c r="E73" s="115">
        <v>56</v>
      </c>
      <c r="F73" s="114">
        <v>48</v>
      </c>
      <c r="G73" s="114">
        <v>112</v>
      </c>
      <c r="H73" s="114">
        <v>55</v>
      </c>
      <c r="I73" s="140">
        <v>67</v>
      </c>
      <c r="J73" s="115">
        <v>-11</v>
      </c>
      <c r="K73" s="116">
        <v>-16.417910447761194</v>
      </c>
    </row>
    <row r="74" spans="1:11" ht="14.1" customHeight="1" x14ac:dyDescent="0.2">
      <c r="A74" s="306" t="s">
        <v>311</v>
      </c>
      <c r="B74" s="307" t="s">
        <v>312</v>
      </c>
      <c r="C74" s="308"/>
      <c r="D74" s="113">
        <v>0.27631465331145844</v>
      </c>
      <c r="E74" s="115">
        <v>32</v>
      </c>
      <c r="F74" s="114">
        <v>36</v>
      </c>
      <c r="G74" s="114">
        <v>49</v>
      </c>
      <c r="H74" s="114">
        <v>27</v>
      </c>
      <c r="I74" s="140">
        <v>28</v>
      </c>
      <c r="J74" s="115">
        <v>4</v>
      </c>
      <c r="K74" s="116">
        <v>14.285714285714286</v>
      </c>
    </row>
    <row r="75" spans="1:11" ht="14.1" customHeight="1" x14ac:dyDescent="0.2">
      <c r="A75" s="306" t="s">
        <v>313</v>
      </c>
      <c r="B75" s="307" t="s">
        <v>314</v>
      </c>
      <c r="C75" s="308"/>
      <c r="D75" s="113">
        <v>4.1533546325878596</v>
      </c>
      <c r="E75" s="115">
        <v>481</v>
      </c>
      <c r="F75" s="114">
        <v>459</v>
      </c>
      <c r="G75" s="114">
        <v>448</v>
      </c>
      <c r="H75" s="114">
        <v>407</v>
      </c>
      <c r="I75" s="140">
        <v>494</v>
      </c>
      <c r="J75" s="115">
        <v>-13</v>
      </c>
      <c r="K75" s="116">
        <v>-2.6315789473684212</v>
      </c>
    </row>
    <row r="76" spans="1:11" ht="14.1" customHeight="1" x14ac:dyDescent="0.2">
      <c r="A76" s="306">
        <v>91</v>
      </c>
      <c r="B76" s="307" t="s">
        <v>315</v>
      </c>
      <c r="C76" s="308"/>
      <c r="D76" s="113">
        <v>0.19860115706761075</v>
      </c>
      <c r="E76" s="115">
        <v>23</v>
      </c>
      <c r="F76" s="114">
        <v>16</v>
      </c>
      <c r="G76" s="114">
        <v>19</v>
      </c>
      <c r="H76" s="114">
        <v>11</v>
      </c>
      <c r="I76" s="140">
        <v>19</v>
      </c>
      <c r="J76" s="115">
        <v>4</v>
      </c>
      <c r="K76" s="116">
        <v>21.05263157894737</v>
      </c>
    </row>
    <row r="77" spans="1:11" ht="14.1" customHeight="1" x14ac:dyDescent="0.2">
      <c r="A77" s="306">
        <v>92</v>
      </c>
      <c r="B77" s="307" t="s">
        <v>316</v>
      </c>
      <c r="C77" s="308"/>
      <c r="D77" s="113">
        <v>2.9790173560141611</v>
      </c>
      <c r="E77" s="115">
        <v>345</v>
      </c>
      <c r="F77" s="114">
        <v>297</v>
      </c>
      <c r="G77" s="114">
        <v>339</v>
      </c>
      <c r="H77" s="114">
        <v>329</v>
      </c>
      <c r="I77" s="140">
        <v>350</v>
      </c>
      <c r="J77" s="115">
        <v>-5</v>
      </c>
      <c r="K77" s="116">
        <v>-1.4285714285714286</v>
      </c>
    </row>
    <row r="78" spans="1:11" ht="14.1" customHeight="1" x14ac:dyDescent="0.2">
      <c r="A78" s="306">
        <v>93</v>
      </c>
      <c r="B78" s="307" t="s">
        <v>317</v>
      </c>
      <c r="C78" s="308"/>
      <c r="D78" s="113">
        <v>9.4983162075813837E-2</v>
      </c>
      <c r="E78" s="115">
        <v>11</v>
      </c>
      <c r="F78" s="114">
        <v>12</v>
      </c>
      <c r="G78" s="114">
        <v>17</v>
      </c>
      <c r="H78" s="114">
        <v>8</v>
      </c>
      <c r="I78" s="140">
        <v>8</v>
      </c>
      <c r="J78" s="115">
        <v>3</v>
      </c>
      <c r="K78" s="116">
        <v>37.5</v>
      </c>
    </row>
    <row r="79" spans="1:11" ht="14.1" customHeight="1" x14ac:dyDescent="0.2">
      <c r="A79" s="306">
        <v>94</v>
      </c>
      <c r="B79" s="307" t="s">
        <v>318</v>
      </c>
      <c r="C79" s="308"/>
      <c r="D79" s="113">
        <v>1.3988429323892582</v>
      </c>
      <c r="E79" s="115">
        <v>162</v>
      </c>
      <c r="F79" s="114">
        <v>180</v>
      </c>
      <c r="G79" s="114">
        <v>143</v>
      </c>
      <c r="H79" s="114">
        <v>181</v>
      </c>
      <c r="I79" s="140">
        <v>151</v>
      </c>
      <c r="J79" s="115">
        <v>11</v>
      </c>
      <c r="K79" s="116">
        <v>7.2847682119205297</v>
      </c>
    </row>
    <row r="80" spans="1:11" ht="14.1" customHeight="1" x14ac:dyDescent="0.2">
      <c r="A80" s="306" t="s">
        <v>319</v>
      </c>
      <c r="B80" s="307" t="s">
        <v>320</v>
      </c>
      <c r="C80" s="308"/>
      <c r="D80" s="113" t="s">
        <v>513</v>
      </c>
      <c r="E80" s="115" t="s">
        <v>513</v>
      </c>
      <c r="F80" s="114">
        <v>0</v>
      </c>
      <c r="G80" s="114">
        <v>3</v>
      </c>
      <c r="H80" s="114" t="s">
        <v>513</v>
      </c>
      <c r="I80" s="140">
        <v>0</v>
      </c>
      <c r="J80" s="115" t="s">
        <v>513</v>
      </c>
      <c r="K80" s="116" t="s">
        <v>513</v>
      </c>
    </row>
    <row r="81" spans="1:11" ht="14.1" customHeight="1" x14ac:dyDescent="0.2">
      <c r="A81" s="310" t="s">
        <v>321</v>
      </c>
      <c r="B81" s="311" t="s">
        <v>333</v>
      </c>
      <c r="C81" s="312"/>
      <c r="D81" s="125">
        <v>8.6348329159830761E-2</v>
      </c>
      <c r="E81" s="143">
        <v>10</v>
      </c>
      <c r="F81" s="144">
        <v>12</v>
      </c>
      <c r="G81" s="144">
        <v>6</v>
      </c>
      <c r="H81" s="144" t="s">
        <v>513</v>
      </c>
      <c r="I81" s="145">
        <v>7</v>
      </c>
      <c r="J81" s="143">
        <v>3</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121640</v>
      </c>
      <c r="C10" s="114">
        <v>67120</v>
      </c>
      <c r="D10" s="114">
        <v>54520</v>
      </c>
      <c r="E10" s="114">
        <v>93145</v>
      </c>
      <c r="F10" s="114">
        <v>27469</v>
      </c>
      <c r="G10" s="114">
        <v>12423</v>
      </c>
      <c r="H10" s="114">
        <v>32390</v>
      </c>
      <c r="I10" s="115">
        <v>33730</v>
      </c>
      <c r="J10" s="114">
        <v>26112</v>
      </c>
      <c r="K10" s="114">
        <v>7618</v>
      </c>
      <c r="L10" s="423">
        <v>8106</v>
      </c>
      <c r="M10" s="424">
        <v>9226</v>
      </c>
    </row>
    <row r="11" spans="1:13" ht="11.1" customHeight="1" x14ac:dyDescent="0.2">
      <c r="A11" s="422" t="s">
        <v>387</v>
      </c>
      <c r="B11" s="115">
        <v>122130</v>
      </c>
      <c r="C11" s="114">
        <v>67610</v>
      </c>
      <c r="D11" s="114">
        <v>54520</v>
      </c>
      <c r="E11" s="114">
        <v>93364</v>
      </c>
      <c r="F11" s="114">
        <v>27759</v>
      </c>
      <c r="G11" s="114">
        <v>12044</v>
      </c>
      <c r="H11" s="114">
        <v>32824</v>
      </c>
      <c r="I11" s="115">
        <v>34385</v>
      </c>
      <c r="J11" s="114">
        <v>26670</v>
      </c>
      <c r="K11" s="114">
        <v>7715</v>
      </c>
      <c r="L11" s="423">
        <v>9321</v>
      </c>
      <c r="M11" s="424">
        <v>9048</v>
      </c>
    </row>
    <row r="12" spans="1:13" ht="11.1" customHeight="1" x14ac:dyDescent="0.2">
      <c r="A12" s="422" t="s">
        <v>388</v>
      </c>
      <c r="B12" s="115">
        <v>123825</v>
      </c>
      <c r="C12" s="114">
        <v>68676</v>
      </c>
      <c r="D12" s="114">
        <v>55149</v>
      </c>
      <c r="E12" s="114">
        <v>94806</v>
      </c>
      <c r="F12" s="114">
        <v>28007</v>
      </c>
      <c r="G12" s="114">
        <v>13478</v>
      </c>
      <c r="H12" s="114">
        <v>33157</v>
      </c>
      <c r="I12" s="115">
        <v>33938</v>
      </c>
      <c r="J12" s="114">
        <v>25968</v>
      </c>
      <c r="K12" s="114">
        <v>7970</v>
      </c>
      <c r="L12" s="423">
        <v>11821</v>
      </c>
      <c r="M12" s="424">
        <v>10021</v>
      </c>
    </row>
    <row r="13" spans="1:13" s="110" customFormat="1" ht="11.1" customHeight="1" x14ac:dyDescent="0.2">
      <c r="A13" s="422" t="s">
        <v>389</v>
      </c>
      <c r="B13" s="115">
        <v>123264</v>
      </c>
      <c r="C13" s="114">
        <v>67892</v>
      </c>
      <c r="D13" s="114">
        <v>55372</v>
      </c>
      <c r="E13" s="114">
        <v>93774</v>
      </c>
      <c r="F13" s="114">
        <v>28473</v>
      </c>
      <c r="G13" s="114">
        <v>13114</v>
      </c>
      <c r="H13" s="114">
        <v>33306</v>
      </c>
      <c r="I13" s="115">
        <v>34974</v>
      </c>
      <c r="J13" s="114">
        <v>26764</v>
      </c>
      <c r="K13" s="114">
        <v>8210</v>
      </c>
      <c r="L13" s="423">
        <v>7476</v>
      </c>
      <c r="M13" s="424">
        <v>8450</v>
      </c>
    </row>
    <row r="14" spans="1:13" ht="15" customHeight="1" x14ac:dyDescent="0.2">
      <c r="A14" s="422" t="s">
        <v>390</v>
      </c>
      <c r="B14" s="115">
        <v>123547</v>
      </c>
      <c r="C14" s="114">
        <v>67991</v>
      </c>
      <c r="D14" s="114">
        <v>55556</v>
      </c>
      <c r="E14" s="114">
        <v>91911</v>
      </c>
      <c r="F14" s="114">
        <v>30733</v>
      </c>
      <c r="G14" s="114">
        <v>12580</v>
      </c>
      <c r="H14" s="114">
        <v>33827</v>
      </c>
      <c r="I14" s="115">
        <v>34383</v>
      </c>
      <c r="J14" s="114">
        <v>26299</v>
      </c>
      <c r="K14" s="114">
        <v>8084</v>
      </c>
      <c r="L14" s="423">
        <v>9096</v>
      </c>
      <c r="M14" s="424">
        <v>9397</v>
      </c>
    </row>
    <row r="15" spans="1:13" ht="11.1" customHeight="1" x14ac:dyDescent="0.2">
      <c r="A15" s="422" t="s">
        <v>387</v>
      </c>
      <c r="B15" s="115">
        <v>123696</v>
      </c>
      <c r="C15" s="114">
        <v>68129</v>
      </c>
      <c r="D15" s="114">
        <v>55567</v>
      </c>
      <c r="E15" s="114">
        <v>91522</v>
      </c>
      <c r="F15" s="114">
        <v>31278</v>
      </c>
      <c r="G15" s="114">
        <v>12213</v>
      </c>
      <c r="H15" s="114">
        <v>34280</v>
      </c>
      <c r="I15" s="115">
        <v>34806</v>
      </c>
      <c r="J15" s="114">
        <v>26715</v>
      </c>
      <c r="K15" s="114">
        <v>8091</v>
      </c>
      <c r="L15" s="423">
        <v>8157</v>
      </c>
      <c r="M15" s="424">
        <v>8074</v>
      </c>
    </row>
    <row r="16" spans="1:13" ht="11.1" customHeight="1" x14ac:dyDescent="0.2">
      <c r="A16" s="422" t="s">
        <v>388</v>
      </c>
      <c r="B16" s="115">
        <v>126429</v>
      </c>
      <c r="C16" s="114">
        <v>69851</v>
      </c>
      <c r="D16" s="114">
        <v>56578</v>
      </c>
      <c r="E16" s="114">
        <v>94098</v>
      </c>
      <c r="F16" s="114">
        <v>31633</v>
      </c>
      <c r="G16" s="114">
        <v>13788</v>
      </c>
      <c r="H16" s="114">
        <v>34956</v>
      </c>
      <c r="I16" s="115">
        <v>34300</v>
      </c>
      <c r="J16" s="114">
        <v>25926</v>
      </c>
      <c r="K16" s="114">
        <v>8374</v>
      </c>
      <c r="L16" s="423">
        <v>11996</v>
      </c>
      <c r="M16" s="424">
        <v>9801</v>
      </c>
    </row>
    <row r="17" spans="1:13" s="110" customFormat="1" ht="11.1" customHeight="1" x14ac:dyDescent="0.2">
      <c r="A17" s="422" t="s">
        <v>389</v>
      </c>
      <c r="B17" s="115">
        <v>127052</v>
      </c>
      <c r="C17" s="114">
        <v>69927</v>
      </c>
      <c r="D17" s="114">
        <v>57125</v>
      </c>
      <c r="E17" s="114">
        <v>94200</v>
      </c>
      <c r="F17" s="114">
        <v>32758</v>
      </c>
      <c r="G17" s="114">
        <v>13585</v>
      </c>
      <c r="H17" s="114">
        <v>35421</v>
      </c>
      <c r="I17" s="115">
        <v>34743</v>
      </c>
      <c r="J17" s="114">
        <v>26241</v>
      </c>
      <c r="K17" s="114">
        <v>8502</v>
      </c>
      <c r="L17" s="423">
        <v>8469</v>
      </c>
      <c r="M17" s="424">
        <v>8987</v>
      </c>
    </row>
    <row r="18" spans="1:13" ht="15" customHeight="1" x14ac:dyDescent="0.2">
      <c r="A18" s="422" t="s">
        <v>391</v>
      </c>
      <c r="B18" s="115">
        <v>126203</v>
      </c>
      <c r="C18" s="114">
        <v>68972</v>
      </c>
      <c r="D18" s="114">
        <v>57231</v>
      </c>
      <c r="E18" s="114">
        <v>92655</v>
      </c>
      <c r="F18" s="114">
        <v>33452</v>
      </c>
      <c r="G18" s="114">
        <v>13002</v>
      </c>
      <c r="H18" s="114">
        <v>35250</v>
      </c>
      <c r="I18" s="115">
        <v>34086</v>
      </c>
      <c r="J18" s="114">
        <v>25821</v>
      </c>
      <c r="K18" s="114">
        <v>8265</v>
      </c>
      <c r="L18" s="423">
        <v>9441</v>
      </c>
      <c r="M18" s="424">
        <v>11032</v>
      </c>
    </row>
    <row r="19" spans="1:13" ht="11.1" customHeight="1" x14ac:dyDescent="0.2">
      <c r="A19" s="422" t="s">
        <v>387</v>
      </c>
      <c r="B19" s="115">
        <v>126200</v>
      </c>
      <c r="C19" s="114">
        <v>69248</v>
      </c>
      <c r="D19" s="114">
        <v>56952</v>
      </c>
      <c r="E19" s="114">
        <v>92584</v>
      </c>
      <c r="F19" s="114">
        <v>33524</v>
      </c>
      <c r="G19" s="114">
        <v>12488</v>
      </c>
      <c r="H19" s="114">
        <v>35727</v>
      </c>
      <c r="I19" s="115">
        <v>34654</v>
      </c>
      <c r="J19" s="114">
        <v>26289</v>
      </c>
      <c r="K19" s="114">
        <v>8365</v>
      </c>
      <c r="L19" s="423">
        <v>8582</v>
      </c>
      <c r="M19" s="424">
        <v>8577</v>
      </c>
    </row>
    <row r="20" spans="1:13" ht="11.1" customHeight="1" x14ac:dyDescent="0.2">
      <c r="A20" s="422" t="s">
        <v>388</v>
      </c>
      <c r="B20" s="115">
        <v>128025</v>
      </c>
      <c r="C20" s="114">
        <v>70037</v>
      </c>
      <c r="D20" s="114">
        <v>57988</v>
      </c>
      <c r="E20" s="114">
        <v>94035</v>
      </c>
      <c r="F20" s="114">
        <v>33875</v>
      </c>
      <c r="G20" s="114">
        <v>13721</v>
      </c>
      <c r="H20" s="114">
        <v>36200</v>
      </c>
      <c r="I20" s="115">
        <v>34026</v>
      </c>
      <c r="J20" s="114">
        <v>25531</v>
      </c>
      <c r="K20" s="114">
        <v>8495</v>
      </c>
      <c r="L20" s="423">
        <v>11304</v>
      </c>
      <c r="M20" s="424">
        <v>9841</v>
      </c>
    </row>
    <row r="21" spans="1:13" s="110" customFormat="1" ht="11.1" customHeight="1" x14ac:dyDescent="0.2">
      <c r="A21" s="422" t="s">
        <v>389</v>
      </c>
      <c r="B21" s="115">
        <v>127248</v>
      </c>
      <c r="C21" s="114">
        <v>69080</v>
      </c>
      <c r="D21" s="114">
        <v>58168</v>
      </c>
      <c r="E21" s="114">
        <v>92910</v>
      </c>
      <c r="F21" s="114">
        <v>34273</v>
      </c>
      <c r="G21" s="114">
        <v>13280</v>
      </c>
      <c r="H21" s="114">
        <v>36657</v>
      </c>
      <c r="I21" s="115">
        <v>34614</v>
      </c>
      <c r="J21" s="114">
        <v>26051</v>
      </c>
      <c r="K21" s="114">
        <v>8563</v>
      </c>
      <c r="L21" s="423">
        <v>7654</v>
      </c>
      <c r="M21" s="424">
        <v>8742</v>
      </c>
    </row>
    <row r="22" spans="1:13" ht="15" customHeight="1" x14ac:dyDescent="0.2">
      <c r="A22" s="422" t="s">
        <v>392</v>
      </c>
      <c r="B22" s="115">
        <v>126742</v>
      </c>
      <c r="C22" s="114">
        <v>68513</v>
      </c>
      <c r="D22" s="114">
        <v>58229</v>
      </c>
      <c r="E22" s="114">
        <v>92115</v>
      </c>
      <c r="F22" s="114">
        <v>34493</v>
      </c>
      <c r="G22" s="114">
        <v>12572</v>
      </c>
      <c r="H22" s="114">
        <v>37206</v>
      </c>
      <c r="I22" s="115">
        <v>34129</v>
      </c>
      <c r="J22" s="114">
        <v>25779</v>
      </c>
      <c r="K22" s="114">
        <v>8350</v>
      </c>
      <c r="L22" s="423">
        <v>8797</v>
      </c>
      <c r="M22" s="424">
        <v>9501</v>
      </c>
    </row>
    <row r="23" spans="1:13" ht="11.1" customHeight="1" x14ac:dyDescent="0.2">
      <c r="A23" s="422" t="s">
        <v>387</v>
      </c>
      <c r="B23" s="115">
        <v>126990</v>
      </c>
      <c r="C23" s="114">
        <v>68638</v>
      </c>
      <c r="D23" s="114">
        <v>58352</v>
      </c>
      <c r="E23" s="114">
        <v>92075</v>
      </c>
      <c r="F23" s="114">
        <v>34761</v>
      </c>
      <c r="G23" s="114">
        <v>11989</v>
      </c>
      <c r="H23" s="114">
        <v>37964</v>
      </c>
      <c r="I23" s="115">
        <v>35011</v>
      </c>
      <c r="J23" s="114">
        <v>26512</v>
      </c>
      <c r="K23" s="114">
        <v>8499</v>
      </c>
      <c r="L23" s="423">
        <v>8807</v>
      </c>
      <c r="M23" s="424">
        <v>8953</v>
      </c>
    </row>
    <row r="24" spans="1:13" ht="11.1" customHeight="1" x14ac:dyDescent="0.2">
      <c r="A24" s="422" t="s">
        <v>388</v>
      </c>
      <c r="B24" s="115">
        <v>129417</v>
      </c>
      <c r="C24" s="114">
        <v>69889</v>
      </c>
      <c r="D24" s="114">
        <v>59528</v>
      </c>
      <c r="E24" s="114">
        <v>93478</v>
      </c>
      <c r="F24" s="114">
        <v>35200</v>
      </c>
      <c r="G24" s="114">
        <v>13379</v>
      </c>
      <c r="H24" s="114">
        <v>38512</v>
      </c>
      <c r="I24" s="115">
        <v>34861</v>
      </c>
      <c r="J24" s="114">
        <v>26017</v>
      </c>
      <c r="K24" s="114">
        <v>8844</v>
      </c>
      <c r="L24" s="423">
        <v>12689</v>
      </c>
      <c r="M24" s="424">
        <v>10981</v>
      </c>
    </row>
    <row r="25" spans="1:13" s="110" customFormat="1" ht="11.1" customHeight="1" x14ac:dyDescent="0.2">
      <c r="A25" s="422" t="s">
        <v>389</v>
      </c>
      <c r="B25" s="115">
        <v>128877</v>
      </c>
      <c r="C25" s="114">
        <v>69366</v>
      </c>
      <c r="D25" s="114">
        <v>59511</v>
      </c>
      <c r="E25" s="114">
        <v>92715</v>
      </c>
      <c r="F25" s="114">
        <v>35435</v>
      </c>
      <c r="G25" s="114">
        <v>12997</v>
      </c>
      <c r="H25" s="114">
        <v>38829</v>
      </c>
      <c r="I25" s="115">
        <v>35247</v>
      </c>
      <c r="J25" s="114">
        <v>26392</v>
      </c>
      <c r="K25" s="114">
        <v>8855</v>
      </c>
      <c r="L25" s="423">
        <v>7565</v>
      </c>
      <c r="M25" s="424">
        <v>8123</v>
      </c>
    </row>
    <row r="26" spans="1:13" ht="15" customHeight="1" x14ac:dyDescent="0.2">
      <c r="A26" s="422" t="s">
        <v>393</v>
      </c>
      <c r="B26" s="115">
        <v>127998</v>
      </c>
      <c r="C26" s="114">
        <v>68711</v>
      </c>
      <c r="D26" s="114">
        <v>59287</v>
      </c>
      <c r="E26" s="114">
        <v>91712</v>
      </c>
      <c r="F26" s="114">
        <v>35557</v>
      </c>
      <c r="G26" s="114">
        <v>12344</v>
      </c>
      <c r="H26" s="114">
        <v>38983</v>
      </c>
      <c r="I26" s="115">
        <v>34860</v>
      </c>
      <c r="J26" s="114">
        <v>26035</v>
      </c>
      <c r="K26" s="114">
        <v>8825</v>
      </c>
      <c r="L26" s="423">
        <v>8752</v>
      </c>
      <c r="M26" s="424">
        <v>9828</v>
      </c>
    </row>
    <row r="27" spans="1:13" ht="11.1" customHeight="1" x14ac:dyDescent="0.2">
      <c r="A27" s="422" t="s">
        <v>387</v>
      </c>
      <c r="B27" s="115">
        <v>128182</v>
      </c>
      <c r="C27" s="114">
        <v>69095</v>
      </c>
      <c r="D27" s="114">
        <v>59087</v>
      </c>
      <c r="E27" s="114">
        <v>91465</v>
      </c>
      <c r="F27" s="114">
        <v>35989</v>
      </c>
      <c r="G27" s="114">
        <v>11842</v>
      </c>
      <c r="H27" s="114">
        <v>39478</v>
      </c>
      <c r="I27" s="115">
        <v>35270</v>
      </c>
      <c r="J27" s="114">
        <v>26433</v>
      </c>
      <c r="K27" s="114">
        <v>8837</v>
      </c>
      <c r="L27" s="423">
        <v>8805</v>
      </c>
      <c r="M27" s="424">
        <v>8742</v>
      </c>
    </row>
    <row r="28" spans="1:13" ht="11.1" customHeight="1" x14ac:dyDescent="0.2">
      <c r="A28" s="422" t="s">
        <v>388</v>
      </c>
      <c r="B28" s="115">
        <v>129936</v>
      </c>
      <c r="C28" s="114">
        <v>69923</v>
      </c>
      <c r="D28" s="114">
        <v>60013</v>
      </c>
      <c r="E28" s="114">
        <v>93521</v>
      </c>
      <c r="F28" s="114">
        <v>36327</v>
      </c>
      <c r="G28" s="114">
        <v>13178</v>
      </c>
      <c r="H28" s="114">
        <v>39627</v>
      </c>
      <c r="I28" s="115">
        <v>34607</v>
      </c>
      <c r="J28" s="114">
        <v>25615</v>
      </c>
      <c r="K28" s="114">
        <v>8992</v>
      </c>
      <c r="L28" s="423">
        <v>11868</v>
      </c>
      <c r="M28" s="424">
        <v>9904</v>
      </c>
    </row>
    <row r="29" spans="1:13" s="110" customFormat="1" ht="11.1" customHeight="1" x14ac:dyDescent="0.2">
      <c r="A29" s="422" t="s">
        <v>389</v>
      </c>
      <c r="B29" s="115">
        <v>129299</v>
      </c>
      <c r="C29" s="114">
        <v>69043</v>
      </c>
      <c r="D29" s="114">
        <v>60256</v>
      </c>
      <c r="E29" s="114">
        <v>92368</v>
      </c>
      <c r="F29" s="114">
        <v>36886</v>
      </c>
      <c r="G29" s="114">
        <v>12842</v>
      </c>
      <c r="H29" s="114">
        <v>39854</v>
      </c>
      <c r="I29" s="115">
        <v>34868</v>
      </c>
      <c r="J29" s="114">
        <v>25935</v>
      </c>
      <c r="K29" s="114">
        <v>8933</v>
      </c>
      <c r="L29" s="423">
        <v>7956</v>
      </c>
      <c r="M29" s="424">
        <v>8393</v>
      </c>
    </row>
    <row r="30" spans="1:13" ht="15" customHeight="1" x14ac:dyDescent="0.2">
      <c r="A30" s="422" t="s">
        <v>394</v>
      </c>
      <c r="B30" s="115">
        <v>125902</v>
      </c>
      <c r="C30" s="114">
        <v>65878</v>
      </c>
      <c r="D30" s="114">
        <v>60024</v>
      </c>
      <c r="E30" s="114">
        <v>88764</v>
      </c>
      <c r="F30" s="114">
        <v>37103</v>
      </c>
      <c r="G30" s="114">
        <v>12216</v>
      </c>
      <c r="H30" s="114">
        <v>38536</v>
      </c>
      <c r="I30" s="115">
        <v>33551</v>
      </c>
      <c r="J30" s="114">
        <v>24779</v>
      </c>
      <c r="K30" s="114">
        <v>8772</v>
      </c>
      <c r="L30" s="423">
        <v>9812</v>
      </c>
      <c r="M30" s="424">
        <v>13045</v>
      </c>
    </row>
    <row r="31" spans="1:13" ht="11.1" customHeight="1" x14ac:dyDescent="0.2">
      <c r="A31" s="422" t="s">
        <v>387</v>
      </c>
      <c r="B31" s="115">
        <v>126140</v>
      </c>
      <c r="C31" s="114">
        <v>66015</v>
      </c>
      <c r="D31" s="114">
        <v>60125</v>
      </c>
      <c r="E31" s="114">
        <v>88509</v>
      </c>
      <c r="F31" s="114">
        <v>37607</v>
      </c>
      <c r="G31" s="114">
        <v>11691</v>
      </c>
      <c r="H31" s="114">
        <v>39088</v>
      </c>
      <c r="I31" s="115">
        <v>33887</v>
      </c>
      <c r="J31" s="114">
        <v>25098</v>
      </c>
      <c r="K31" s="114">
        <v>8789</v>
      </c>
      <c r="L31" s="423">
        <v>8641</v>
      </c>
      <c r="M31" s="424">
        <v>8769</v>
      </c>
    </row>
    <row r="32" spans="1:13" ht="11.1" customHeight="1" x14ac:dyDescent="0.2">
      <c r="A32" s="422" t="s">
        <v>388</v>
      </c>
      <c r="B32" s="115">
        <v>127340</v>
      </c>
      <c r="C32" s="114">
        <v>66179</v>
      </c>
      <c r="D32" s="114">
        <v>61161</v>
      </c>
      <c r="E32" s="114">
        <v>89321</v>
      </c>
      <c r="F32" s="114">
        <v>38000</v>
      </c>
      <c r="G32" s="114">
        <v>13090</v>
      </c>
      <c r="H32" s="114">
        <v>39078</v>
      </c>
      <c r="I32" s="115">
        <v>33382</v>
      </c>
      <c r="J32" s="114">
        <v>24371</v>
      </c>
      <c r="K32" s="114">
        <v>9011</v>
      </c>
      <c r="L32" s="423">
        <v>12097</v>
      </c>
      <c r="M32" s="424">
        <v>10676</v>
      </c>
    </row>
    <row r="33" spans="1:13" s="110" customFormat="1" ht="11.1" customHeight="1" x14ac:dyDescent="0.2">
      <c r="A33" s="422" t="s">
        <v>389</v>
      </c>
      <c r="B33" s="115">
        <v>127673</v>
      </c>
      <c r="C33" s="114">
        <v>66123</v>
      </c>
      <c r="D33" s="114">
        <v>61550</v>
      </c>
      <c r="E33" s="114">
        <v>88968</v>
      </c>
      <c r="F33" s="114">
        <v>38689</v>
      </c>
      <c r="G33" s="114">
        <v>12884</v>
      </c>
      <c r="H33" s="114">
        <v>39378</v>
      </c>
      <c r="I33" s="115">
        <v>33681</v>
      </c>
      <c r="J33" s="114">
        <v>24615</v>
      </c>
      <c r="K33" s="114">
        <v>9066</v>
      </c>
      <c r="L33" s="423">
        <v>8484</v>
      </c>
      <c r="M33" s="424">
        <v>8465</v>
      </c>
    </row>
    <row r="34" spans="1:13" ht="15" customHeight="1" x14ac:dyDescent="0.2">
      <c r="A34" s="422" t="s">
        <v>395</v>
      </c>
      <c r="B34" s="115">
        <v>127251</v>
      </c>
      <c r="C34" s="114">
        <v>65765</v>
      </c>
      <c r="D34" s="114">
        <v>61486</v>
      </c>
      <c r="E34" s="114">
        <v>88226</v>
      </c>
      <c r="F34" s="114">
        <v>39018</v>
      </c>
      <c r="G34" s="114">
        <v>12246</v>
      </c>
      <c r="H34" s="114">
        <v>39726</v>
      </c>
      <c r="I34" s="115">
        <v>32982</v>
      </c>
      <c r="J34" s="114">
        <v>24031</v>
      </c>
      <c r="K34" s="114">
        <v>8951</v>
      </c>
      <c r="L34" s="423">
        <v>9984</v>
      </c>
      <c r="M34" s="424">
        <v>10444</v>
      </c>
    </row>
    <row r="35" spans="1:13" ht="11.1" customHeight="1" x14ac:dyDescent="0.2">
      <c r="A35" s="422" t="s">
        <v>387</v>
      </c>
      <c r="B35" s="115">
        <v>127786</v>
      </c>
      <c r="C35" s="114">
        <v>66232</v>
      </c>
      <c r="D35" s="114">
        <v>61554</v>
      </c>
      <c r="E35" s="114">
        <v>88246</v>
      </c>
      <c r="F35" s="114">
        <v>39538</v>
      </c>
      <c r="G35" s="114">
        <v>11824</v>
      </c>
      <c r="H35" s="114">
        <v>40290</v>
      </c>
      <c r="I35" s="115">
        <v>33455</v>
      </c>
      <c r="J35" s="114">
        <v>24437</v>
      </c>
      <c r="K35" s="114">
        <v>9018</v>
      </c>
      <c r="L35" s="423">
        <v>9407</v>
      </c>
      <c r="M35" s="424">
        <v>8767</v>
      </c>
    </row>
    <row r="36" spans="1:13" ht="11.1" customHeight="1" x14ac:dyDescent="0.2">
      <c r="A36" s="422" t="s">
        <v>388</v>
      </c>
      <c r="B36" s="115">
        <v>130049</v>
      </c>
      <c r="C36" s="114">
        <v>67616</v>
      </c>
      <c r="D36" s="114">
        <v>62433</v>
      </c>
      <c r="E36" s="114">
        <v>90199</v>
      </c>
      <c r="F36" s="114">
        <v>39849</v>
      </c>
      <c r="G36" s="114">
        <v>12985</v>
      </c>
      <c r="H36" s="114">
        <v>40852</v>
      </c>
      <c r="I36" s="115">
        <v>33231</v>
      </c>
      <c r="J36" s="114">
        <v>23941</v>
      </c>
      <c r="K36" s="114">
        <v>9290</v>
      </c>
      <c r="L36" s="423">
        <v>12204</v>
      </c>
      <c r="M36" s="424">
        <v>10509</v>
      </c>
    </row>
    <row r="37" spans="1:13" s="110" customFormat="1" ht="11.1" customHeight="1" x14ac:dyDescent="0.2">
      <c r="A37" s="422" t="s">
        <v>389</v>
      </c>
      <c r="B37" s="115">
        <v>130062</v>
      </c>
      <c r="C37" s="114">
        <v>67286</v>
      </c>
      <c r="D37" s="114">
        <v>62776</v>
      </c>
      <c r="E37" s="114">
        <v>89640</v>
      </c>
      <c r="F37" s="114">
        <v>40421</v>
      </c>
      <c r="G37" s="114">
        <v>12845</v>
      </c>
      <c r="H37" s="114">
        <v>41195</v>
      </c>
      <c r="I37" s="115">
        <v>33479</v>
      </c>
      <c r="J37" s="114">
        <v>24203</v>
      </c>
      <c r="K37" s="114">
        <v>9276</v>
      </c>
      <c r="L37" s="423">
        <v>8627</v>
      </c>
      <c r="M37" s="424">
        <v>8672</v>
      </c>
    </row>
    <row r="38" spans="1:13" ht="15" customHeight="1" x14ac:dyDescent="0.2">
      <c r="A38" s="425" t="s">
        <v>396</v>
      </c>
      <c r="B38" s="115">
        <v>129888</v>
      </c>
      <c r="C38" s="114">
        <v>67320</v>
      </c>
      <c r="D38" s="114">
        <v>62568</v>
      </c>
      <c r="E38" s="114">
        <v>89363</v>
      </c>
      <c r="F38" s="114">
        <v>40525</v>
      </c>
      <c r="G38" s="114">
        <v>12255</v>
      </c>
      <c r="H38" s="114">
        <v>41456</v>
      </c>
      <c r="I38" s="115">
        <v>32654</v>
      </c>
      <c r="J38" s="114">
        <v>23654</v>
      </c>
      <c r="K38" s="114">
        <v>9000</v>
      </c>
      <c r="L38" s="423">
        <v>10123</v>
      </c>
      <c r="M38" s="424">
        <v>10683</v>
      </c>
    </row>
    <row r="39" spans="1:13" ht="11.1" customHeight="1" x14ac:dyDescent="0.2">
      <c r="A39" s="422" t="s">
        <v>387</v>
      </c>
      <c r="B39" s="115">
        <v>130040</v>
      </c>
      <c r="C39" s="114">
        <v>67537</v>
      </c>
      <c r="D39" s="114">
        <v>62503</v>
      </c>
      <c r="E39" s="114">
        <v>89068</v>
      </c>
      <c r="F39" s="114">
        <v>40972</v>
      </c>
      <c r="G39" s="114">
        <v>11840</v>
      </c>
      <c r="H39" s="114">
        <v>41950</v>
      </c>
      <c r="I39" s="115">
        <v>33257</v>
      </c>
      <c r="J39" s="114">
        <v>24154</v>
      </c>
      <c r="K39" s="114">
        <v>9103</v>
      </c>
      <c r="L39" s="423">
        <v>9582</v>
      </c>
      <c r="M39" s="424">
        <v>9574</v>
      </c>
    </row>
    <row r="40" spans="1:13" ht="11.1" customHeight="1" x14ac:dyDescent="0.2">
      <c r="A40" s="425" t="s">
        <v>388</v>
      </c>
      <c r="B40" s="115">
        <v>132162</v>
      </c>
      <c r="C40" s="114">
        <v>68822</v>
      </c>
      <c r="D40" s="114">
        <v>63340</v>
      </c>
      <c r="E40" s="114">
        <v>90762</v>
      </c>
      <c r="F40" s="114">
        <v>41400</v>
      </c>
      <c r="G40" s="114">
        <v>13137</v>
      </c>
      <c r="H40" s="114">
        <v>42294</v>
      </c>
      <c r="I40" s="115">
        <v>33015</v>
      </c>
      <c r="J40" s="114">
        <v>23688</v>
      </c>
      <c r="K40" s="114">
        <v>9327</v>
      </c>
      <c r="L40" s="423">
        <v>12813</v>
      </c>
      <c r="M40" s="424">
        <v>11221</v>
      </c>
    </row>
    <row r="41" spans="1:13" s="110" customFormat="1" ht="11.1" customHeight="1" x14ac:dyDescent="0.2">
      <c r="A41" s="422" t="s">
        <v>389</v>
      </c>
      <c r="B41" s="115">
        <v>132424</v>
      </c>
      <c r="C41" s="114">
        <v>68932</v>
      </c>
      <c r="D41" s="114">
        <v>63492</v>
      </c>
      <c r="E41" s="114">
        <v>90483</v>
      </c>
      <c r="F41" s="114">
        <v>41941</v>
      </c>
      <c r="G41" s="114">
        <v>13122</v>
      </c>
      <c r="H41" s="114">
        <v>42622</v>
      </c>
      <c r="I41" s="115">
        <v>33378</v>
      </c>
      <c r="J41" s="114">
        <v>23942</v>
      </c>
      <c r="K41" s="114">
        <v>9436</v>
      </c>
      <c r="L41" s="423">
        <v>9084</v>
      </c>
      <c r="M41" s="424">
        <v>8900</v>
      </c>
    </row>
    <row r="42" spans="1:13" ht="15" customHeight="1" x14ac:dyDescent="0.2">
      <c r="A42" s="422" t="s">
        <v>397</v>
      </c>
      <c r="B42" s="115">
        <v>132233</v>
      </c>
      <c r="C42" s="114">
        <v>68967</v>
      </c>
      <c r="D42" s="114">
        <v>63266</v>
      </c>
      <c r="E42" s="114">
        <v>90224</v>
      </c>
      <c r="F42" s="114">
        <v>42009</v>
      </c>
      <c r="G42" s="114">
        <v>12714</v>
      </c>
      <c r="H42" s="114">
        <v>42854</v>
      </c>
      <c r="I42" s="115">
        <v>32862</v>
      </c>
      <c r="J42" s="114">
        <v>23520</v>
      </c>
      <c r="K42" s="114">
        <v>9342</v>
      </c>
      <c r="L42" s="423">
        <v>10920</v>
      </c>
      <c r="M42" s="424">
        <v>11279</v>
      </c>
    </row>
    <row r="43" spans="1:13" ht="11.1" customHeight="1" x14ac:dyDescent="0.2">
      <c r="A43" s="422" t="s">
        <v>387</v>
      </c>
      <c r="B43" s="115">
        <v>132250</v>
      </c>
      <c r="C43" s="114">
        <v>68932</v>
      </c>
      <c r="D43" s="114">
        <v>63318</v>
      </c>
      <c r="E43" s="114">
        <v>89765</v>
      </c>
      <c r="F43" s="114">
        <v>42485</v>
      </c>
      <c r="G43" s="114">
        <v>12385</v>
      </c>
      <c r="H43" s="114">
        <v>42928</v>
      </c>
      <c r="I43" s="115">
        <v>33377</v>
      </c>
      <c r="J43" s="114">
        <v>23890</v>
      </c>
      <c r="K43" s="114">
        <v>9487</v>
      </c>
      <c r="L43" s="423">
        <v>11121</v>
      </c>
      <c r="M43" s="424">
        <v>10623</v>
      </c>
    </row>
    <row r="44" spans="1:13" ht="11.1" customHeight="1" x14ac:dyDescent="0.2">
      <c r="A44" s="422" t="s">
        <v>388</v>
      </c>
      <c r="B44" s="115">
        <v>136061</v>
      </c>
      <c r="C44" s="114">
        <v>71723</v>
      </c>
      <c r="D44" s="114">
        <v>64338</v>
      </c>
      <c r="E44" s="114">
        <v>93169</v>
      </c>
      <c r="F44" s="114">
        <v>42892</v>
      </c>
      <c r="G44" s="114">
        <v>13830</v>
      </c>
      <c r="H44" s="114">
        <v>44102</v>
      </c>
      <c r="I44" s="115">
        <v>33026</v>
      </c>
      <c r="J44" s="114">
        <v>23317</v>
      </c>
      <c r="K44" s="114">
        <v>9709</v>
      </c>
      <c r="L44" s="423">
        <v>14820</v>
      </c>
      <c r="M44" s="424">
        <v>12068</v>
      </c>
    </row>
    <row r="45" spans="1:13" s="110" customFormat="1" ht="11.1" customHeight="1" x14ac:dyDescent="0.2">
      <c r="A45" s="422" t="s">
        <v>389</v>
      </c>
      <c r="B45" s="115">
        <v>135972</v>
      </c>
      <c r="C45" s="114">
        <v>71401</v>
      </c>
      <c r="D45" s="114">
        <v>64571</v>
      </c>
      <c r="E45" s="114">
        <v>92782</v>
      </c>
      <c r="F45" s="114">
        <v>43190</v>
      </c>
      <c r="G45" s="114">
        <v>13662</v>
      </c>
      <c r="H45" s="114">
        <v>44400</v>
      </c>
      <c r="I45" s="115">
        <v>33380</v>
      </c>
      <c r="J45" s="114">
        <v>23546</v>
      </c>
      <c r="K45" s="114">
        <v>9834</v>
      </c>
      <c r="L45" s="423">
        <v>9728</v>
      </c>
      <c r="M45" s="424">
        <v>9872</v>
      </c>
    </row>
    <row r="46" spans="1:13" ht="15" customHeight="1" x14ac:dyDescent="0.2">
      <c r="A46" s="422" t="s">
        <v>398</v>
      </c>
      <c r="B46" s="115">
        <v>135841</v>
      </c>
      <c r="C46" s="114">
        <v>71254</v>
      </c>
      <c r="D46" s="114">
        <v>64587</v>
      </c>
      <c r="E46" s="114">
        <v>92830</v>
      </c>
      <c r="F46" s="114">
        <v>43011</v>
      </c>
      <c r="G46" s="114">
        <v>13323</v>
      </c>
      <c r="H46" s="114">
        <v>44645</v>
      </c>
      <c r="I46" s="115">
        <v>33162</v>
      </c>
      <c r="J46" s="114">
        <v>23315</v>
      </c>
      <c r="K46" s="114">
        <v>9847</v>
      </c>
      <c r="L46" s="423">
        <v>11236</v>
      </c>
      <c r="M46" s="424">
        <v>11596</v>
      </c>
    </row>
    <row r="47" spans="1:13" ht="11.1" customHeight="1" x14ac:dyDescent="0.2">
      <c r="A47" s="422" t="s">
        <v>387</v>
      </c>
      <c r="B47" s="115">
        <v>136377</v>
      </c>
      <c r="C47" s="114">
        <v>71802</v>
      </c>
      <c r="D47" s="114">
        <v>64575</v>
      </c>
      <c r="E47" s="114">
        <v>93050</v>
      </c>
      <c r="F47" s="114">
        <v>43327</v>
      </c>
      <c r="G47" s="114">
        <v>13109</v>
      </c>
      <c r="H47" s="114">
        <v>45104</v>
      </c>
      <c r="I47" s="115">
        <v>33556</v>
      </c>
      <c r="J47" s="114">
        <v>23504</v>
      </c>
      <c r="K47" s="114">
        <v>10052</v>
      </c>
      <c r="L47" s="423">
        <v>10210</v>
      </c>
      <c r="M47" s="424">
        <v>9804</v>
      </c>
    </row>
    <row r="48" spans="1:13" ht="11.1" customHeight="1" x14ac:dyDescent="0.2">
      <c r="A48" s="422" t="s">
        <v>388</v>
      </c>
      <c r="B48" s="115">
        <v>139372</v>
      </c>
      <c r="C48" s="114">
        <v>73618</v>
      </c>
      <c r="D48" s="114">
        <v>65754</v>
      </c>
      <c r="E48" s="114">
        <v>95413</v>
      </c>
      <c r="F48" s="114">
        <v>43959</v>
      </c>
      <c r="G48" s="114">
        <v>14519</v>
      </c>
      <c r="H48" s="114">
        <v>45746</v>
      </c>
      <c r="I48" s="115">
        <v>33207</v>
      </c>
      <c r="J48" s="114">
        <v>22749</v>
      </c>
      <c r="K48" s="114">
        <v>10458</v>
      </c>
      <c r="L48" s="423">
        <v>14208</v>
      </c>
      <c r="M48" s="424">
        <v>11847</v>
      </c>
    </row>
    <row r="49" spans="1:17" s="110" customFormat="1" ht="11.1" customHeight="1" x14ac:dyDescent="0.2">
      <c r="A49" s="422" t="s">
        <v>389</v>
      </c>
      <c r="B49" s="115">
        <v>138949</v>
      </c>
      <c r="C49" s="114">
        <v>73233</v>
      </c>
      <c r="D49" s="114">
        <v>65716</v>
      </c>
      <c r="E49" s="114">
        <v>94705</v>
      </c>
      <c r="F49" s="114">
        <v>44244</v>
      </c>
      <c r="G49" s="114">
        <v>14407</v>
      </c>
      <c r="H49" s="114">
        <v>45717</v>
      </c>
      <c r="I49" s="115">
        <v>33661</v>
      </c>
      <c r="J49" s="114">
        <v>23066</v>
      </c>
      <c r="K49" s="114">
        <v>10595</v>
      </c>
      <c r="L49" s="423">
        <v>10290</v>
      </c>
      <c r="M49" s="424">
        <v>10769</v>
      </c>
    </row>
    <row r="50" spans="1:17" ht="15" customHeight="1" x14ac:dyDescent="0.2">
      <c r="A50" s="422" t="s">
        <v>399</v>
      </c>
      <c r="B50" s="143">
        <v>139206</v>
      </c>
      <c r="C50" s="144">
        <v>73534</v>
      </c>
      <c r="D50" s="144">
        <v>65672</v>
      </c>
      <c r="E50" s="144">
        <v>94853</v>
      </c>
      <c r="F50" s="144">
        <v>44353</v>
      </c>
      <c r="G50" s="144">
        <v>13876</v>
      </c>
      <c r="H50" s="144">
        <v>45978</v>
      </c>
      <c r="I50" s="143">
        <v>32490</v>
      </c>
      <c r="J50" s="144">
        <v>22118</v>
      </c>
      <c r="K50" s="144">
        <v>10372</v>
      </c>
      <c r="L50" s="426">
        <v>11828</v>
      </c>
      <c r="M50" s="427">
        <v>11581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2.4771607982862318</v>
      </c>
      <c r="C6" s="480">
        <f>'Tabelle 3.3'!J11</f>
        <v>-2.0264157770942646</v>
      </c>
      <c r="D6" s="481">
        <f t="shared" ref="D6:E9" si="0">IF(OR(AND(B6&gt;=-50,B6&lt;=50),ISNUMBER(B6)=FALSE),B6,"")</f>
        <v>2.4771607982862318</v>
      </c>
      <c r="E6" s="481">
        <f t="shared" si="0"/>
        <v>-2.0264157770942646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2.4771607982862318</v>
      </c>
      <c r="C14" s="480">
        <f>'Tabelle 3.3'!J11</f>
        <v>-2.0264157770942646</v>
      </c>
      <c r="D14" s="481">
        <f>IF(OR(AND(B14&gt;=-50,B14&lt;=50),ISNUMBER(B14)=FALSE),B14,"")</f>
        <v>2.4771607982862318</v>
      </c>
      <c r="E14" s="481">
        <f>IF(OR(AND(C14&gt;=-50,C14&lt;=50),ISNUMBER(C14)=FALSE),C14,"")</f>
        <v>-2.0264157770942646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v>
      </c>
      <c r="C15" s="480">
        <f>'Tabelle 3.3'!J12</f>
        <v>10</v>
      </c>
      <c r="D15" s="481">
        <f t="shared" ref="D15:E45" si="3">IF(OR(AND(B15&gt;=-50,B15&lt;=50),ISNUMBER(B15)=FALSE),B15,"")</f>
        <v>-2.5</v>
      </c>
      <c r="E15" s="481">
        <f t="shared" si="3"/>
        <v>10</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0.76433121019108285</v>
      </c>
      <c r="C16" s="480">
        <f>'Tabelle 3.3'!J13</f>
        <v>5.1724137931034484</v>
      </c>
      <c r="D16" s="481">
        <f t="shared" si="3"/>
        <v>0.76433121019108285</v>
      </c>
      <c r="E16" s="481">
        <f t="shared" si="3"/>
        <v>5.1724137931034484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-1.3956179044037891</v>
      </c>
      <c r="C17" s="480">
        <f>'Tabelle 3.3'!J14</f>
        <v>-5.3948397185301014</v>
      </c>
      <c r="D17" s="481">
        <f t="shared" si="3"/>
        <v>-1.3956179044037891</v>
      </c>
      <c r="E17" s="481">
        <f t="shared" si="3"/>
        <v>-5.3948397185301014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7.6846802181457612</v>
      </c>
      <c r="C18" s="480">
        <f>'Tabelle 3.3'!J15</f>
        <v>-8.9015151515151523</v>
      </c>
      <c r="D18" s="481">
        <f t="shared" si="3"/>
        <v>7.6846802181457612</v>
      </c>
      <c r="E18" s="481">
        <f t="shared" si="3"/>
        <v>-8.9015151515151523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-3.9086687306501546</v>
      </c>
      <c r="C19" s="480">
        <f>'Tabelle 3.3'!J16</f>
        <v>-2.6113671274961598</v>
      </c>
      <c r="D19" s="481">
        <f t="shared" si="3"/>
        <v>-3.9086687306501546</v>
      </c>
      <c r="E19" s="481">
        <f t="shared" si="3"/>
        <v>-2.6113671274961598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3.794037940379404</v>
      </c>
      <c r="C20" s="480">
        <f>'Tabelle 3.3'!J17</f>
        <v>-5</v>
      </c>
      <c r="D20" s="481">
        <f t="shared" si="3"/>
        <v>3.794037940379404</v>
      </c>
      <c r="E20" s="481">
        <f t="shared" si="3"/>
        <v>-5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12.462612163509471</v>
      </c>
      <c r="C21" s="480">
        <f>'Tabelle 3.3'!J18</f>
        <v>2.700096432015429</v>
      </c>
      <c r="D21" s="481">
        <f t="shared" si="3"/>
        <v>12.462612163509471</v>
      </c>
      <c r="E21" s="481">
        <f t="shared" si="3"/>
        <v>2.700096432015429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1.7002302905580871</v>
      </c>
      <c r="C22" s="480">
        <f>'Tabelle 3.3'!J19</f>
        <v>-3.1128404669260701</v>
      </c>
      <c r="D22" s="481">
        <f t="shared" si="3"/>
        <v>1.7002302905580871</v>
      </c>
      <c r="E22" s="481">
        <f t="shared" si="3"/>
        <v>-3.1128404669260701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3.5503769705277586</v>
      </c>
      <c r="C23" s="480">
        <f>'Tabelle 3.3'!J20</f>
        <v>-10.818505338078293</v>
      </c>
      <c r="D23" s="481">
        <f t="shared" si="3"/>
        <v>3.5503769705277586</v>
      </c>
      <c r="E23" s="481">
        <f t="shared" si="3"/>
        <v>-10.818505338078293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-3.4144976210467393</v>
      </c>
      <c r="C24" s="480">
        <f>'Tabelle 3.3'!J21</f>
        <v>-8.8132198297446163</v>
      </c>
      <c r="D24" s="481">
        <f t="shared" si="3"/>
        <v>-3.4144976210467393</v>
      </c>
      <c r="E24" s="481">
        <f t="shared" si="3"/>
        <v>-8.8132198297446163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4.4126416219439477</v>
      </c>
      <c r="C25" s="480">
        <f>'Tabelle 3.3'!J22</f>
        <v>-2.402745995423341</v>
      </c>
      <c r="D25" s="481">
        <f t="shared" si="3"/>
        <v>4.4126416219439477</v>
      </c>
      <c r="E25" s="481">
        <f t="shared" si="3"/>
        <v>-2.402745995423341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-0.24752475247524752</v>
      </c>
      <c r="C26" s="480">
        <f>'Tabelle 3.3'!J23</f>
        <v>4.0816326530612246</v>
      </c>
      <c r="D26" s="481">
        <f t="shared" si="3"/>
        <v>-0.24752475247524752</v>
      </c>
      <c r="E26" s="481">
        <f t="shared" si="3"/>
        <v>4.0816326530612246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4.4213400546103756</v>
      </c>
      <c r="C27" s="480">
        <f>'Tabelle 3.3'!J24</f>
        <v>-2.5349366265843356</v>
      </c>
      <c r="D27" s="481">
        <f t="shared" si="3"/>
        <v>4.4213400546103756</v>
      </c>
      <c r="E27" s="481">
        <f t="shared" si="3"/>
        <v>-2.5349366265843356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8.8083482944344702</v>
      </c>
      <c r="C28" s="480">
        <f>'Tabelle 3.3'!J25</f>
        <v>5.5115616091225847</v>
      </c>
      <c r="D28" s="481">
        <f t="shared" si="3"/>
        <v>8.8083482944344702</v>
      </c>
      <c r="E28" s="481">
        <f t="shared" si="3"/>
        <v>5.5115616091225847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-11.379114642451759</v>
      </c>
      <c r="C29" s="480">
        <f>'Tabelle 3.3'!J26</f>
        <v>-4.0697674418604652</v>
      </c>
      <c r="D29" s="481">
        <f t="shared" si="3"/>
        <v>-11.379114642451759</v>
      </c>
      <c r="E29" s="481">
        <f t="shared" si="3"/>
        <v>-4.0697674418604652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1.0826210826210827</v>
      </c>
      <c r="C30" s="480">
        <f>'Tabelle 3.3'!J27</f>
        <v>3.2967032967032965</v>
      </c>
      <c r="D30" s="481">
        <f t="shared" si="3"/>
        <v>1.0826210826210827</v>
      </c>
      <c r="E30" s="481">
        <f t="shared" si="3"/>
        <v>3.2967032967032965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1.4277555682467162</v>
      </c>
      <c r="C31" s="480">
        <f>'Tabelle 3.3'!J28</f>
        <v>0.65526028394612301</v>
      </c>
      <c r="D31" s="481">
        <f t="shared" si="3"/>
        <v>1.4277555682467162</v>
      </c>
      <c r="E31" s="481">
        <f t="shared" si="3"/>
        <v>0.65526028394612301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4.0423065778035356</v>
      </c>
      <c r="C32" s="480">
        <f>'Tabelle 3.3'!J29</f>
        <v>-1.062215477996965</v>
      </c>
      <c r="D32" s="481">
        <f t="shared" si="3"/>
        <v>4.0423065778035356</v>
      </c>
      <c r="E32" s="481">
        <f t="shared" si="3"/>
        <v>-1.062215477996965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1.4975191700496167</v>
      </c>
      <c r="C33" s="480">
        <f>'Tabelle 3.3'!J30</f>
        <v>1.4683544303797469</v>
      </c>
      <c r="D33" s="481">
        <f t="shared" si="3"/>
        <v>1.4975191700496167</v>
      </c>
      <c r="E33" s="481">
        <f t="shared" si="3"/>
        <v>1.4683544303797469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3.12051649928264</v>
      </c>
      <c r="C34" s="480">
        <f>'Tabelle 3.3'!J31</f>
        <v>-1.0052547406899703</v>
      </c>
      <c r="D34" s="481">
        <f t="shared" si="3"/>
        <v>3.12051649928264</v>
      </c>
      <c r="E34" s="481">
        <f t="shared" si="3"/>
        <v>-1.0052547406899703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v>
      </c>
      <c r="C37" s="480">
        <f>'Tabelle 3.3'!J34</f>
        <v>10</v>
      </c>
      <c r="D37" s="481">
        <f t="shared" si="3"/>
        <v>-2.5</v>
      </c>
      <c r="E37" s="481">
        <f t="shared" si="3"/>
        <v>10</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3.0165912518853695</v>
      </c>
      <c r="C38" s="480">
        <f>'Tabelle 3.3'!J35</f>
        <v>-1.6006739679865207</v>
      </c>
      <c r="D38" s="481">
        <f t="shared" si="3"/>
        <v>3.0165912518853695</v>
      </c>
      <c r="E38" s="481">
        <f t="shared" si="3"/>
        <v>-1.6006739679865207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2.3677783205293306</v>
      </c>
      <c r="C39" s="480">
        <f>'Tabelle 3.3'!J36</f>
        <v>-2.0749317028749839</v>
      </c>
      <c r="D39" s="481">
        <f t="shared" si="3"/>
        <v>2.3677783205293306</v>
      </c>
      <c r="E39" s="481">
        <f t="shared" si="3"/>
        <v>-2.0749317028749839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2.3677783205293306</v>
      </c>
      <c r="C45" s="480">
        <f>'Tabelle 3.3'!J36</f>
        <v>-2.0749317028749839</v>
      </c>
      <c r="D45" s="481">
        <f t="shared" si="3"/>
        <v>2.3677783205293306</v>
      </c>
      <c r="E45" s="481">
        <f t="shared" si="3"/>
        <v>-2.0749317028749839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127998</v>
      </c>
      <c r="C51" s="487">
        <v>26035</v>
      </c>
      <c r="D51" s="487">
        <v>8825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128182</v>
      </c>
      <c r="C52" s="487">
        <v>26433</v>
      </c>
      <c r="D52" s="487">
        <v>8837</v>
      </c>
      <c r="E52" s="488">
        <f t="shared" ref="E52:G70" si="11">IF($A$51=37802,IF(COUNTBLANK(B$51:B$70)&gt;0,#N/A,B52/B$51*100),IF(COUNTBLANK(B$51:B$75)&gt;0,#N/A,B52/B$51*100))</f>
        <v>100.14375224612884</v>
      </c>
      <c r="F52" s="488">
        <f t="shared" si="11"/>
        <v>101.52871135010561</v>
      </c>
      <c r="G52" s="488">
        <f t="shared" si="11"/>
        <v>100.13597733711049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129936</v>
      </c>
      <c r="C53" s="487">
        <v>25615</v>
      </c>
      <c r="D53" s="487">
        <v>8992</v>
      </c>
      <c r="E53" s="488">
        <f t="shared" si="11"/>
        <v>101.51408615759621</v>
      </c>
      <c r="F53" s="488">
        <f t="shared" si="11"/>
        <v>98.386787017476479</v>
      </c>
      <c r="G53" s="488">
        <f t="shared" si="11"/>
        <v>101.89235127478753</v>
      </c>
      <c r="H53" s="489">
        <f>IF(ISERROR(L53)=TRUE,IF(MONTH(A53)=MONTH(MAX(A$51:A$75)),A53,""),"")</f>
        <v>41883</v>
      </c>
      <c r="I53" s="488">
        <f t="shared" si="12"/>
        <v>101.51408615759621</v>
      </c>
      <c r="J53" s="488">
        <f t="shared" si="10"/>
        <v>98.386787017476479</v>
      </c>
      <c r="K53" s="488">
        <f t="shared" si="10"/>
        <v>101.89235127478753</v>
      </c>
      <c r="L53" s="488" t="e">
        <f t="shared" si="13"/>
        <v>#N/A</v>
      </c>
    </row>
    <row r="54" spans="1:14" ht="15" customHeight="1" x14ac:dyDescent="0.2">
      <c r="A54" s="490" t="s">
        <v>462</v>
      </c>
      <c r="B54" s="487">
        <v>129299</v>
      </c>
      <c r="C54" s="487">
        <v>25935</v>
      </c>
      <c r="D54" s="487">
        <v>8933</v>
      </c>
      <c r="E54" s="488">
        <f t="shared" si="11"/>
        <v>101.0164221315958</v>
      </c>
      <c r="F54" s="488">
        <f t="shared" si="11"/>
        <v>99.615901670827739</v>
      </c>
      <c r="G54" s="488">
        <f t="shared" si="11"/>
        <v>101.22379603399435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125902</v>
      </c>
      <c r="C55" s="487">
        <v>24779</v>
      </c>
      <c r="D55" s="487">
        <v>8772</v>
      </c>
      <c r="E55" s="488">
        <f t="shared" si="11"/>
        <v>98.36247441366271</v>
      </c>
      <c r="F55" s="488">
        <f t="shared" si="11"/>
        <v>95.175724985596304</v>
      </c>
      <c r="G55" s="488">
        <f t="shared" si="11"/>
        <v>99.399433427762034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126140</v>
      </c>
      <c r="C56" s="487">
        <v>25098</v>
      </c>
      <c r="D56" s="487">
        <v>8789</v>
      </c>
      <c r="E56" s="488">
        <f t="shared" si="11"/>
        <v>98.548414818981541</v>
      </c>
      <c r="F56" s="488">
        <f t="shared" si="11"/>
        <v>96.40099865565584</v>
      </c>
      <c r="G56" s="488">
        <f t="shared" si="11"/>
        <v>99.59206798866856</v>
      </c>
      <c r="H56" s="489" t="str">
        <f t="shared" si="14"/>
        <v/>
      </c>
      <c r="I56" s="488" t="str">
        <f t="shared" si="12"/>
        <v/>
      </c>
      <c r="J56" s="488" t="str">
        <f t="shared" si="10"/>
        <v/>
      </c>
      <c r="K56" s="488" t="str">
        <f t="shared" si="10"/>
        <v/>
      </c>
      <c r="L56" s="488" t="e">
        <f t="shared" si="13"/>
        <v>#N/A</v>
      </c>
    </row>
    <row r="57" spans="1:14" ht="15" customHeight="1" x14ac:dyDescent="0.2">
      <c r="A57" s="490">
        <v>42248</v>
      </c>
      <c r="B57" s="487">
        <v>127340</v>
      </c>
      <c r="C57" s="487">
        <v>24371</v>
      </c>
      <c r="D57" s="487">
        <v>9011</v>
      </c>
      <c r="E57" s="488">
        <f t="shared" si="11"/>
        <v>99.485929467647921</v>
      </c>
      <c r="F57" s="488">
        <f t="shared" si="11"/>
        <v>93.608603802573455</v>
      </c>
      <c r="G57" s="488">
        <f t="shared" si="11"/>
        <v>102.10764872521247</v>
      </c>
      <c r="H57" s="489">
        <f t="shared" si="14"/>
        <v>42248</v>
      </c>
      <c r="I57" s="488">
        <f t="shared" si="12"/>
        <v>99.485929467647921</v>
      </c>
      <c r="J57" s="488">
        <f t="shared" si="10"/>
        <v>93.608603802573455</v>
      </c>
      <c r="K57" s="488">
        <f t="shared" si="10"/>
        <v>102.10764872521247</v>
      </c>
      <c r="L57" s="488" t="e">
        <f t="shared" si="13"/>
        <v>#N/A</v>
      </c>
    </row>
    <row r="58" spans="1:14" ht="15" customHeight="1" x14ac:dyDescent="0.2">
      <c r="A58" s="490" t="s">
        <v>465</v>
      </c>
      <c r="B58" s="487">
        <v>127673</v>
      </c>
      <c r="C58" s="487">
        <v>24615</v>
      </c>
      <c r="D58" s="487">
        <v>9066</v>
      </c>
      <c r="E58" s="488">
        <f t="shared" si="11"/>
        <v>99.746089782652859</v>
      </c>
      <c r="F58" s="488">
        <f t="shared" si="11"/>
        <v>94.5458037257538</v>
      </c>
      <c r="G58" s="488">
        <f t="shared" si="11"/>
        <v>102.73087818696884</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127251</v>
      </c>
      <c r="C59" s="487">
        <v>24031</v>
      </c>
      <c r="D59" s="487">
        <v>8951</v>
      </c>
      <c r="E59" s="488">
        <f t="shared" si="11"/>
        <v>99.416397131205173</v>
      </c>
      <c r="F59" s="488">
        <f t="shared" si="11"/>
        <v>92.302669483387746</v>
      </c>
      <c r="G59" s="488">
        <f t="shared" si="11"/>
        <v>101.42776203966007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127786</v>
      </c>
      <c r="C60" s="487">
        <v>24437</v>
      </c>
      <c r="D60" s="487">
        <v>9018</v>
      </c>
      <c r="E60" s="488">
        <f t="shared" si="11"/>
        <v>99.834372412068944</v>
      </c>
      <c r="F60" s="488">
        <f t="shared" si="11"/>
        <v>93.862108699827147</v>
      </c>
      <c r="G60" s="488">
        <f t="shared" si="11"/>
        <v>102.18696883852691</v>
      </c>
      <c r="H60" s="489" t="str">
        <f t="shared" si="14"/>
        <v/>
      </c>
      <c r="I60" s="488" t="str">
        <f t="shared" si="12"/>
        <v/>
      </c>
      <c r="J60" s="488" t="str">
        <f t="shared" si="10"/>
        <v/>
      </c>
      <c r="K60" s="488" t="str">
        <f t="shared" si="10"/>
        <v/>
      </c>
      <c r="L60" s="488" t="e">
        <f t="shared" si="13"/>
        <v>#N/A</v>
      </c>
    </row>
    <row r="61" spans="1:14" ht="15" customHeight="1" x14ac:dyDescent="0.2">
      <c r="A61" s="490">
        <v>42614</v>
      </c>
      <c r="B61" s="487">
        <v>130049</v>
      </c>
      <c r="C61" s="487">
        <v>23941</v>
      </c>
      <c r="D61" s="487">
        <v>9290</v>
      </c>
      <c r="E61" s="488">
        <f t="shared" si="11"/>
        <v>101.6023687870123</v>
      </c>
      <c r="F61" s="488">
        <f t="shared" si="11"/>
        <v>91.95698098713271</v>
      </c>
      <c r="G61" s="488">
        <f t="shared" si="11"/>
        <v>105.26912181303116</v>
      </c>
      <c r="H61" s="489">
        <f t="shared" si="14"/>
        <v>42614</v>
      </c>
      <c r="I61" s="488">
        <f t="shared" si="12"/>
        <v>101.6023687870123</v>
      </c>
      <c r="J61" s="488">
        <f t="shared" si="10"/>
        <v>91.95698098713271</v>
      </c>
      <c r="K61" s="488">
        <f t="shared" si="10"/>
        <v>105.26912181303116</v>
      </c>
      <c r="L61" s="488" t="e">
        <f t="shared" si="13"/>
        <v>#N/A</v>
      </c>
    </row>
    <row r="62" spans="1:14" ht="15" customHeight="1" x14ac:dyDescent="0.2">
      <c r="A62" s="490" t="s">
        <v>468</v>
      </c>
      <c r="B62" s="487">
        <v>130062</v>
      </c>
      <c r="C62" s="487">
        <v>24203</v>
      </c>
      <c r="D62" s="487">
        <v>9276</v>
      </c>
      <c r="E62" s="488">
        <f t="shared" si="11"/>
        <v>101.61252519570618</v>
      </c>
      <c r="F62" s="488">
        <f t="shared" si="11"/>
        <v>92.963318609564055</v>
      </c>
      <c r="G62" s="488">
        <f t="shared" si="11"/>
        <v>105.11048158640226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129888</v>
      </c>
      <c r="C63" s="487">
        <v>23654</v>
      </c>
      <c r="D63" s="487">
        <v>9000</v>
      </c>
      <c r="E63" s="488">
        <f t="shared" si="11"/>
        <v>101.47658557164957</v>
      </c>
      <c r="F63" s="488">
        <f t="shared" si="11"/>
        <v>90.854618782408295</v>
      </c>
      <c r="G63" s="488">
        <f t="shared" si="11"/>
        <v>101.98300283286119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130040</v>
      </c>
      <c r="C64" s="487">
        <v>24154</v>
      </c>
      <c r="D64" s="487">
        <v>9103</v>
      </c>
      <c r="E64" s="488">
        <f t="shared" si="11"/>
        <v>101.5953374271473</v>
      </c>
      <c r="F64" s="488">
        <f t="shared" si="11"/>
        <v>92.775110428269642</v>
      </c>
      <c r="G64" s="488">
        <f t="shared" si="11"/>
        <v>103.15014164305948</v>
      </c>
      <c r="H64" s="489" t="str">
        <f t="shared" si="14"/>
        <v/>
      </c>
      <c r="I64" s="488" t="str">
        <f t="shared" si="12"/>
        <v/>
      </c>
      <c r="J64" s="488" t="str">
        <f t="shared" si="10"/>
        <v/>
      </c>
      <c r="K64" s="488" t="str">
        <f t="shared" si="10"/>
        <v/>
      </c>
      <c r="L64" s="488" t="e">
        <f t="shared" si="13"/>
        <v>#N/A</v>
      </c>
    </row>
    <row r="65" spans="1:12" ht="15" customHeight="1" x14ac:dyDescent="0.2">
      <c r="A65" s="490">
        <v>42979</v>
      </c>
      <c r="B65" s="487">
        <v>132162</v>
      </c>
      <c r="C65" s="487">
        <v>23688</v>
      </c>
      <c r="D65" s="487">
        <v>9327</v>
      </c>
      <c r="E65" s="488">
        <f t="shared" si="11"/>
        <v>103.25317583087237</v>
      </c>
      <c r="F65" s="488">
        <f t="shared" si="11"/>
        <v>90.985212214326879</v>
      </c>
      <c r="G65" s="488">
        <f t="shared" si="11"/>
        <v>105.68838526912181</v>
      </c>
      <c r="H65" s="489">
        <f t="shared" si="14"/>
        <v>42979</v>
      </c>
      <c r="I65" s="488">
        <f t="shared" si="12"/>
        <v>103.25317583087237</v>
      </c>
      <c r="J65" s="488">
        <f t="shared" si="10"/>
        <v>90.985212214326879</v>
      </c>
      <c r="K65" s="488">
        <f t="shared" si="10"/>
        <v>105.68838526912181</v>
      </c>
      <c r="L65" s="488" t="e">
        <f t="shared" si="13"/>
        <v>#N/A</v>
      </c>
    </row>
    <row r="66" spans="1:12" ht="15" customHeight="1" x14ac:dyDescent="0.2">
      <c r="A66" s="490" t="s">
        <v>471</v>
      </c>
      <c r="B66" s="487">
        <v>132424</v>
      </c>
      <c r="C66" s="487">
        <v>23942</v>
      </c>
      <c r="D66" s="487">
        <v>9436</v>
      </c>
      <c r="E66" s="488">
        <f t="shared" si="11"/>
        <v>103.45786652916451</v>
      </c>
      <c r="F66" s="488">
        <f t="shared" si="11"/>
        <v>91.960821970424433</v>
      </c>
      <c r="G66" s="488">
        <f t="shared" si="11"/>
        <v>106.92351274787535</v>
      </c>
      <c r="H66" s="489" t="str">
        <f t="shared" si="14"/>
        <v/>
      </c>
      <c r="I66" s="488" t="str">
        <f t="shared" si="12"/>
        <v/>
      </c>
      <c r="J66" s="488" t="str">
        <f t="shared" si="10"/>
        <v/>
      </c>
      <c r="K66" s="488" t="str">
        <f t="shared" si="10"/>
        <v/>
      </c>
      <c r="L66" s="488" t="e">
        <f t="shared" si="13"/>
        <v>#N/A</v>
      </c>
    </row>
    <row r="67" spans="1:12" ht="15" customHeight="1" x14ac:dyDescent="0.2">
      <c r="A67" s="490" t="s">
        <v>472</v>
      </c>
      <c r="B67" s="487">
        <v>132233</v>
      </c>
      <c r="C67" s="487">
        <v>23520</v>
      </c>
      <c r="D67" s="487">
        <v>9342</v>
      </c>
      <c r="E67" s="488">
        <f t="shared" si="11"/>
        <v>103.30864544758511</v>
      </c>
      <c r="F67" s="488">
        <f t="shared" si="11"/>
        <v>90.33992702131745</v>
      </c>
      <c r="G67" s="488">
        <f t="shared" si="11"/>
        <v>105.85835694050991</v>
      </c>
      <c r="H67" s="489" t="str">
        <f t="shared" si="14"/>
        <v/>
      </c>
      <c r="I67" s="488" t="str">
        <f t="shared" si="12"/>
        <v/>
      </c>
      <c r="J67" s="488" t="str">
        <f t="shared" si="12"/>
        <v/>
      </c>
      <c r="K67" s="488" t="str">
        <f t="shared" si="12"/>
        <v/>
      </c>
      <c r="L67" s="488" t="e">
        <f t="shared" si="13"/>
        <v>#N/A</v>
      </c>
    </row>
    <row r="68" spans="1:12" ht="15" customHeight="1" x14ac:dyDescent="0.2">
      <c r="A68" s="490" t="s">
        <v>473</v>
      </c>
      <c r="B68" s="487">
        <v>132250</v>
      </c>
      <c r="C68" s="487">
        <v>23890</v>
      </c>
      <c r="D68" s="487">
        <v>9487</v>
      </c>
      <c r="E68" s="488">
        <f t="shared" si="11"/>
        <v>103.32192690510789</v>
      </c>
      <c r="F68" s="488">
        <f t="shared" si="11"/>
        <v>91.761090839254848</v>
      </c>
      <c r="G68" s="488">
        <f t="shared" si="11"/>
        <v>107.5014164305949</v>
      </c>
      <c r="H68" s="489" t="str">
        <f t="shared" si="14"/>
        <v/>
      </c>
      <c r="I68" s="488" t="str">
        <f t="shared" si="12"/>
        <v/>
      </c>
      <c r="J68" s="488" t="str">
        <f t="shared" si="12"/>
        <v/>
      </c>
      <c r="K68" s="488" t="str">
        <f t="shared" si="12"/>
        <v/>
      </c>
      <c r="L68" s="488" t="e">
        <f t="shared" si="13"/>
        <v>#N/A</v>
      </c>
    </row>
    <row r="69" spans="1:12" ht="15" customHeight="1" x14ac:dyDescent="0.2">
      <c r="A69" s="490">
        <v>43344</v>
      </c>
      <c r="B69" s="487">
        <v>136061</v>
      </c>
      <c r="C69" s="487">
        <v>23317</v>
      </c>
      <c r="D69" s="487">
        <v>9709</v>
      </c>
      <c r="E69" s="488">
        <f t="shared" si="11"/>
        <v>106.2993171768309</v>
      </c>
      <c r="F69" s="488">
        <f t="shared" si="11"/>
        <v>89.560207413097743</v>
      </c>
      <c r="G69" s="488">
        <f t="shared" si="11"/>
        <v>110.01699716713883</v>
      </c>
      <c r="H69" s="489">
        <f t="shared" si="14"/>
        <v>43344</v>
      </c>
      <c r="I69" s="488">
        <f t="shared" si="12"/>
        <v>106.2993171768309</v>
      </c>
      <c r="J69" s="488">
        <f t="shared" si="12"/>
        <v>89.560207413097743</v>
      </c>
      <c r="K69" s="488">
        <f t="shared" si="12"/>
        <v>110.01699716713883</v>
      </c>
      <c r="L69" s="488" t="e">
        <f t="shared" si="13"/>
        <v>#N/A</v>
      </c>
    </row>
    <row r="70" spans="1:12" ht="15" customHeight="1" x14ac:dyDescent="0.2">
      <c r="A70" s="490" t="s">
        <v>474</v>
      </c>
      <c r="B70" s="487">
        <v>135972</v>
      </c>
      <c r="C70" s="487">
        <v>23546</v>
      </c>
      <c r="D70" s="487">
        <v>9834</v>
      </c>
      <c r="E70" s="488">
        <f t="shared" si="11"/>
        <v>106.22978484038813</v>
      </c>
      <c r="F70" s="488">
        <f t="shared" si="11"/>
        <v>90.439792586902243</v>
      </c>
      <c r="G70" s="488">
        <f t="shared" si="11"/>
        <v>111.43342776203966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135841</v>
      </c>
      <c r="C71" s="487">
        <v>23315</v>
      </c>
      <c r="D71" s="487">
        <v>9847</v>
      </c>
      <c r="E71" s="491">
        <f t="shared" ref="E71:G75" si="15">IF($A$51=37802,IF(COUNTBLANK(B$51:B$70)&gt;0,#N/A,IF(ISBLANK(B71)=FALSE,B71/B$51*100,#N/A)),IF(COUNTBLANK(B$51:B$75)&gt;0,#N/A,B71/B$51*100))</f>
        <v>106.12743949124206</v>
      </c>
      <c r="F71" s="491">
        <f t="shared" si="15"/>
        <v>89.552525446514309</v>
      </c>
      <c r="G71" s="491">
        <f t="shared" si="15"/>
        <v>111.58073654390934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136377</v>
      </c>
      <c r="C72" s="487">
        <v>23504</v>
      </c>
      <c r="D72" s="487">
        <v>10052</v>
      </c>
      <c r="E72" s="491">
        <f t="shared" si="15"/>
        <v>106.54619603431303</v>
      </c>
      <c r="F72" s="491">
        <f t="shared" si="15"/>
        <v>90.278471288649897</v>
      </c>
      <c r="G72" s="491">
        <f t="shared" si="15"/>
        <v>113.90368271954674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139372</v>
      </c>
      <c r="C73" s="487">
        <v>22749</v>
      </c>
      <c r="D73" s="487">
        <v>10458</v>
      </c>
      <c r="E73" s="491">
        <f t="shared" si="15"/>
        <v>108.88607634494289</v>
      </c>
      <c r="F73" s="491">
        <f t="shared" si="15"/>
        <v>87.378528903399271</v>
      </c>
      <c r="G73" s="491">
        <f t="shared" si="15"/>
        <v>118.50424929178472</v>
      </c>
      <c r="H73" s="492">
        <f>IF(A$51=37802,IF(ISERROR(L73)=TRUE,IF(ISBLANK(A73)=FALSE,IF(MONTH(A73)=MONTH(MAX(A$51:A$75)),A73,""),""),""),IF(ISERROR(L73)=TRUE,IF(MONTH(A73)=MONTH(MAX(A$51:A$75)),A73,""),""))</f>
        <v>43709</v>
      </c>
      <c r="I73" s="488">
        <f t="shared" si="12"/>
        <v>108.88607634494289</v>
      </c>
      <c r="J73" s="488">
        <f t="shared" si="12"/>
        <v>87.378528903399271</v>
      </c>
      <c r="K73" s="488">
        <f t="shared" si="12"/>
        <v>118.50424929178472</v>
      </c>
      <c r="L73" s="488" t="e">
        <f t="shared" si="13"/>
        <v>#N/A</v>
      </c>
    </row>
    <row r="74" spans="1:12" ht="15" customHeight="1" x14ac:dyDescent="0.2">
      <c r="A74" s="490" t="s">
        <v>477</v>
      </c>
      <c r="B74" s="487">
        <v>138949</v>
      </c>
      <c r="C74" s="487">
        <v>23066</v>
      </c>
      <c r="D74" s="487">
        <v>10595</v>
      </c>
      <c r="E74" s="491">
        <f t="shared" si="15"/>
        <v>108.55560243128799</v>
      </c>
      <c r="F74" s="491">
        <f t="shared" si="15"/>
        <v>88.59612060687536</v>
      </c>
      <c r="G74" s="491">
        <f t="shared" si="15"/>
        <v>120.05665722379604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139206</v>
      </c>
      <c r="C75" s="493">
        <v>22118</v>
      </c>
      <c r="D75" s="493">
        <v>10372</v>
      </c>
      <c r="E75" s="491">
        <f t="shared" si="15"/>
        <v>108.75638681854404</v>
      </c>
      <c r="F75" s="491">
        <f t="shared" si="15"/>
        <v>84.954868446322266</v>
      </c>
      <c r="G75" s="491">
        <f t="shared" si="15"/>
        <v>117.52974504249292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108.88607634494289</v>
      </c>
      <c r="J77" s="488">
        <f>IF(J75&lt;&gt;"",J75,IF(J74&lt;&gt;"",J74,IF(J73&lt;&gt;"",J73,IF(J72&lt;&gt;"",J72,IF(J71&lt;&gt;"",J71,IF(J70&lt;&gt;"",J70,""))))))</f>
        <v>87.378528903399271</v>
      </c>
      <c r="K77" s="488">
        <f>IF(K75&lt;&gt;"",K75,IF(K74&lt;&gt;"",K74,IF(K73&lt;&gt;"",K73,IF(K72&lt;&gt;"",K72,IF(K71&lt;&gt;"",K71,IF(K70&lt;&gt;"",K70,""))))))</f>
        <v>118.50424929178472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+8,9%</v>
      </c>
      <c r="J79" s="488" t="str">
        <f>"GeB - ausschließlich: "&amp;IF(J77&gt;100,"+","")&amp;TEXT(J77-100,"0,0")&amp;"%"</f>
        <v>GeB - ausschließlich: -12,6%</v>
      </c>
      <c r="K79" s="488" t="str">
        <f>"GeB - im Nebenjob: "&amp;IF(K77&gt;100,"+","")&amp;TEXT(K77-100,"0,0")&amp;"%"</f>
        <v>GeB - im Nebenjob: +18,5%</v>
      </c>
    </row>
    <row r="81" spans="9:9" ht="15" customHeight="1" x14ac:dyDescent="0.2">
      <c r="I81" s="488" t="str">
        <f>IF(ISERROR(HLOOKUP(1,I$78:K$79,2,FALSE)),"",HLOOKUP(1,I$78:K$79,2,FALSE))</f>
        <v>GeB - im Nebenjob: +18,5%</v>
      </c>
    </row>
    <row r="82" spans="9:9" ht="15" customHeight="1" x14ac:dyDescent="0.2">
      <c r="I82" s="488" t="str">
        <f>IF(ISERROR(HLOOKUP(2,I$78:K$79,2,FALSE)),"",HLOOKUP(2,I$78:K$79,2,FALSE))</f>
        <v>SvB: +8,9%</v>
      </c>
    </row>
    <row r="83" spans="9:9" ht="15" customHeight="1" x14ac:dyDescent="0.2">
      <c r="I83" s="488" t="str">
        <f>IF(ISERROR(HLOOKUP(3,I$78:K$79,2,FALSE)),"",HLOOKUP(3,I$78:K$79,2,FALSE))</f>
        <v>GeB - ausschließlich: -12,6%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139206</v>
      </c>
      <c r="E12" s="114">
        <v>138949</v>
      </c>
      <c r="F12" s="114">
        <v>139372</v>
      </c>
      <c r="G12" s="114">
        <v>136377</v>
      </c>
      <c r="H12" s="114">
        <v>135841</v>
      </c>
      <c r="I12" s="115">
        <v>3365</v>
      </c>
      <c r="J12" s="116">
        <v>2.4771607982862318</v>
      </c>
      <c r="N12" s="117"/>
    </row>
    <row r="13" spans="1:15" s="110" customFormat="1" ht="13.5" customHeight="1" x14ac:dyDescent="0.2">
      <c r="A13" s="118" t="s">
        <v>105</v>
      </c>
      <c r="B13" s="119" t="s">
        <v>106</v>
      </c>
      <c r="C13" s="113">
        <v>52.823872534229849</v>
      </c>
      <c r="D13" s="114">
        <v>73534</v>
      </c>
      <c r="E13" s="114">
        <v>73233</v>
      </c>
      <c r="F13" s="114">
        <v>73618</v>
      </c>
      <c r="G13" s="114">
        <v>71802</v>
      </c>
      <c r="H13" s="114">
        <v>71254</v>
      </c>
      <c r="I13" s="115">
        <v>2280</v>
      </c>
      <c r="J13" s="116">
        <v>3.1998203609621916</v>
      </c>
    </row>
    <row r="14" spans="1:15" s="110" customFormat="1" ht="13.5" customHeight="1" x14ac:dyDescent="0.2">
      <c r="A14" s="120"/>
      <c r="B14" s="119" t="s">
        <v>107</v>
      </c>
      <c r="C14" s="113">
        <v>47.176127465770151</v>
      </c>
      <c r="D14" s="114">
        <v>65672</v>
      </c>
      <c r="E14" s="114">
        <v>65716</v>
      </c>
      <c r="F14" s="114">
        <v>65754</v>
      </c>
      <c r="G14" s="114">
        <v>64575</v>
      </c>
      <c r="H14" s="114">
        <v>64587</v>
      </c>
      <c r="I14" s="115">
        <v>1085</v>
      </c>
      <c r="J14" s="116">
        <v>1.6799046247696905</v>
      </c>
    </row>
    <row r="15" spans="1:15" s="110" customFormat="1" ht="13.5" customHeight="1" x14ac:dyDescent="0.2">
      <c r="A15" s="118" t="s">
        <v>105</v>
      </c>
      <c r="B15" s="121" t="s">
        <v>108</v>
      </c>
      <c r="C15" s="113">
        <v>9.967961151099809</v>
      </c>
      <c r="D15" s="114">
        <v>13876</v>
      </c>
      <c r="E15" s="114">
        <v>14407</v>
      </c>
      <c r="F15" s="114">
        <v>14519</v>
      </c>
      <c r="G15" s="114">
        <v>13109</v>
      </c>
      <c r="H15" s="114">
        <v>13323</v>
      </c>
      <c r="I15" s="115">
        <v>553</v>
      </c>
      <c r="J15" s="116">
        <v>4.1507168055242811</v>
      </c>
    </row>
    <row r="16" spans="1:15" s="110" customFormat="1" ht="13.5" customHeight="1" x14ac:dyDescent="0.2">
      <c r="A16" s="118"/>
      <c r="B16" s="121" t="s">
        <v>109</v>
      </c>
      <c r="C16" s="113">
        <v>69.346867232734226</v>
      </c>
      <c r="D16" s="114">
        <v>96535</v>
      </c>
      <c r="E16" s="114">
        <v>96155</v>
      </c>
      <c r="F16" s="114">
        <v>96628</v>
      </c>
      <c r="G16" s="114">
        <v>95623</v>
      </c>
      <c r="H16" s="114">
        <v>95324</v>
      </c>
      <c r="I16" s="115">
        <v>1211</v>
      </c>
      <c r="J16" s="116">
        <v>1.2704040955058538</v>
      </c>
    </row>
    <row r="17" spans="1:10" s="110" customFormat="1" ht="13.5" customHeight="1" x14ac:dyDescent="0.2">
      <c r="A17" s="118"/>
      <c r="B17" s="121" t="s">
        <v>110</v>
      </c>
      <c r="C17" s="113">
        <v>19.530767351981954</v>
      </c>
      <c r="D17" s="114">
        <v>27188</v>
      </c>
      <c r="E17" s="114">
        <v>26801</v>
      </c>
      <c r="F17" s="114">
        <v>26660</v>
      </c>
      <c r="G17" s="114">
        <v>26170</v>
      </c>
      <c r="H17" s="114">
        <v>25761</v>
      </c>
      <c r="I17" s="115">
        <v>1427</v>
      </c>
      <c r="J17" s="116">
        <v>5.539381235200497</v>
      </c>
    </row>
    <row r="18" spans="1:10" s="110" customFormat="1" ht="13.5" customHeight="1" x14ac:dyDescent="0.2">
      <c r="A18" s="120"/>
      <c r="B18" s="121" t="s">
        <v>111</v>
      </c>
      <c r="C18" s="113">
        <v>1.1544042641840151</v>
      </c>
      <c r="D18" s="114">
        <v>1607</v>
      </c>
      <c r="E18" s="114">
        <v>1586</v>
      </c>
      <c r="F18" s="114">
        <v>1565</v>
      </c>
      <c r="G18" s="114">
        <v>1475</v>
      </c>
      <c r="H18" s="114">
        <v>1433</v>
      </c>
      <c r="I18" s="115">
        <v>174</v>
      </c>
      <c r="J18" s="116">
        <v>12.142358688066992</v>
      </c>
    </row>
    <row r="19" spans="1:10" s="110" customFormat="1" ht="13.5" customHeight="1" x14ac:dyDescent="0.2">
      <c r="A19" s="120"/>
      <c r="B19" s="121" t="s">
        <v>112</v>
      </c>
      <c r="C19" s="113">
        <v>0.33978420470382026</v>
      </c>
      <c r="D19" s="114">
        <v>473</v>
      </c>
      <c r="E19" s="114">
        <v>474</v>
      </c>
      <c r="F19" s="114">
        <v>504</v>
      </c>
      <c r="G19" s="114">
        <v>421</v>
      </c>
      <c r="H19" s="114">
        <v>414</v>
      </c>
      <c r="I19" s="115">
        <v>59</v>
      </c>
      <c r="J19" s="116">
        <v>14.251207729468598</v>
      </c>
    </row>
    <row r="20" spans="1:10" s="110" customFormat="1" ht="13.5" customHeight="1" x14ac:dyDescent="0.2">
      <c r="A20" s="118" t="s">
        <v>113</v>
      </c>
      <c r="B20" s="122" t="s">
        <v>114</v>
      </c>
      <c r="C20" s="113">
        <v>68.138585980489353</v>
      </c>
      <c r="D20" s="114">
        <v>94853</v>
      </c>
      <c r="E20" s="114">
        <v>94705</v>
      </c>
      <c r="F20" s="114">
        <v>95413</v>
      </c>
      <c r="G20" s="114">
        <v>93050</v>
      </c>
      <c r="H20" s="114">
        <v>92830</v>
      </c>
      <c r="I20" s="115">
        <v>2023</v>
      </c>
      <c r="J20" s="116">
        <v>2.1792523968544653</v>
      </c>
    </row>
    <row r="21" spans="1:10" s="110" customFormat="1" ht="13.5" customHeight="1" x14ac:dyDescent="0.2">
      <c r="A21" s="120"/>
      <c r="B21" s="122" t="s">
        <v>115</v>
      </c>
      <c r="C21" s="113">
        <v>31.861414019510654</v>
      </c>
      <c r="D21" s="114">
        <v>44353</v>
      </c>
      <c r="E21" s="114">
        <v>44244</v>
      </c>
      <c r="F21" s="114">
        <v>43959</v>
      </c>
      <c r="G21" s="114">
        <v>43327</v>
      </c>
      <c r="H21" s="114">
        <v>43011</v>
      </c>
      <c r="I21" s="115">
        <v>1342</v>
      </c>
      <c r="J21" s="116">
        <v>3.1201320592406594</v>
      </c>
    </row>
    <row r="22" spans="1:10" s="110" customFormat="1" ht="13.5" customHeight="1" x14ac:dyDescent="0.2">
      <c r="A22" s="118" t="s">
        <v>113</v>
      </c>
      <c r="B22" s="122" t="s">
        <v>116</v>
      </c>
      <c r="C22" s="113">
        <v>89.10822809361666</v>
      </c>
      <c r="D22" s="114">
        <v>124044</v>
      </c>
      <c r="E22" s="114">
        <v>124260</v>
      </c>
      <c r="F22" s="114">
        <v>124912</v>
      </c>
      <c r="G22" s="114">
        <v>122283</v>
      </c>
      <c r="H22" s="114">
        <v>122120</v>
      </c>
      <c r="I22" s="115">
        <v>1924</v>
      </c>
      <c r="J22" s="116">
        <v>1.575499508679987</v>
      </c>
    </row>
    <row r="23" spans="1:10" s="110" customFormat="1" ht="13.5" customHeight="1" x14ac:dyDescent="0.2">
      <c r="A23" s="123"/>
      <c r="B23" s="124" t="s">
        <v>117</v>
      </c>
      <c r="C23" s="125">
        <v>10.81562576325733</v>
      </c>
      <c r="D23" s="114">
        <v>15056</v>
      </c>
      <c r="E23" s="114">
        <v>14576</v>
      </c>
      <c r="F23" s="114">
        <v>14360</v>
      </c>
      <c r="G23" s="114">
        <v>13985</v>
      </c>
      <c r="H23" s="114">
        <v>13622</v>
      </c>
      <c r="I23" s="115">
        <v>1434</v>
      </c>
      <c r="J23" s="116">
        <v>10.527088533255029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32490</v>
      </c>
      <c r="E26" s="114">
        <v>33661</v>
      </c>
      <c r="F26" s="114">
        <v>33207</v>
      </c>
      <c r="G26" s="114">
        <v>33556</v>
      </c>
      <c r="H26" s="140">
        <v>33162</v>
      </c>
      <c r="I26" s="115">
        <v>-672</v>
      </c>
      <c r="J26" s="116">
        <v>-2.0264157770942646</v>
      </c>
    </row>
    <row r="27" spans="1:10" s="110" customFormat="1" ht="13.5" customHeight="1" x14ac:dyDescent="0.2">
      <c r="A27" s="118" t="s">
        <v>105</v>
      </c>
      <c r="B27" s="119" t="s">
        <v>106</v>
      </c>
      <c r="C27" s="113">
        <v>42.176054170514007</v>
      </c>
      <c r="D27" s="115">
        <v>13703</v>
      </c>
      <c r="E27" s="114">
        <v>14271</v>
      </c>
      <c r="F27" s="114">
        <v>14067</v>
      </c>
      <c r="G27" s="114">
        <v>14179</v>
      </c>
      <c r="H27" s="140">
        <v>14023</v>
      </c>
      <c r="I27" s="115">
        <v>-320</v>
      </c>
      <c r="J27" s="116">
        <v>-2.2819653426513584</v>
      </c>
    </row>
    <row r="28" spans="1:10" s="110" customFormat="1" ht="13.5" customHeight="1" x14ac:dyDescent="0.2">
      <c r="A28" s="120"/>
      <c r="B28" s="119" t="s">
        <v>107</v>
      </c>
      <c r="C28" s="113">
        <v>57.823945829485993</v>
      </c>
      <c r="D28" s="115">
        <v>18787</v>
      </c>
      <c r="E28" s="114">
        <v>19390</v>
      </c>
      <c r="F28" s="114">
        <v>19140</v>
      </c>
      <c r="G28" s="114">
        <v>19377</v>
      </c>
      <c r="H28" s="140">
        <v>19139</v>
      </c>
      <c r="I28" s="115">
        <v>-352</v>
      </c>
      <c r="J28" s="116">
        <v>-1.8391765504989812</v>
      </c>
    </row>
    <row r="29" spans="1:10" s="110" customFormat="1" ht="13.5" customHeight="1" x14ac:dyDescent="0.2">
      <c r="A29" s="118" t="s">
        <v>105</v>
      </c>
      <c r="B29" s="121" t="s">
        <v>108</v>
      </c>
      <c r="C29" s="113">
        <v>21.791320406278857</v>
      </c>
      <c r="D29" s="115">
        <v>7080</v>
      </c>
      <c r="E29" s="114">
        <v>7415</v>
      </c>
      <c r="F29" s="114">
        <v>7065</v>
      </c>
      <c r="G29" s="114">
        <v>7352</v>
      </c>
      <c r="H29" s="140">
        <v>7123</v>
      </c>
      <c r="I29" s="115">
        <v>-43</v>
      </c>
      <c r="J29" s="116">
        <v>-0.60367822546679772</v>
      </c>
    </row>
    <row r="30" spans="1:10" s="110" customFormat="1" ht="13.5" customHeight="1" x14ac:dyDescent="0.2">
      <c r="A30" s="118"/>
      <c r="B30" s="121" t="s">
        <v>109</v>
      </c>
      <c r="C30" s="113">
        <v>48.180978762696213</v>
      </c>
      <c r="D30" s="115">
        <v>15654</v>
      </c>
      <c r="E30" s="114">
        <v>16264</v>
      </c>
      <c r="F30" s="114">
        <v>16182</v>
      </c>
      <c r="G30" s="114">
        <v>16248</v>
      </c>
      <c r="H30" s="140">
        <v>16290</v>
      </c>
      <c r="I30" s="115">
        <v>-636</v>
      </c>
      <c r="J30" s="116">
        <v>-3.9042357274401471</v>
      </c>
    </row>
    <row r="31" spans="1:10" s="110" customFormat="1" ht="13.5" customHeight="1" x14ac:dyDescent="0.2">
      <c r="A31" s="118"/>
      <c r="B31" s="121" t="s">
        <v>110</v>
      </c>
      <c r="C31" s="113">
        <v>17.285318559556785</v>
      </c>
      <c r="D31" s="115">
        <v>5616</v>
      </c>
      <c r="E31" s="114">
        <v>5675</v>
      </c>
      <c r="F31" s="114">
        <v>5698</v>
      </c>
      <c r="G31" s="114">
        <v>5712</v>
      </c>
      <c r="H31" s="140">
        <v>5631</v>
      </c>
      <c r="I31" s="115">
        <v>-15</v>
      </c>
      <c r="J31" s="116">
        <v>-0.26638252530633988</v>
      </c>
    </row>
    <row r="32" spans="1:10" s="110" customFormat="1" ht="13.5" customHeight="1" x14ac:dyDescent="0.2">
      <c r="A32" s="120"/>
      <c r="B32" s="121" t="s">
        <v>111</v>
      </c>
      <c r="C32" s="113">
        <v>12.742382271468143</v>
      </c>
      <c r="D32" s="115">
        <v>4140</v>
      </c>
      <c r="E32" s="114">
        <v>4307</v>
      </c>
      <c r="F32" s="114">
        <v>4262</v>
      </c>
      <c r="G32" s="114">
        <v>4244</v>
      </c>
      <c r="H32" s="140">
        <v>4118</v>
      </c>
      <c r="I32" s="115">
        <v>22</v>
      </c>
      <c r="J32" s="116">
        <v>0.53423992229237494</v>
      </c>
    </row>
    <row r="33" spans="1:10" s="110" customFormat="1" ht="13.5" customHeight="1" x14ac:dyDescent="0.2">
      <c r="A33" s="120"/>
      <c r="B33" s="121" t="s">
        <v>112</v>
      </c>
      <c r="C33" s="113">
        <v>1.2188365650969528</v>
      </c>
      <c r="D33" s="115">
        <v>396</v>
      </c>
      <c r="E33" s="114">
        <v>445</v>
      </c>
      <c r="F33" s="114">
        <v>464</v>
      </c>
      <c r="G33" s="114">
        <v>411</v>
      </c>
      <c r="H33" s="140">
        <v>394</v>
      </c>
      <c r="I33" s="115">
        <v>2</v>
      </c>
      <c r="J33" s="116">
        <v>0.50761421319796951</v>
      </c>
    </row>
    <row r="34" spans="1:10" s="110" customFormat="1" ht="13.5" customHeight="1" x14ac:dyDescent="0.2">
      <c r="A34" s="118" t="s">
        <v>113</v>
      </c>
      <c r="B34" s="122" t="s">
        <v>116</v>
      </c>
      <c r="C34" s="113">
        <v>87.229916897506925</v>
      </c>
      <c r="D34" s="115">
        <v>28341</v>
      </c>
      <c r="E34" s="114">
        <v>29341</v>
      </c>
      <c r="F34" s="114">
        <v>28983</v>
      </c>
      <c r="G34" s="114">
        <v>29354</v>
      </c>
      <c r="H34" s="140">
        <v>29022</v>
      </c>
      <c r="I34" s="115">
        <v>-681</v>
      </c>
      <c r="J34" s="116">
        <v>-2.3464957618358486</v>
      </c>
    </row>
    <row r="35" spans="1:10" s="110" customFormat="1" ht="13.5" customHeight="1" x14ac:dyDescent="0.2">
      <c r="A35" s="118"/>
      <c r="B35" s="119" t="s">
        <v>117</v>
      </c>
      <c r="C35" s="113">
        <v>12.4222837796245</v>
      </c>
      <c r="D35" s="115">
        <v>4036</v>
      </c>
      <c r="E35" s="114">
        <v>4206</v>
      </c>
      <c r="F35" s="114">
        <v>4124</v>
      </c>
      <c r="G35" s="114">
        <v>4094</v>
      </c>
      <c r="H35" s="140">
        <v>4026</v>
      </c>
      <c r="I35" s="115">
        <v>10</v>
      </c>
      <c r="J35" s="116">
        <v>0.24838549428713363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22118</v>
      </c>
      <c r="E37" s="114">
        <v>23066</v>
      </c>
      <c r="F37" s="114">
        <v>22749</v>
      </c>
      <c r="G37" s="114">
        <v>23504</v>
      </c>
      <c r="H37" s="140">
        <v>23315</v>
      </c>
      <c r="I37" s="115">
        <v>-1197</v>
      </c>
      <c r="J37" s="116">
        <v>-5.1340338837658157</v>
      </c>
    </row>
    <row r="38" spans="1:10" s="110" customFormat="1" ht="13.5" customHeight="1" x14ac:dyDescent="0.2">
      <c r="A38" s="118" t="s">
        <v>105</v>
      </c>
      <c r="B38" s="119" t="s">
        <v>106</v>
      </c>
      <c r="C38" s="113">
        <v>41.463966000542541</v>
      </c>
      <c r="D38" s="115">
        <v>9171</v>
      </c>
      <c r="E38" s="114">
        <v>9646</v>
      </c>
      <c r="F38" s="114">
        <v>9497</v>
      </c>
      <c r="G38" s="114">
        <v>9807</v>
      </c>
      <c r="H38" s="140">
        <v>9743</v>
      </c>
      <c r="I38" s="115">
        <v>-572</v>
      </c>
      <c r="J38" s="116">
        <v>-5.8708816586267067</v>
      </c>
    </row>
    <row r="39" spans="1:10" s="110" customFormat="1" ht="13.5" customHeight="1" x14ac:dyDescent="0.2">
      <c r="A39" s="120"/>
      <c r="B39" s="119" t="s">
        <v>107</v>
      </c>
      <c r="C39" s="113">
        <v>58.536033999457459</v>
      </c>
      <c r="D39" s="115">
        <v>12947</v>
      </c>
      <c r="E39" s="114">
        <v>13420</v>
      </c>
      <c r="F39" s="114">
        <v>13252</v>
      </c>
      <c r="G39" s="114">
        <v>13697</v>
      </c>
      <c r="H39" s="140">
        <v>13572</v>
      </c>
      <c r="I39" s="115">
        <v>-625</v>
      </c>
      <c r="J39" s="116">
        <v>-4.6050692602416738</v>
      </c>
    </row>
    <row r="40" spans="1:10" s="110" customFormat="1" ht="13.5" customHeight="1" x14ac:dyDescent="0.2">
      <c r="A40" s="118" t="s">
        <v>105</v>
      </c>
      <c r="B40" s="121" t="s">
        <v>108</v>
      </c>
      <c r="C40" s="113">
        <v>25.834162220815625</v>
      </c>
      <c r="D40" s="115">
        <v>5714</v>
      </c>
      <c r="E40" s="114">
        <v>5985</v>
      </c>
      <c r="F40" s="114">
        <v>5667</v>
      </c>
      <c r="G40" s="114">
        <v>6168</v>
      </c>
      <c r="H40" s="140">
        <v>5962</v>
      </c>
      <c r="I40" s="115">
        <v>-248</v>
      </c>
      <c r="J40" s="116">
        <v>-4.1596779604159675</v>
      </c>
    </row>
    <row r="41" spans="1:10" s="110" customFormat="1" ht="13.5" customHeight="1" x14ac:dyDescent="0.2">
      <c r="A41" s="118"/>
      <c r="B41" s="121" t="s">
        <v>109</v>
      </c>
      <c r="C41" s="113">
        <v>38.145401935075505</v>
      </c>
      <c r="D41" s="115">
        <v>8437</v>
      </c>
      <c r="E41" s="114">
        <v>8876</v>
      </c>
      <c r="F41" s="114">
        <v>8875</v>
      </c>
      <c r="G41" s="114">
        <v>9089</v>
      </c>
      <c r="H41" s="140">
        <v>9236</v>
      </c>
      <c r="I41" s="115">
        <v>-799</v>
      </c>
      <c r="J41" s="116">
        <v>-8.6509311390212211</v>
      </c>
    </row>
    <row r="42" spans="1:10" s="110" customFormat="1" ht="13.5" customHeight="1" x14ac:dyDescent="0.2">
      <c r="A42" s="118"/>
      <c r="B42" s="121" t="s">
        <v>110</v>
      </c>
      <c r="C42" s="113">
        <v>17.82258793742653</v>
      </c>
      <c r="D42" s="115">
        <v>3942</v>
      </c>
      <c r="E42" s="114">
        <v>4015</v>
      </c>
      <c r="F42" s="114">
        <v>4061</v>
      </c>
      <c r="G42" s="114">
        <v>4108</v>
      </c>
      <c r="H42" s="140">
        <v>4095</v>
      </c>
      <c r="I42" s="115">
        <v>-153</v>
      </c>
      <c r="J42" s="116">
        <v>-3.7362637362637363</v>
      </c>
    </row>
    <row r="43" spans="1:10" s="110" customFormat="1" ht="13.5" customHeight="1" x14ac:dyDescent="0.2">
      <c r="A43" s="120"/>
      <c r="B43" s="121" t="s">
        <v>111</v>
      </c>
      <c r="C43" s="113">
        <v>18.197847906682341</v>
      </c>
      <c r="D43" s="115">
        <v>4025</v>
      </c>
      <c r="E43" s="114">
        <v>4190</v>
      </c>
      <c r="F43" s="114">
        <v>4146</v>
      </c>
      <c r="G43" s="114">
        <v>4139</v>
      </c>
      <c r="H43" s="140">
        <v>4022</v>
      </c>
      <c r="I43" s="115">
        <v>3</v>
      </c>
      <c r="J43" s="116">
        <v>7.4589756340129293E-2</v>
      </c>
    </row>
    <row r="44" spans="1:10" s="110" customFormat="1" ht="13.5" customHeight="1" x14ac:dyDescent="0.2">
      <c r="A44" s="120"/>
      <c r="B44" s="121" t="s">
        <v>112</v>
      </c>
      <c r="C44" s="113">
        <v>1.6457184193869248</v>
      </c>
      <c r="D44" s="115">
        <v>364</v>
      </c>
      <c r="E44" s="114">
        <v>411</v>
      </c>
      <c r="F44" s="114">
        <v>429</v>
      </c>
      <c r="G44" s="114">
        <v>386</v>
      </c>
      <c r="H44" s="140">
        <v>373</v>
      </c>
      <c r="I44" s="115">
        <v>-9</v>
      </c>
      <c r="J44" s="116">
        <v>-2.4128686327077746</v>
      </c>
    </row>
    <row r="45" spans="1:10" s="110" customFormat="1" ht="13.5" customHeight="1" x14ac:dyDescent="0.2">
      <c r="A45" s="118" t="s">
        <v>113</v>
      </c>
      <c r="B45" s="122" t="s">
        <v>116</v>
      </c>
      <c r="C45" s="113">
        <v>86.382132200018091</v>
      </c>
      <c r="D45" s="115">
        <v>19106</v>
      </c>
      <c r="E45" s="114">
        <v>19870</v>
      </c>
      <c r="F45" s="114">
        <v>19653</v>
      </c>
      <c r="G45" s="114">
        <v>20356</v>
      </c>
      <c r="H45" s="140">
        <v>20190</v>
      </c>
      <c r="I45" s="115">
        <v>-1084</v>
      </c>
      <c r="J45" s="116">
        <v>-5.3689945517582958</v>
      </c>
    </row>
    <row r="46" spans="1:10" s="110" customFormat="1" ht="13.5" customHeight="1" x14ac:dyDescent="0.2">
      <c r="A46" s="118"/>
      <c r="B46" s="119" t="s">
        <v>117</v>
      </c>
      <c r="C46" s="113">
        <v>13.116014106157881</v>
      </c>
      <c r="D46" s="115">
        <v>2901</v>
      </c>
      <c r="E46" s="114">
        <v>3083</v>
      </c>
      <c r="F46" s="114">
        <v>2997</v>
      </c>
      <c r="G46" s="114">
        <v>3043</v>
      </c>
      <c r="H46" s="140">
        <v>3014</v>
      </c>
      <c r="I46" s="115">
        <v>-113</v>
      </c>
      <c r="J46" s="116">
        <v>-3.7491705374917053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10372</v>
      </c>
      <c r="E48" s="114">
        <v>10595</v>
      </c>
      <c r="F48" s="114">
        <v>10458</v>
      </c>
      <c r="G48" s="114">
        <v>10052</v>
      </c>
      <c r="H48" s="140">
        <v>9847</v>
      </c>
      <c r="I48" s="115">
        <v>525</v>
      </c>
      <c r="J48" s="116">
        <v>5.3315730679394742</v>
      </c>
    </row>
    <row r="49" spans="1:12" s="110" customFormat="1" ht="13.5" customHeight="1" x14ac:dyDescent="0.2">
      <c r="A49" s="118" t="s">
        <v>105</v>
      </c>
      <c r="B49" s="119" t="s">
        <v>106</v>
      </c>
      <c r="C49" s="113">
        <v>43.6945622830698</v>
      </c>
      <c r="D49" s="115">
        <v>4532</v>
      </c>
      <c r="E49" s="114">
        <v>4625</v>
      </c>
      <c r="F49" s="114">
        <v>4570</v>
      </c>
      <c r="G49" s="114">
        <v>4372</v>
      </c>
      <c r="H49" s="140">
        <v>4280</v>
      </c>
      <c r="I49" s="115">
        <v>252</v>
      </c>
      <c r="J49" s="116">
        <v>5.8878504672897201</v>
      </c>
    </row>
    <row r="50" spans="1:12" s="110" customFormat="1" ht="13.5" customHeight="1" x14ac:dyDescent="0.2">
      <c r="A50" s="120"/>
      <c r="B50" s="119" t="s">
        <v>107</v>
      </c>
      <c r="C50" s="113">
        <v>56.3054377169302</v>
      </c>
      <c r="D50" s="115">
        <v>5840</v>
      </c>
      <c r="E50" s="114">
        <v>5970</v>
      </c>
      <c r="F50" s="114">
        <v>5888</v>
      </c>
      <c r="G50" s="114">
        <v>5680</v>
      </c>
      <c r="H50" s="140">
        <v>5567</v>
      </c>
      <c r="I50" s="115">
        <v>273</v>
      </c>
      <c r="J50" s="116">
        <v>4.9038979701814265</v>
      </c>
    </row>
    <row r="51" spans="1:12" s="110" customFormat="1" ht="13.5" customHeight="1" x14ac:dyDescent="0.2">
      <c r="A51" s="118" t="s">
        <v>105</v>
      </c>
      <c r="B51" s="121" t="s">
        <v>108</v>
      </c>
      <c r="C51" s="113">
        <v>13.170073274199769</v>
      </c>
      <c r="D51" s="115">
        <v>1366</v>
      </c>
      <c r="E51" s="114">
        <v>1430</v>
      </c>
      <c r="F51" s="114">
        <v>1398</v>
      </c>
      <c r="G51" s="114">
        <v>1184</v>
      </c>
      <c r="H51" s="140">
        <v>1161</v>
      </c>
      <c r="I51" s="115">
        <v>205</v>
      </c>
      <c r="J51" s="116">
        <v>17.657192075796726</v>
      </c>
    </row>
    <row r="52" spans="1:12" s="110" customFormat="1" ht="13.5" customHeight="1" x14ac:dyDescent="0.2">
      <c r="A52" s="118"/>
      <c r="B52" s="121" t="s">
        <v>109</v>
      </c>
      <c r="C52" s="113">
        <v>69.581565753952944</v>
      </c>
      <c r="D52" s="115">
        <v>7217</v>
      </c>
      <c r="E52" s="114">
        <v>7388</v>
      </c>
      <c r="F52" s="114">
        <v>7307</v>
      </c>
      <c r="G52" s="114">
        <v>7159</v>
      </c>
      <c r="H52" s="140">
        <v>7054</v>
      </c>
      <c r="I52" s="115">
        <v>163</v>
      </c>
      <c r="J52" s="116">
        <v>2.3107456762120782</v>
      </c>
    </row>
    <row r="53" spans="1:12" s="110" customFormat="1" ht="13.5" customHeight="1" x14ac:dyDescent="0.2">
      <c r="A53" s="118"/>
      <c r="B53" s="121" t="s">
        <v>110</v>
      </c>
      <c r="C53" s="113">
        <v>16.139606633243346</v>
      </c>
      <c r="D53" s="115">
        <v>1674</v>
      </c>
      <c r="E53" s="114">
        <v>1660</v>
      </c>
      <c r="F53" s="114">
        <v>1637</v>
      </c>
      <c r="G53" s="114">
        <v>1604</v>
      </c>
      <c r="H53" s="140">
        <v>1536</v>
      </c>
      <c r="I53" s="115">
        <v>138</v>
      </c>
      <c r="J53" s="116">
        <v>8.984375</v>
      </c>
    </row>
    <row r="54" spans="1:12" s="110" customFormat="1" ht="13.5" customHeight="1" x14ac:dyDescent="0.2">
      <c r="A54" s="120"/>
      <c r="B54" s="121" t="s">
        <v>111</v>
      </c>
      <c r="C54" s="113">
        <v>1.1087543386039336</v>
      </c>
      <c r="D54" s="115">
        <v>115</v>
      </c>
      <c r="E54" s="114">
        <v>117</v>
      </c>
      <c r="F54" s="114">
        <v>116</v>
      </c>
      <c r="G54" s="114">
        <v>105</v>
      </c>
      <c r="H54" s="140">
        <v>96</v>
      </c>
      <c r="I54" s="115">
        <v>19</v>
      </c>
      <c r="J54" s="116">
        <v>19.791666666666668</v>
      </c>
    </row>
    <row r="55" spans="1:12" s="110" customFormat="1" ht="13.5" customHeight="1" x14ac:dyDescent="0.2">
      <c r="A55" s="120"/>
      <c r="B55" s="121" t="s">
        <v>112</v>
      </c>
      <c r="C55" s="113">
        <v>0.30852294639413808</v>
      </c>
      <c r="D55" s="115">
        <v>32</v>
      </c>
      <c r="E55" s="114">
        <v>34</v>
      </c>
      <c r="F55" s="114">
        <v>35</v>
      </c>
      <c r="G55" s="114">
        <v>25</v>
      </c>
      <c r="H55" s="140">
        <v>21</v>
      </c>
      <c r="I55" s="115">
        <v>11</v>
      </c>
      <c r="J55" s="116">
        <v>52.38095238095238</v>
      </c>
    </row>
    <row r="56" spans="1:12" s="110" customFormat="1" ht="13.5" customHeight="1" x14ac:dyDescent="0.2">
      <c r="A56" s="118" t="s">
        <v>113</v>
      </c>
      <c r="B56" s="122" t="s">
        <v>116</v>
      </c>
      <c r="C56" s="113">
        <v>89.03779406093328</v>
      </c>
      <c r="D56" s="115">
        <v>9235</v>
      </c>
      <c r="E56" s="114">
        <v>9471</v>
      </c>
      <c r="F56" s="114">
        <v>9330</v>
      </c>
      <c r="G56" s="114">
        <v>8998</v>
      </c>
      <c r="H56" s="140">
        <v>8832</v>
      </c>
      <c r="I56" s="115">
        <v>403</v>
      </c>
      <c r="J56" s="116">
        <v>4.5629528985507246</v>
      </c>
    </row>
    <row r="57" spans="1:12" s="110" customFormat="1" ht="13.5" customHeight="1" x14ac:dyDescent="0.2">
      <c r="A57" s="142"/>
      <c r="B57" s="124" t="s">
        <v>117</v>
      </c>
      <c r="C57" s="125">
        <v>10.942923254917085</v>
      </c>
      <c r="D57" s="143">
        <v>1135</v>
      </c>
      <c r="E57" s="144">
        <v>1123</v>
      </c>
      <c r="F57" s="144">
        <v>1127</v>
      </c>
      <c r="G57" s="144">
        <v>1051</v>
      </c>
      <c r="H57" s="145">
        <v>1012</v>
      </c>
      <c r="I57" s="143">
        <v>123</v>
      </c>
      <c r="J57" s="146">
        <v>12.154150197628459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139206</v>
      </c>
      <c r="E12" s="236">
        <v>138949</v>
      </c>
      <c r="F12" s="114">
        <v>139372</v>
      </c>
      <c r="G12" s="114">
        <v>136377</v>
      </c>
      <c r="H12" s="140">
        <v>135841</v>
      </c>
      <c r="I12" s="115">
        <v>3365</v>
      </c>
      <c r="J12" s="116">
        <v>2.4771607982862318</v>
      </c>
    </row>
    <row r="13" spans="1:15" s="110" customFormat="1" ht="12" customHeight="1" x14ac:dyDescent="0.2">
      <c r="A13" s="118" t="s">
        <v>105</v>
      </c>
      <c r="B13" s="119" t="s">
        <v>106</v>
      </c>
      <c r="C13" s="113">
        <v>52.823872534229849</v>
      </c>
      <c r="D13" s="115">
        <v>73534</v>
      </c>
      <c r="E13" s="114">
        <v>73233</v>
      </c>
      <c r="F13" s="114">
        <v>73618</v>
      </c>
      <c r="G13" s="114">
        <v>71802</v>
      </c>
      <c r="H13" s="140">
        <v>71254</v>
      </c>
      <c r="I13" s="115">
        <v>2280</v>
      </c>
      <c r="J13" s="116">
        <v>3.1998203609621916</v>
      </c>
    </row>
    <row r="14" spans="1:15" s="110" customFormat="1" ht="12" customHeight="1" x14ac:dyDescent="0.2">
      <c r="A14" s="118"/>
      <c r="B14" s="119" t="s">
        <v>107</v>
      </c>
      <c r="C14" s="113">
        <v>47.176127465770151</v>
      </c>
      <c r="D14" s="115">
        <v>65672</v>
      </c>
      <c r="E14" s="114">
        <v>65716</v>
      </c>
      <c r="F14" s="114">
        <v>65754</v>
      </c>
      <c r="G14" s="114">
        <v>64575</v>
      </c>
      <c r="H14" s="140">
        <v>64587</v>
      </c>
      <c r="I14" s="115">
        <v>1085</v>
      </c>
      <c r="J14" s="116">
        <v>1.6799046247696905</v>
      </c>
    </row>
    <row r="15" spans="1:15" s="110" customFormat="1" ht="12" customHeight="1" x14ac:dyDescent="0.2">
      <c r="A15" s="118" t="s">
        <v>105</v>
      </c>
      <c r="B15" s="121" t="s">
        <v>108</v>
      </c>
      <c r="C15" s="113">
        <v>9.967961151099809</v>
      </c>
      <c r="D15" s="115">
        <v>13876</v>
      </c>
      <c r="E15" s="114">
        <v>14407</v>
      </c>
      <c r="F15" s="114">
        <v>14519</v>
      </c>
      <c r="G15" s="114">
        <v>13109</v>
      </c>
      <c r="H15" s="140">
        <v>13323</v>
      </c>
      <c r="I15" s="115">
        <v>553</v>
      </c>
      <c r="J15" s="116">
        <v>4.1507168055242811</v>
      </c>
    </row>
    <row r="16" spans="1:15" s="110" customFormat="1" ht="12" customHeight="1" x14ac:dyDescent="0.2">
      <c r="A16" s="118"/>
      <c r="B16" s="121" t="s">
        <v>109</v>
      </c>
      <c r="C16" s="113">
        <v>69.346867232734226</v>
      </c>
      <c r="D16" s="115">
        <v>96535</v>
      </c>
      <c r="E16" s="114">
        <v>96155</v>
      </c>
      <c r="F16" s="114">
        <v>96628</v>
      </c>
      <c r="G16" s="114">
        <v>95623</v>
      </c>
      <c r="H16" s="140">
        <v>95324</v>
      </c>
      <c r="I16" s="115">
        <v>1211</v>
      </c>
      <c r="J16" s="116">
        <v>1.2704040955058538</v>
      </c>
    </row>
    <row r="17" spans="1:10" s="110" customFormat="1" ht="12" customHeight="1" x14ac:dyDescent="0.2">
      <c r="A17" s="118"/>
      <c r="B17" s="121" t="s">
        <v>110</v>
      </c>
      <c r="C17" s="113">
        <v>19.530767351981954</v>
      </c>
      <c r="D17" s="115">
        <v>27188</v>
      </c>
      <c r="E17" s="114">
        <v>26801</v>
      </c>
      <c r="F17" s="114">
        <v>26660</v>
      </c>
      <c r="G17" s="114">
        <v>26170</v>
      </c>
      <c r="H17" s="140">
        <v>25761</v>
      </c>
      <c r="I17" s="115">
        <v>1427</v>
      </c>
      <c r="J17" s="116">
        <v>5.539381235200497</v>
      </c>
    </row>
    <row r="18" spans="1:10" s="110" customFormat="1" ht="12" customHeight="1" x14ac:dyDescent="0.2">
      <c r="A18" s="120"/>
      <c r="B18" s="121" t="s">
        <v>111</v>
      </c>
      <c r="C18" s="113">
        <v>1.1544042641840151</v>
      </c>
      <c r="D18" s="115">
        <v>1607</v>
      </c>
      <c r="E18" s="114">
        <v>1586</v>
      </c>
      <c r="F18" s="114">
        <v>1565</v>
      </c>
      <c r="G18" s="114">
        <v>1475</v>
      </c>
      <c r="H18" s="140">
        <v>1433</v>
      </c>
      <c r="I18" s="115">
        <v>174</v>
      </c>
      <c r="J18" s="116">
        <v>12.142358688066992</v>
      </c>
    </row>
    <row r="19" spans="1:10" s="110" customFormat="1" ht="12" customHeight="1" x14ac:dyDescent="0.2">
      <c r="A19" s="120"/>
      <c r="B19" s="121" t="s">
        <v>112</v>
      </c>
      <c r="C19" s="113">
        <v>0.33978420470382026</v>
      </c>
      <c r="D19" s="115">
        <v>473</v>
      </c>
      <c r="E19" s="114">
        <v>474</v>
      </c>
      <c r="F19" s="114">
        <v>504</v>
      </c>
      <c r="G19" s="114">
        <v>421</v>
      </c>
      <c r="H19" s="140">
        <v>414</v>
      </c>
      <c r="I19" s="115">
        <v>59</v>
      </c>
      <c r="J19" s="116">
        <v>14.251207729468598</v>
      </c>
    </row>
    <row r="20" spans="1:10" s="110" customFormat="1" ht="12" customHeight="1" x14ac:dyDescent="0.2">
      <c r="A20" s="118" t="s">
        <v>113</v>
      </c>
      <c r="B20" s="119" t="s">
        <v>181</v>
      </c>
      <c r="C20" s="113">
        <v>68.138585980489353</v>
      </c>
      <c r="D20" s="115">
        <v>94853</v>
      </c>
      <c r="E20" s="114">
        <v>94705</v>
      </c>
      <c r="F20" s="114">
        <v>95413</v>
      </c>
      <c r="G20" s="114">
        <v>93050</v>
      </c>
      <c r="H20" s="140">
        <v>92830</v>
      </c>
      <c r="I20" s="115">
        <v>2023</v>
      </c>
      <c r="J20" s="116">
        <v>2.1792523968544653</v>
      </c>
    </row>
    <row r="21" spans="1:10" s="110" customFormat="1" ht="12" customHeight="1" x14ac:dyDescent="0.2">
      <c r="A21" s="118"/>
      <c r="B21" s="119" t="s">
        <v>182</v>
      </c>
      <c r="C21" s="113">
        <v>31.861414019510654</v>
      </c>
      <c r="D21" s="115">
        <v>44353</v>
      </c>
      <c r="E21" s="114">
        <v>44244</v>
      </c>
      <c r="F21" s="114">
        <v>43959</v>
      </c>
      <c r="G21" s="114">
        <v>43327</v>
      </c>
      <c r="H21" s="140">
        <v>43011</v>
      </c>
      <c r="I21" s="115">
        <v>1342</v>
      </c>
      <c r="J21" s="116">
        <v>3.1201320592406594</v>
      </c>
    </row>
    <row r="22" spans="1:10" s="110" customFormat="1" ht="12" customHeight="1" x14ac:dyDescent="0.2">
      <c r="A22" s="118" t="s">
        <v>113</v>
      </c>
      <c r="B22" s="119" t="s">
        <v>116</v>
      </c>
      <c r="C22" s="113">
        <v>89.10822809361666</v>
      </c>
      <c r="D22" s="115">
        <v>124044</v>
      </c>
      <c r="E22" s="114">
        <v>124260</v>
      </c>
      <c r="F22" s="114">
        <v>124912</v>
      </c>
      <c r="G22" s="114">
        <v>122283</v>
      </c>
      <c r="H22" s="140">
        <v>122120</v>
      </c>
      <c r="I22" s="115">
        <v>1924</v>
      </c>
      <c r="J22" s="116">
        <v>1.575499508679987</v>
      </c>
    </row>
    <row r="23" spans="1:10" s="110" customFormat="1" ht="12" customHeight="1" x14ac:dyDescent="0.2">
      <c r="A23" s="118"/>
      <c r="B23" s="119" t="s">
        <v>117</v>
      </c>
      <c r="C23" s="113">
        <v>10.81562576325733</v>
      </c>
      <c r="D23" s="115">
        <v>15056</v>
      </c>
      <c r="E23" s="114">
        <v>14576</v>
      </c>
      <c r="F23" s="114">
        <v>14360</v>
      </c>
      <c r="G23" s="114">
        <v>13985</v>
      </c>
      <c r="H23" s="140">
        <v>13622</v>
      </c>
      <c r="I23" s="115">
        <v>1434</v>
      </c>
      <c r="J23" s="116">
        <v>10.527088533255029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134242</v>
      </c>
      <c r="E64" s="236">
        <v>134674</v>
      </c>
      <c r="F64" s="236">
        <v>134540</v>
      </c>
      <c r="G64" s="236">
        <v>132087</v>
      </c>
      <c r="H64" s="140">
        <v>131543</v>
      </c>
      <c r="I64" s="115">
        <v>2699</v>
      </c>
      <c r="J64" s="116">
        <v>2.051800551910782</v>
      </c>
    </row>
    <row r="65" spans="1:12" s="110" customFormat="1" ht="12" customHeight="1" x14ac:dyDescent="0.2">
      <c r="A65" s="118" t="s">
        <v>105</v>
      </c>
      <c r="B65" s="119" t="s">
        <v>106</v>
      </c>
      <c r="C65" s="113">
        <v>54.024075922587564</v>
      </c>
      <c r="D65" s="235">
        <v>72523</v>
      </c>
      <c r="E65" s="236">
        <v>72766</v>
      </c>
      <c r="F65" s="236">
        <v>72830</v>
      </c>
      <c r="G65" s="236">
        <v>71363</v>
      </c>
      <c r="H65" s="140">
        <v>70872</v>
      </c>
      <c r="I65" s="115">
        <v>1651</v>
      </c>
      <c r="J65" s="116">
        <v>2.3295518681566767</v>
      </c>
    </row>
    <row r="66" spans="1:12" s="110" customFormat="1" ht="12" customHeight="1" x14ac:dyDescent="0.2">
      <c r="A66" s="118"/>
      <c r="B66" s="119" t="s">
        <v>107</v>
      </c>
      <c r="C66" s="113">
        <v>45.975924077412436</v>
      </c>
      <c r="D66" s="235">
        <v>61719</v>
      </c>
      <c r="E66" s="236">
        <v>61908</v>
      </c>
      <c r="F66" s="236">
        <v>61710</v>
      </c>
      <c r="G66" s="236">
        <v>60724</v>
      </c>
      <c r="H66" s="140">
        <v>60671</v>
      </c>
      <c r="I66" s="115">
        <v>1048</v>
      </c>
      <c r="J66" s="116">
        <v>1.7273491453907139</v>
      </c>
    </row>
    <row r="67" spans="1:12" s="110" customFormat="1" ht="12" customHeight="1" x14ac:dyDescent="0.2">
      <c r="A67" s="118" t="s">
        <v>105</v>
      </c>
      <c r="B67" s="121" t="s">
        <v>108</v>
      </c>
      <c r="C67" s="113">
        <v>9.5588563936770914</v>
      </c>
      <c r="D67" s="235">
        <v>12832</v>
      </c>
      <c r="E67" s="236">
        <v>13217</v>
      </c>
      <c r="F67" s="236">
        <v>13303</v>
      </c>
      <c r="G67" s="236">
        <v>12002</v>
      </c>
      <c r="H67" s="140">
        <v>12196</v>
      </c>
      <c r="I67" s="115">
        <v>636</v>
      </c>
      <c r="J67" s="116">
        <v>5.2148245326336502</v>
      </c>
    </row>
    <row r="68" spans="1:12" s="110" customFormat="1" ht="12" customHeight="1" x14ac:dyDescent="0.2">
      <c r="A68" s="118"/>
      <c r="B68" s="121" t="s">
        <v>109</v>
      </c>
      <c r="C68" s="113">
        <v>69.973629713502476</v>
      </c>
      <c r="D68" s="235">
        <v>93934</v>
      </c>
      <c r="E68" s="236">
        <v>94226</v>
      </c>
      <c r="F68" s="236">
        <v>94293</v>
      </c>
      <c r="G68" s="236">
        <v>93541</v>
      </c>
      <c r="H68" s="140">
        <v>93192</v>
      </c>
      <c r="I68" s="115">
        <v>742</v>
      </c>
      <c r="J68" s="116">
        <v>0.79620568289123528</v>
      </c>
    </row>
    <row r="69" spans="1:12" s="110" customFormat="1" ht="12" customHeight="1" x14ac:dyDescent="0.2">
      <c r="A69" s="118"/>
      <c r="B69" s="121" t="s">
        <v>110</v>
      </c>
      <c r="C69" s="113">
        <v>19.35236364178126</v>
      </c>
      <c r="D69" s="235">
        <v>25979</v>
      </c>
      <c r="E69" s="236">
        <v>25729</v>
      </c>
      <c r="F69" s="236">
        <v>25442</v>
      </c>
      <c r="G69" s="236">
        <v>25099</v>
      </c>
      <c r="H69" s="140">
        <v>24779</v>
      </c>
      <c r="I69" s="115">
        <v>1200</v>
      </c>
      <c r="J69" s="116">
        <v>4.8428104443278581</v>
      </c>
    </row>
    <row r="70" spans="1:12" s="110" customFormat="1" ht="12" customHeight="1" x14ac:dyDescent="0.2">
      <c r="A70" s="120"/>
      <c r="B70" s="121" t="s">
        <v>111</v>
      </c>
      <c r="C70" s="113">
        <v>1.115150251039168</v>
      </c>
      <c r="D70" s="235">
        <v>1497</v>
      </c>
      <c r="E70" s="236">
        <v>1502</v>
      </c>
      <c r="F70" s="236">
        <v>1502</v>
      </c>
      <c r="G70" s="236">
        <v>1445</v>
      </c>
      <c r="H70" s="140">
        <v>1376</v>
      </c>
      <c r="I70" s="115">
        <v>121</v>
      </c>
      <c r="J70" s="116">
        <v>8.7936046511627914</v>
      </c>
    </row>
    <row r="71" spans="1:12" s="110" customFormat="1" ht="12" customHeight="1" x14ac:dyDescent="0.2">
      <c r="A71" s="120"/>
      <c r="B71" s="121" t="s">
        <v>112</v>
      </c>
      <c r="C71" s="113">
        <v>0.34713427988260009</v>
      </c>
      <c r="D71" s="235">
        <v>466</v>
      </c>
      <c r="E71" s="236">
        <v>488</v>
      </c>
      <c r="F71" s="236">
        <v>514</v>
      </c>
      <c r="G71" s="236">
        <v>441</v>
      </c>
      <c r="H71" s="140">
        <v>411</v>
      </c>
      <c r="I71" s="115">
        <v>55</v>
      </c>
      <c r="J71" s="116">
        <v>13.381995133819951</v>
      </c>
    </row>
    <row r="72" spans="1:12" s="110" customFormat="1" ht="12" customHeight="1" x14ac:dyDescent="0.2">
      <c r="A72" s="118" t="s">
        <v>113</v>
      </c>
      <c r="B72" s="119" t="s">
        <v>181</v>
      </c>
      <c r="C72" s="113">
        <v>68.971707811266214</v>
      </c>
      <c r="D72" s="235">
        <v>92589</v>
      </c>
      <c r="E72" s="236">
        <v>93054</v>
      </c>
      <c r="F72" s="236">
        <v>93585</v>
      </c>
      <c r="G72" s="236">
        <v>91817</v>
      </c>
      <c r="H72" s="140">
        <v>91734</v>
      </c>
      <c r="I72" s="115">
        <v>855</v>
      </c>
      <c r="J72" s="116">
        <v>0.93204264503891687</v>
      </c>
    </row>
    <row r="73" spans="1:12" s="110" customFormat="1" ht="12" customHeight="1" x14ac:dyDescent="0.2">
      <c r="A73" s="118"/>
      <c r="B73" s="119" t="s">
        <v>182</v>
      </c>
      <c r="C73" s="113">
        <v>31.028292188733779</v>
      </c>
      <c r="D73" s="115">
        <v>41653</v>
      </c>
      <c r="E73" s="114">
        <v>41620</v>
      </c>
      <c r="F73" s="114">
        <v>40955</v>
      </c>
      <c r="G73" s="114">
        <v>40270</v>
      </c>
      <c r="H73" s="140">
        <v>39809</v>
      </c>
      <c r="I73" s="115">
        <v>1844</v>
      </c>
      <c r="J73" s="116">
        <v>4.6321183651938007</v>
      </c>
    </row>
    <row r="74" spans="1:12" s="110" customFormat="1" ht="12" customHeight="1" x14ac:dyDescent="0.2">
      <c r="A74" s="118" t="s">
        <v>113</v>
      </c>
      <c r="B74" s="119" t="s">
        <v>116</v>
      </c>
      <c r="C74" s="113">
        <v>89.399740766675109</v>
      </c>
      <c r="D74" s="115">
        <v>120012</v>
      </c>
      <c r="E74" s="114">
        <v>120585</v>
      </c>
      <c r="F74" s="114">
        <v>120642</v>
      </c>
      <c r="G74" s="114">
        <v>118602</v>
      </c>
      <c r="H74" s="140">
        <v>118389</v>
      </c>
      <c r="I74" s="115">
        <v>1623</v>
      </c>
      <c r="J74" s="116">
        <v>1.3709043914552872</v>
      </c>
    </row>
    <row r="75" spans="1:12" s="110" customFormat="1" ht="12" customHeight="1" x14ac:dyDescent="0.2">
      <c r="A75" s="142"/>
      <c r="B75" s="124" t="s">
        <v>117</v>
      </c>
      <c r="C75" s="125">
        <v>10.516827818417484</v>
      </c>
      <c r="D75" s="143">
        <v>14118</v>
      </c>
      <c r="E75" s="144">
        <v>13970</v>
      </c>
      <c r="F75" s="144">
        <v>13785</v>
      </c>
      <c r="G75" s="144">
        <v>13363</v>
      </c>
      <c r="H75" s="145">
        <v>13042</v>
      </c>
      <c r="I75" s="143">
        <v>1076</v>
      </c>
      <c r="J75" s="146">
        <v>8.2502683637478906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139206</v>
      </c>
      <c r="G11" s="114">
        <v>138949</v>
      </c>
      <c r="H11" s="114">
        <v>139372</v>
      </c>
      <c r="I11" s="114">
        <v>136377</v>
      </c>
      <c r="J11" s="140">
        <v>135841</v>
      </c>
      <c r="K11" s="114">
        <v>3365</v>
      </c>
      <c r="L11" s="116">
        <v>2.4771607982862318</v>
      </c>
    </row>
    <row r="12" spans="1:17" s="110" customFormat="1" ht="24.95" customHeight="1" x14ac:dyDescent="0.2">
      <c r="A12" s="604" t="s">
        <v>185</v>
      </c>
      <c r="B12" s="605"/>
      <c r="C12" s="605"/>
      <c r="D12" s="606"/>
      <c r="E12" s="113">
        <v>52.823872534229849</v>
      </c>
      <c r="F12" s="115">
        <v>73534</v>
      </c>
      <c r="G12" s="114">
        <v>73233</v>
      </c>
      <c r="H12" s="114">
        <v>73618</v>
      </c>
      <c r="I12" s="114">
        <v>71802</v>
      </c>
      <c r="J12" s="140">
        <v>71254</v>
      </c>
      <c r="K12" s="114">
        <v>2280</v>
      </c>
      <c r="L12" s="116">
        <v>3.1998203609621916</v>
      </c>
    </row>
    <row r="13" spans="1:17" s="110" customFormat="1" ht="15" customHeight="1" x14ac:dyDescent="0.2">
      <c r="A13" s="120"/>
      <c r="B13" s="612" t="s">
        <v>107</v>
      </c>
      <c r="C13" s="612"/>
      <c r="E13" s="113">
        <v>47.176127465770151</v>
      </c>
      <c r="F13" s="115">
        <v>65672</v>
      </c>
      <c r="G13" s="114">
        <v>65716</v>
      </c>
      <c r="H13" s="114">
        <v>65754</v>
      </c>
      <c r="I13" s="114">
        <v>64575</v>
      </c>
      <c r="J13" s="140">
        <v>64587</v>
      </c>
      <c r="K13" s="114">
        <v>1085</v>
      </c>
      <c r="L13" s="116">
        <v>1.6799046247696905</v>
      </c>
    </row>
    <row r="14" spans="1:17" s="110" customFormat="1" ht="24.95" customHeight="1" x14ac:dyDescent="0.2">
      <c r="A14" s="604" t="s">
        <v>186</v>
      </c>
      <c r="B14" s="605"/>
      <c r="C14" s="605"/>
      <c r="D14" s="606"/>
      <c r="E14" s="113">
        <v>9.967961151099809</v>
      </c>
      <c r="F14" s="115">
        <v>13876</v>
      </c>
      <c r="G14" s="114">
        <v>14407</v>
      </c>
      <c r="H14" s="114">
        <v>14519</v>
      </c>
      <c r="I14" s="114">
        <v>13109</v>
      </c>
      <c r="J14" s="140">
        <v>13323</v>
      </c>
      <c r="K14" s="114">
        <v>553</v>
      </c>
      <c r="L14" s="116">
        <v>4.1507168055242811</v>
      </c>
    </row>
    <row r="15" spans="1:17" s="110" customFormat="1" ht="15" customHeight="1" x14ac:dyDescent="0.2">
      <c r="A15" s="120"/>
      <c r="B15" s="119"/>
      <c r="C15" s="258" t="s">
        <v>106</v>
      </c>
      <c r="E15" s="113">
        <v>54.251945805707699</v>
      </c>
      <c r="F15" s="115">
        <v>7528</v>
      </c>
      <c r="G15" s="114">
        <v>7775</v>
      </c>
      <c r="H15" s="114">
        <v>7929</v>
      </c>
      <c r="I15" s="114">
        <v>7076</v>
      </c>
      <c r="J15" s="140">
        <v>7152</v>
      </c>
      <c r="K15" s="114">
        <v>376</v>
      </c>
      <c r="L15" s="116">
        <v>5.2572706935123046</v>
      </c>
    </row>
    <row r="16" spans="1:17" s="110" customFormat="1" ht="15" customHeight="1" x14ac:dyDescent="0.2">
      <c r="A16" s="120"/>
      <c r="B16" s="119"/>
      <c r="C16" s="258" t="s">
        <v>107</v>
      </c>
      <c r="E16" s="113">
        <v>45.748054194292301</v>
      </c>
      <c r="F16" s="115">
        <v>6348</v>
      </c>
      <c r="G16" s="114">
        <v>6632</v>
      </c>
      <c r="H16" s="114">
        <v>6590</v>
      </c>
      <c r="I16" s="114">
        <v>6033</v>
      </c>
      <c r="J16" s="140">
        <v>6171</v>
      </c>
      <c r="K16" s="114">
        <v>177</v>
      </c>
      <c r="L16" s="116">
        <v>2.8682547399124938</v>
      </c>
    </row>
    <row r="17" spans="1:12" s="110" customFormat="1" ht="15" customHeight="1" x14ac:dyDescent="0.2">
      <c r="A17" s="120"/>
      <c r="B17" s="121" t="s">
        <v>109</v>
      </c>
      <c r="C17" s="258"/>
      <c r="E17" s="113">
        <v>69.346867232734226</v>
      </c>
      <c r="F17" s="115">
        <v>96535</v>
      </c>
      <c r="G17" s="114">
        <v>96155</v>
      </c>
      <c r="H17" s="114">
        <v>96628</v>
      </c>
      <c r="I17" s="114">
        <v>95623</v>
      </c>
      <c r="J17" s="140">
        <v>95324</v>
      </c>
      <c r="K17" s="114">
        <v>1211</v>
      </c>
      <c r="L17" s="116">
        <v>1.2704040955058538</v>
      </c>
    </row>
    <row r="18" spans="1:12" s="110" customFormat="1" ht="15" customHeight="1" x14ac:dyDescent="0.2">
      <c r="A18" s="120"/>
      <c r="B18" s="119"/>
      <c r="C18" s="258" t="s">
        <v>106</v>
      </c>
      <c r="E18" s="113">
        <v>53.228362769979803</v>
      </c>
      <c r="F18" s="115">
        <v>51384</v>
      </c>
      <c r="G18" s="114">
        <v>51065</v>
      </c>
      <c r="H18" s="114">
        <v>51346</v>
      </c>
      <c r="I18" s="114">
        <v>50688</v>
      </c>
      <c r="J18" s="140">
        <v>50325</v>
      </c>
      <c r="K18" s="114">
        <v>1059</v>
      </c>
      <c r="L18" s="116">
        <v>2.1043219076005961</v>
      </c>
    </row>
    <row r="19" spans="1:12" s="110" customFormat="1" ht="15" customHeight="1" x14ac:dyDescent="0.2">
      <c r="A19" s="120"/>
      <c r="B19" s="119"/>
      <c r="C19" s="258" t="s">
        <v>107</v>
      </c>
      <c r="E19" s="113">
        <v>46.771637230020197</v>
      </c>
      <c r="F19" s="115">
        <v>45151</v>
      </c>
      <c r="G19" s="114">
        <v>45090</v>
      </c>
      <c r="H19" s="114">
        <v>45282</v>
      </c>
      <c r="I19" s="114">
        <v>44935</v>
      </c>
      <c r="J19" s="140">
        <v>44999</v>
      </c>
      <c r="K19" s="114">
        <v>152</v>
      </c>
      <c r="L19" s="116">
        <v>0.33778528411742481</v>
      </c>
    </row>
    <row r="20" spans="1:12" s="110" customFormat="1" ht="15" customHeight="1" x14ac:dyDescent="0.2">
      <c r="A20" s="120"/>
      <c r="B20" s="121" t="s">
        <v>110</v>
      </c>
      <c r="C20" s="258"/>
      <c r="E20" s="113">
        <v>19.530767351981954</v>
      </c>
      <c r="F20" s="115">
        <v>27188</v>
      </c>
      <c r="G20" s="114">
        <v>26801</v>
      </c>
      <c r="H20" s="114">
        <v>26660</v>
      </c>
      <c r="I20" s="114">
        <v>26170</v>
      </c>
      <c r="J20" s="140">
        <v>25761</v>
      </c>
      <c r="K20" s="114">
        <v>1427</v>
      </c>
      <c r="L20" s="116">
        <v>5.539381235200497</v>
      </c>
    </row>
    <row r="21" spans="1:12" s="110" customFormat="1" ht="15" customHeight="1" x14ac:dyDescent="0.2">
      <c r="A21" s="120"/>
      <c r="B21" s="119"/>
      <c r="C21" s="258" t="s">
        <v>106</v>
      </c>
      <c r="E21" s="113">
        <v>50.191260850375166</v>
      </c>
      <c r="F21" s="115">
        <v>13646</v>
      </c>
      <c r="G21" s="114">
        <v>13444</v>
      </c>
      <c r="H21" s="114">
        <v>13410</v>
      </c>
      <c r="I21" s="114">
        <v>13151</v>
      </c>
      <c r="J21" s="140">
        <v>12913</v>
      </c>
      <c r="K21" s="114">
        <v>733</v>
      </c>
      <c r="L21" s="116">
        <v>5.6764500890575391</v>
      </c>
    </row>
    <row r="22" spans="1:12" s="110" customFormat="1" ht="15" customHeight="1" x14ac:dyDescent="0.2">
      <c r="A22" s="120"/>
      <c r="B22" s="119"/>
      <c r="C22" s="258" t="s">
        <v>107</v>
      </c>
      <c r="E22" s="113">
        <v>49.808739149624834</v>
      </c>
      <c r="F22" s="115">
        <v>13542</v>
      </c>
      <c r="G22" s="114">
        <v>13357</v>
      </c>
      <c r="H22" s="114">
        <v>13250</v>
      </c>
      <c r="I22" s="114">
        <v>13019</v>
      </c>
      <c r="J22" s="140">
        <v>12848</v>
      </c>
      <c r="K22" s="114">
        <v>694</v>
      </c>
      <c r="L22" s="116">
        <v>5.4016189290161893</v>
      </c>
    </row>
    <row r="23" spans="1:12" s="110" customFormat="1" ht="15" customHeight="1" x14ac:dyDescent="0.2">
      <c r="A23" s="120"/>
      <c r="B23" s="121" t="s">
        <v>111</v>
      </c>
      <c r="C23" s="258"/>
      <c r="E23" s="113">
        <v>1.1544042641840151</v>
      </c>
      <c r="F23" s="115">
        <v>1607</v>
      </c>
      <c r="G23" s="114">
        <v>1586</v>
      </c>
      <c r="H23" s="114">
        <v>1565</v>
      </c>
      <c r="I23" s="114">
        <v>1475</v>
      </c>
      <c r="J23" s="140">
        <v>1433</v>
      </c>
      <c r="K23" s="114">
        <v>174</v>
      </c>
      <c r="L23" s="116">
        <v>12.142358688066992</v>
      </c>
    </row>
    <row r="24" spans="1:12" s="110" customFormat="1" ht="15" customHeight="1" x14ac:dyDescent="0.2">
      <c r="A24" s="120"/>
      <c r="B24" s="119"/>
      <c r="C24" s="258" t="s">
        <v>106</v>
      </c>
      <c r="E24" s="113">
        <v>60.734287492221533</v>
      </c>
      <c r="F24" s="115">
        <v>976</v>
      </c>
      <c r="G24" s="114">
        <v>949</v>
      </c>
      <c r="H24" s="114">
        <v>933</v>
      </c>
      <c r="I24" s="114">
        <v>887</v>
      </c>
      <c r="J24" s="140">
        <v>864</v>
      </c>
      <c r="K24" s="114">
        <v>112</v>
      </c>
      <c r="L24" s="116">
        <v>12.962962962962964</v>
      </c>
    </row>
    <row r="25" spans="1:12" s="110" customFormat="1" ht="15" customHeight="1" x14ac:dyDescent="0.2">
      <c r="A25" s="120"/>
      <c r="B25" s="119"/>
      <c r="C25" s="258" t="s">
        <v>107</v>
      </c>
      <c r="E25" s="113">
        <v>39.265712507778467</v>
      </c>
      <c r="F25" s="115">
        <v>631</v>
      </c>
      <c r="G25" s="114">
        <v>637</v>
      </c>
      <c r="H25" s="114">
        <v>632</v>
      </c>
      <c r="I25" s="114">
        <v>588</v>
      </c>
      <c r="J25" s="140">
        <v>569</v>
      </c>
      <c r="K25" s="114">
        <v>62</v>
      </c>
      <c r="L25" s="116">
        <v>10.896309314586995</v>
      </c>
    </row>
    <row r="26" spans="1:12" s="110" customFormat="1" ht="15" customHeight="1" x14ac:dyDescent="0.2">
      <c r="A26" s="120"/>
      <c r="C26" s="121" t="s">
        <v>187</v>
      </c>
      <c r="D26" s="110" t="s">
        <v>188</v>
      </c>
      <c r="E26" s="113">
        <v>0.33978420470382026</v>
      </c>
      <c r="F26" s="115">
        <v>473</v>
      </c>
      <c r="G26" s="114">
        <v>474</v>
      </c>
      <c r="H26" s="114">
        <v>504</v>
      </c>
      <c r="I26" s="114">
        <v>421</v>
      </c>
      <c r="J26" s="140">
        <v>414</v>
      </c>
      <c r="K26" s="114">
        <v>59</v>
      </c>
      <c r="L26" s="116">
        <v>14.251207729468598</v>
      </c>
    </row>
    <row r="27" spans="1:12" s="110" customFormat="1" ht="15" customHeight="1" x14ac:dyDescent="0.2">
      <c r="A27" s="120"/>
      <c r="B27" s="119"/>
      <c r="D27" s="259" t="s">
        <v>106</v>
      </c>
      <c r="E27" s="113">
        <v>49.682875264270614</v>
      </c>
      <c r="F27" s="115">
        <v>235</v>
      </c>
      <c r="G27" s="114">
        <v>231</v>
      </c>
      <c r="H27" s="114">
        <v>244</v>
      </c>
      <c r="I27" s="114">
        <v>204</v>
      </c>
      <c r="J27" s="140">
        <v>199</v>
      </c>
      <c r="K27" s="114">
        <v>36</v>
      </c>
      <c r="L27" s="116">
        <v>18.090452261306531</v>
      </c>
    </row>
    <row r="28" spans="1:12" s="110" customFormat="1" ht="15" customHeight="1" x14ac:dyDescent="0.2">
      <c r="A28" s="120"/>
      <c r="B28" s="119"/>
      <c r="D28" s="259" t="s">
        <v>107</v>
      </c>
      <c r="E28" s="113">
        <v>50.317124735729386</v>
      </c>
      <c r="F28" s="115">
        <v>238</v>
      </c>
      <c r="G28" s="114">
        <v>243</v>
      </c>
      <c r="H28" s="114">
        <v>260</v>
      </c>
      <c r="I28" s="114">
        <v>217</v>
      </c>
      <c r="J28" s="140">
        <v>215</v>
      </c>
      <c r="K28" s="114">
        <v>23</v>
      </c>
      <c r="L28" s="116">
        <v>10.697674418604651</v>
      </c>
    </row>
    <row r="29" spans="1:12" s="110" customFormat="1" ht="24.95" customHeight="1" x14ac:dyDescent="0.2">
      <c r="A29" s="604" t="s">
        <v>189</v>
      </c>
      <c r="B29" s="605"/>
      <c r="C29" s="605"/>
      <c r="D29" s="606"/>
      <c r="E29" s="113">
        <v>89.10822809361666</v>
      </c>
      <c r="F29" s="115">
        <v>124044</v>
      </c>
      <c r="G29" s="114">
        <v>124260</v>
      </c>
      <c r="H29" s="114">
        <v>124912</v>
      </c>
      <c r="I29" s="114">
        <v>122283</v>
      </c>
      <c r="J29" s="140">
        <v>122120</v>
      </c>
      <c r="K29" s="114">
        <v>1924</v>
      </c>
      <c r="L29" s="116">
        <v>1.575499508679987</v>
      </c>
    </row>
    <row r="30" spans="1:12" s="110" customFormat="1" ht="15" customHeight="1" x14ac:dyDescent="0.2">
      <c r="A30" s="120"/>
      <c r="B30" s="119"/>
      <c r="C30" s="258" t="s">
        <v>106</v>
      </c>
      <c r="E30" s="113">
        <v>51.215697655670567</v>
      </c>
      <c r="F30" s="115">
        <v>63530</v>
      </c>
      <c r="G30" s="114">
        <v>63628</v>
      </c>
      <c r="H30" s="114">
        <v>64155</v>
      </c>
      <c r="I30" s="114">
        <v>62607</v>
      </c>
      <c r="J30" s="140">
        <v>62372</v>
      </c>
      <c r="K30" s="114">
        <v>1158</v>
      </c>
      <c r="L30" s="116">
        <v>1.8566023215545437</v>
      </c>
    </row>
    <row r="31" spans="1:12" s="110" customFormat="1" ht="15" customHeight="1" x14ac:dyDescent="0.2">
      <c r="A31" s="120"/>
      <c r="B31" s="119"/>
      <c r="C31" s="258" t="s">
        <v>107</v>
      </c>
      <c r="E31" s="113">
        <v>48.784302344329433</v>
      </c>
      <c r="F31" s="115">
        <v>60514</v>
      </c>
      <c r="G31" s="114">
        <v>60632</v>
      </c>
      <c r="H31" s="114">
        <v>60757</v>
      </c>
      <c r="I31" s="114">
        <v>59676</v>
      </c>
      <c r="J31" s="140">
        <v>59748</v>
      </c>
      <c r="K31" s="114">
        <v>766</v>
      </c>
      <c r="L31" s="116">
        <v>1.2820512820512822</v>
      </c>
    </row>
    <row r="32" spans="1:12" s="110" customFormat="1" ht="15" customHeight="1" x14ac:dyDescent="0.2">
      <c r="A32" s="120"/>
      <c r="B32" s="119" t="s">
        <v>117</v>
      </c>
      <c r="C32" s="258"/>
      <c r="E32" s="113">
        <v>10.81562576325733</v>
      </c>
      <c r="F32" s="115">
        <v>15056</v>
      </c>
      <c r="G32" s="114">
        <v>14576</v>
      </c>
      <c r="H32" s="114">
        <v>14360</v>
      </c>
      <c r="I32" s="114">
        <v>13985</v>
      </c>
      <c r="J32" s="140">
        <v>13622</v>
      </c>
      <c r="K32" s="114">
        <v>1434</v>
      </c>
      <c r="L32" s="116">
        <v>10.527088533255029</v>
      </c>
    </row>
    <row r="33" spans="1:12" s="110" customFormat="1" ht="15" customHeight="1" x14ac:dyDescent="0.2">
      <c r="A33" s="120"/>
      <c r="B33" s="119"/>
      <c r="C33" s="258" t="s">
        <v>106</v>
      </c>
      <c r="E33" s="113">
        <v>65.867428267800207</v>
      </c>
      <c r="F33" s="115">
        <v>9917</v>
      </c>
      <c r="G33" s="114">
        <v>9516</v>
      </c>
      <c r="H33" s="114">
        <v>9389</v>
      </c>
      <c r="I33" s="114">
        <v>9111</v>
      </c>
      <c r="J33" s="140">
        <v>8801</v>
      </c>
      <c r="K33" s="114">
        <v>1116</v>
      </c>
      <c r="L33" s="116">
        <v>12.680377229860243</v>
      </c>
    </row>
    <row r="34" spans="1:12" s="110" customFormat="1" ht="15" customHeight="1" x14ac:dyDescent="0.2">
      <c r="A34" s="120"/>
      <c r="B34" s="119"/>
      <c r="C34" s="258" t="s">
        <v>107</v>
      </c>
      <c r="E34" s="113">
        <v>34.132571732199786</v>
      </c>
      <c r="F34" s="115">
        <v>5139</v>
      </c>
      <c r="G34" s="114">
        <v>5060</v>
      </c>
      <c r="H34" s="114">
        <v>4971</v>
      </c>
      <c r="I34" s="114">
        <v>4874</v>
      </c>
      <c r="J34" s="140">
        <v>4821</v>
      </c>
      <c r="K34" s="114">
        <v>318</v>
      </c>
      <c r="L34" s="116">
        <v>6.5961418792781581</v>
      </c>
    </row>
    <row r="35" spans="1:12" s="110" customFormat="1" ht="24.95" customHeight="1" x14ac:dyDescent="0.2">
      <c r="A35" s="604" t="s">
        <v>190</v>
      </c>
      <c r="B35" s="605"/>
      <c r="C35" s="605"/>
      <c r="D35" s="606"/>
      <c r="E35" s="113">
        <v>68.138585980489353</v>
      </c>
      <c r="F35" s="115">
        <v>94853</v>
      </c>
      <c r="G35" s="114">
        <v>94705</v>
      </c>
      <c r="H35" s="114">
        <v>95413</v>
      </c>
      <c r="I35" s="114">
        <v>93050</v>
      </c>
      <c r="J35" s="140">
        <v>92830</v>
      </c>
      <c r="K35" s="114">
        <v>2023</v>
      </c>
      <c r="L35" s="116">
        <v>2.1792523968544653</v>
      </c>
    </row>
    <row r="36" spans="1:12" s="110" customFormat="1" ht="15" customHeight="1" x14ac:dyDescent="0.2">
      <c r="A36" s="120"/>
      <c r="B36" s="119"/>
      <c r="C36" s="258" t="s">
        <v>106</v>
      </c>
      <c r="E36" s="113">
        <v>65.005851159162077</v>
      </c>
      <c r="F36" s="115">
        <v>61660</v>
      </c>
      <c r="G36" s="114">
        <v>61449</v>
      </c>
      <c r="H36" s="114">
        <v>61928</v>
      </c>
      <c r="I36" s="114">
        <v>60387</v>
      </c>
      <c r="J36" s="140">
        <v>60062</v>
      </c>
      <c r="K36" s="114">
        <v>1598</v>
      </c>
      <c r="L36" s="116">
        <v>2.6605840631347606</v>
      </c>
    </row>
    <row r="37" spans="1:12" s="110" customFormat="1" ht="15" customHeight="1" x14ac:dyDescent="0.2">
      <c r="A37" s="120"/>
      <c r="B37" s="119"/>
      <c r="C37" s="258" t="s">
        <v>107</v>
      </c>
      <c r="E37" s="113">
        <v>34.99414884083793</v>
      </c>
      <c r="F37" s="115">
        <v>33193</v>
      </c>
      <c r="G37" s="114">
        <v>33256</v>
      </c>
      <c r="H37" s="114">
        <v>33485</v>
      </c>
      <c r="I37" s="114">
        <v>32663</v>
      </c>
      <c r="J37" s="140">
        <v>32768</v>
      </c>
      <c r="K37" s="114">
        <v>425</v>
      </c>
      <c r="L37" s="116">
        <v>1.2969970703125</v>
      </c>
    </row>
    <row r="38" spans="1:12" s="110" customFormat="1" ht="15" customHeight="1" x14ac:dyDescent="0.2">
      <c r="A38" s="120"/>
      <c r="B38" s="119" t="s">
        <v>182</v>
      </c>
      <c r="C38" s="258"/>
      <c r="E38" s="113">
        <v>31.861414019510654</v>
      </c>
      <c r="F38" s="115">
        <v>44353</v>
      </c>
      <c r="G38" s="114">
        <v>44244</v>
      </c>
      <c r="H38" s="114">
        <v>43959</v>
      </c>
      <c r="I38" s="114">
        <v>43327</v>
      </c>
      <c r="J38" s="140">
        <v>43011</v>
      </c>
      <c r="K38" s="114">
        <v>1342</v>
      </c>
      <c r="L38" s="116">
        <v>3.1201320592406594</v>
      </c>
    </row>
    <row r="39" spans="1:12" s="110" customFormat="1" ht="15" customHeight="1" x14ac:dyDescent="0.2">
      <c r="A39" s="120"/>
      <c r="B39" s="119"/>
      <c r="C39" s="258" t="s">
        <v>106</v>
      </c>
      <c r="E39" s="113">
        <v>26.77158253105765</v>
      </c>
      <c r="F39" s="115">
        <v>11874</v>
      </c>
      <c r="G39" s="114">
        <v>11784</v>
      </c>
      <c r="H39" s="114">
        <v>11690</v>
      </c>
      <c r="I39" s="114">
        <v>11415</v>
      </c>
      <c r="J39" s="140">
        <v>11192</v>
      </c>
      <c r="K39" s="114">
        <v>682</v>
      </c>
      <c r="L39" s="116">
        <v>6.0936383130807723</v>
      </c>
    </row>
    <row r="40" spans="1:12" s="110" customFormat="1" ht="15" customHeight="1" x14ac:dyDescent="0.2">
      <c r="A40" s="120"/>
      <c r="B40" s="119"/>
      <c r="C40" s="258" t="s">
        <v>107</v>
      </c>
      <c r="E40" s="113">
        <v>73.228417468942354</v>
      </c>
      <c r="F40" s="115">
        <v>32479</v>
      </c>
      <c r="G40" s="114">
        <v>32460</v>
      </c>
      <c r="H40" s="114">
        <v>32269</v>
      </c>
      <c r="I40" s="114">
        <v>31912</v>
      </c>
      <c r="J40" s="140">
        <v>31819</v>
      </c>
      <c r="K40" s="114">
        <v>660</v>
      </c>
      <c r="L40" s="116">
        <v>2.0742323768817372</v>
      </c>
    </row>
    <row r="41" spans="1:12" s="110" customFormat="1" ht="24.75" customHeight="1" x14ac:dyDescent="0.2">
      <c r="A41" s="604" t="s">
        <v>517</v>
      </c>
      <c r="B41" s="605"/>
      <c r="C41" s="605"/>
      <c r="D41" s="606"/>
      <c r="E41" s="113">
        <v>4.9653032196888063</v>
      </c>
      <c r="F41" s="115">
        <v>6912</v>
      </c>
      <c r="G41" s="114">
        <v>7538</v>
      </c>
      <c r="H41" s="114">
        <v>7653</v>
      </c>
      <c r="I41" s="114">
        <v>6177</v>
      </c>
      <c r="J41" s="140">
        <v>6594</v>
      </c>
      <c r="K41" s="114">
        <v>318</v>
      </c>
      <c r="L41" s="116">
        <v>4.8225659690627847</v>
      </c>
    </row>
    <row r="42" spans="1:12" s="110" customFormat="1" ht="15" customHeight="1" x14ac:dyDescent="0.2">
      <c r="A42" s="120"/>
      <c r="B42" s="119"/>
      <c r="C42" s="258" t="s">
        <v>106</v>
      </c>
      <c r="E42" s="113">
        <v>54.499421296296298</v>
      </c>
      <c r="F42" s="115">
        <v>3767</v>
      </c>
      <c r="G42" s="114">
        <v>4184</v>
      </c>
      <c r="H42" s="114">
        <v>4263</v>
      </c>
      <c r="I42" s="114">
        <v>3297</v>
      </c>
      <c r="J42" s="140">
        <v>3571</v>
      </c>
      <c r="K42" s="114">
        <v>196</v>
      </c>
      <c r="L42" s="116">
        <v>5.4886586390366841</v>
      </c>
    </row>
    <row r="43" spans="1:12" s="110" customFormat="1" ht="15" customHeight="1" x14ac:dyDescent="0.2">
      <c r="A43" s="123"/>
      <c r="B43" s="124"/>
      <c r="C43" s="260" t="s">
        <v>107</v>
      </c>
      <c r="D43" s="261"/>
      <c r="E43" s="125">
        <v>45.500578703703702</v>
      </c>
      <c r="F43" s="143">
        <v>3145</v>
      </c>
      <c r="G43" s="144">
        <v>3354</v>
      </c>
      <c r="H43" s="144">
        <v>3390</v>
      </c>
      <c r="I43" s="144">
        <v>2880</v>
      </c>
      <c r="J43" s="145">
        <v>3023</v>
      </c>
      <c r="K43" s="144">
        <v>122</v>
      </c>
      <c r="L43" s="146">
        <v>4.0357260999007609</v>
      </c>
    </row>
    <row r="44" spans="1:12" s="110" customFormat="1" ht="45.75" customHeight="1" x14ac:dyDescent="0.2">
      <c r="A44" s="604" t="s">
        <v>191</v>
      </c>
      <c r="B44" s="605"/>
      <c r="C44" s="605"/>
      <c r="D44" s="606"/>
      <c r="E44" s="113">
        <v>0.57037771360429868</v>
      </c>
      <c r="F44" s="115">
        <v>794</v>
      </c>
      <c r="G44" s="114">
        <v>791</v>
      </c>
      <c r="H44" s="114">
        <v>801</v>
      </c>
      <c r="I44" s="114">
        <v>796</v>
      </c>
      <c r="J44" s="140">
        <v>798</v>
      </c>
      <c r="K44" s="114">
        <v>-4</v>
      </c>
      <c r="L44" s="116">
        <v>-0.50125313283208017</v>
      </c>
    </row>
    <row r="45" spans="1:12" s="110" customFormat="1" ht="15" customHeight="1" x14ac:dyDescent="0.2">
      <c r="A45" s="120"/>
      <c r="B45" s="119"/>
      <c r="C45" s="258" t="s">
        <v>106</v>
      </c>
      <c r="E45" s="113">
        <v>62.090680100755669</v>
      </c>
      <c r="F45" s="115">
        <v>493</v>
      </c>
      <c r="G45" s="114">
        <v>487</v>
      </c>
      <c r="H45" s="114">
        <v>492</v>
      </c>
      <c r="I45" s="114">
        <v>502</v>
      </c>
      <c r="J45" s="140">
        <v>509</v>
      </c>
      <c r="K45" s="114">
        <v>-16</v>
      </c>
      <c r="L45" s="116">
        <v>-3.1434184675834969</v>
      </c>
    </row>
    <row r="46" spans="1:12" s="110" customFormat="1" ht="15" customHeight="1" x14ac:dyDescent="0.2">
      <c r="A46" s="123"/>
      <c r="B46" s="124"/>
      <c r="C46" s="260" t="s">
        <v>107</v>
      </c>
      <c r="D46" s="261"/>
      <c r="E46" s="125">
        <v>37.909319899244331</v>
      </c>
      <c r="F46" s="143">
        <v>301</v>
      </c>
      <c r="G46" s="144">
        <v>304</v>
      </c>
      <c r="H46" s="144">
        <v>309</v>
      </c>
      <c r="I46" s="144">
        <v>294</v>
      </c>
      <c r="J46" s="145">
        <v>289</v>
      </c>
      <c r="K46" s="144">
        <v>12</v>
      </c>
      <c r="L46" s="146">
        <v>4.1522491349480966</v>
      </c>
    </row>
    <row r="47" spans="1:12" s="110" customFormat="1" ht="39" customHeight="1" x14ac:dyDescent="0.2">
      <c r="A47" s="604" t="s">
        <v>518</v>
      </c>
      <c r="B47" s="607"/>
      <c r="C47" s="607"/>
      <c r="D47" s="608"/>
      <c r="E47" s="113">
        <v>0.29380917489188685</v>
      </c>
      <c r="F47" s="115">
        <v>409</v>
      </c>
      <c r="G47" s="114">
        <v>439</v>
      </c>
      <c r="H47" s="114">
        <v>396</v>
      </c>
      <c r="I47" s="114">
        <v>365</v>
      </c>
      <c r="J47" s="140">
        <v>404</v>
      </c>
      <c r="K47" s="114">
        <v>5</v>
      </c>
      <c r="L47" s="116">
        <v>1.2376237623762376</v>
      </c>
    </row>
    <row r="48" spans="1:12" s="110" customFormat="1" ht="15" customHeight="1" x14ac:dyDescent="0.2">
      <c r="A48" s="120"/>
      <c r="B48" s="119"/>
      <c r="C48" s="258" t="s">
        <v>106</v>
      </c>
      <c r="E48" s="113">
        <v>39.119804400977998</v>
      </c>
      <c r="F48" s="115">
        <v>160</v>
      </c>
      <c r="G48" s="114">
        <v>185</v>
      </c>
      <c r="H48" s="114">
        <v>164</v>
      </c>
      <c r="I48" s="114">
        <v>161</v>
      </c>
      <c r="J48" s="140">
        <v>180</v>
      </c>
      <c r="K48" s="114">
        <v>-20</v>
      </c>
      <c r="L48" s="116">
        <v>-11.111111111111111</v>
      </c>
    </row>
    <row r="49" spans="1:12" s="110" customFormat="1" ht="15" customHeight="1" x14ac:dyDescent="0.2">
      <c r="A49" s="123"/>
      <c r="B49" s="124"/>
      <c r="C49" s="260" t="s">
        <v>107</v>
      </c>
      <c r="D49" s="261"/>
      <c r="E49" s="125">
        <v>60.880195599022002</v>
      </c>
      <c r="F49" s="143">
        <v>249</v>
      </c>
      <c r="G49" s="144">
        <v>254</v>
      </c>
      <c r="H49" s="144">
        <v>232</v>
      </c>
      <c r="I49" s="144">
        <v>204</v>
      </c>
      <c r="J49" s="145">
        <v>224</v>
      </c>
      <c r="K49" s="144">
        <v>25</v>
      </c>
      <c r="L49" s="146">
        <v>11.160714285714286</v>
      </c>
    </row>
    <row r="50" spans="1:12" s="110" customFormat="1" ht="24.95" customHeight="1" x14ac:dyDescent="0.2">
      <c r="A50" s="609" t="s">
        <v>192</v>
      </c>
      <c r="B50" s="610"/>
      <c r="C50" s="610"/>
      <c r="D50" s="611"/>
      <c r="E50" s="262">
        <v>14.883697541772625</v>
      </c>
      <c r="F50" s="263">
        <v>20719</v>
      </c>
      <c r="G50" s="264">
        <v>21263</v>
      </c>
      <c r="H50" s="264">
        <v>21272</v>
      </c>
      <c r="I50" s="264">
        <v>19717</v>
      </c>
      <c r="J50" s="265">
        <v>19602</v>
      </c>
      <c r="K50" s="263">
        <v>1117</v>
      </c>
      <c r="L50" s="266">
        <v>5.6983981226405467</v>
      </c>
    </row>
    <row r="51" spans="1:12" s="110" customFormat="1" ht="15" customHeight="1" x14ac:dyDescent="0.2">
      <c r="A51" s="120"/>
      <c r="B51" s="119"/>
      <c r="C51" s="258" t="s">
        <v>106</v>
      </c>
      <c r="E51" s="113">
        <v>56.547130653023792</v>
      </c>
      <c r="F51" s="115">
        <v>11716</v>
      </c>
      <c r="G51" s="114">
        <v>11959</v>
      </c>
      <c r="H51" s="114">
        <v>12018</v>
      </c>
      <c r="I51" s="114">
        <v>11157</v>
      </c>
      <c r="J51" s="140">
        <v>10992</v>
      </c>
      <c r="K51" s="114">
        <v>724</v>
      </c>
      <c r="L51" s="116">
        <v>6.5866084425036391</v>
      </c>
    </row>
    <row r="52" spans="1:12" s="110" customFormat="1" ht="15" customHeight="1" x14ac:dyDescent="0.2">
      <c r="A52" s="120"/>
      <c r="B52" s="119"/>
      <c r="C52" s="258" t="s">
        <v>107</v>
      </c>
      <c r="E52" s="113">
        <v>43.452869346976208</v>
      </c>
      <c r="F52" s="115">
        <v>9003</v>
      </c>
      <c r="G52" s="114">
        <v>9304</v>
      </c>
      <c r="H52" s="114">
        <v>9254</v>
      </c>
      <c r="I52" s="114">
        <v>8560</v>
      </c>
      <c r="J52" s="140">
        <v>8610</v>
      </c>
      <c r="K52" s="114">
        <v>393</v>
      </c>
      <c r="L52" s="116">
        <v>4.5644599303135891</v>
      </c>
    </row>
    <row r="53" spans="1:12" s="110" customFormat="1" ht="15" customHeight="1" x14ac:dyDescent="0.2">
      <c r="A53" s="120"/>
      <c r="B53" s="119"/>
      <c r="C53" s="258" t="s">
        <v>187</v>
      </c>
      <c r="D53" s="110" t="s">
        <v>193</v>
      </c>
      <c r="E53" s="113">
        <v>22.201843718326174</v>
      </c>
      <c r="F53" s="115">
        <v>4600</v>
      </c>
      <c r="G53" s="114">
        <v>5345</v>
      </c>
      <c r="H53" s="114">
        <v>5464</v>
      </c>
      <c r="I53" s="114">
        <v>4116</v>
      </c>
      <c r="J53" s="140">
        <v>4357</v>
      </c>
      <c r="K53" s="114">
        <v>243</v>
      </c>
      <c r="L53" s="116">
        <v>5.5772320403947671</v>
      </c>
    </row>
    <row r="54" spans="1:12" s="110" customFormat="1" ht="15" customHeight="1" x14ac:dyDescent="0.2">
      <c r="A54" s="120"/>
      <c r="B54" s="119"/>
      <c r="D54" s="267" t="s">
        <v>194</v>
      </c>
      <c r="E54" s="113">
        <v>56.195652173913047</v>
      </c>
      <c r="F54" s="115">
        <v>2585</v>
      </c>
      <c r="G54" s="114">
        <v>2996</v>
      </c>
      <c r="H54" s="114">
        <v>3095</v>
      </c>
      <c r="I54" s="114">
        <v>2304</v>
      </c>
      <c r="J54" s="140">
        <v>2432</v>
      </c>
      <c r="K54" s="114">
        <v>153</v>
      </c>
      <c r="L54" s="116">
        <v>6.2911184210526319</v>
      </c>
    </row>
    <row r="55" spans="1:12" s="110" customFormat="1" ht="15" customHeight="1" x14ac:dyDescent="0.2">
      <c r="A55" s="120"/>
      <c r="B55" s="119"/>
      <c r="D55" s="267" t="s">
        <v>195</v>
      </c>
      <c r="E55" s="113">
        <v>43.804347826086953</v>
      </c>
      <c r="F55" s="115">
        <v>2015</v>
      </c>
      <c r="G55" s="114">
        <v>2349</v>
      </c>
      <c r="H55" s="114">
        <v>2369</v>
      </c>
      <c r="I55" s="114">
        <v>1812</v>
      </c>
      <c r="J55" s="140">
        <v>1925</v>
      </c>
      <c r="K55" s="114">
        <v>90</v>
      </c>
      <c r="L55" s="116">
        <v>4.6753246753246751</v>
      </c>
    </row>
    <row r="56" spans="1:12" s="110" customFormat="1" ht="15" customHeight="1" x14ac:dyDescent="0.2">
      <c r="A56" s="120"/>
      <c r="B56" s="119" t="s">
        <v>196</v>
      </c>
      <c r="C56" s="258"/>
      <c r="E56" s="113">
        <v>56.597416778012445</v>
      </c>
      <c r="F56" s="115">
        <v>78787</v>
      </c>
      <c r="G56" s="114">
        <v>78198</v>
      </c>
      <c r="H56" s="114">
        <v>78850</v>
      </c>
      <c r="I56" s="114">
        <v>78117</v>
      </c>
      <c r="J56" s="140">
        <v>78070</v>
      </c>
      <c r="K56" s="114">
        <v>717</v>
      </c>
      <c r="L56" s="116">
        <v>0.9184065582169848</v>
      </c>
    </row>
    <row r="57" spans="1:12" s="110" customFormat="1" ht="15" customHeight="1" x14ac:dyDescent="0.2">
      <c r="A57" s="120"/>
      <c r="B57" s="119"/>
      <c r="C57" s="258" t="s">
        <v>106</v>
      </c>
      <c r="E57" s="113">
        <v>50.46771675530227</v>
      </c>
      <c r="F57" s="115">
        <v>39762</v>
      </c>
      <c r="G57" s="114">
        <v>39341</v>
      </c>
      <c r="H57" s="114">
        <v>39783</v>
      </c>
      <c r="I57" s="114">
        <v>39293</v>
      </c>
      <c r="J57" s="140">
        <v>39181</v>
      </c>
      <c r="K57" s="114">
        <v>581</v>
      </c>
      <c r="L57" s="116">
        <v>1.482861591077308</v>
      </c>
    </row>
    <row r="58" spans="1:12" s="110" customFormat="1" ht="15" customHeight="1" x14ac:dyDescent="0.2">
      <c r="A58" s="120"/>
      <c r="B58" s="119"/>
      <c r="C58" s="258" t="s">
        <v>107</v>
      </c>
      <c r="E58" s="113">
        <v>49.53228324469773</v>
      </c>
      <c r="F58" s="115">
        <v>39025</v>
      </c>
      <c r="G58" s="114">
        <v>38857</v>
      </c>
      <c r="H58" s="114">
        <v>39067</v>
      </c>
      <c r="I58" s="114">
        <v>38824</v>
      </c>
      <c r="J58" s="140">
        <v>38889</v>
      </c>
      <c r="K58" s="114">
        <v>136</v>
      </c>
      <c r="L58" s="116">
        <v>0.34971328653346706</v>
      </c>
    </row>
    <row r="59" spans="1:12" s="110" customFormat="1" ht="15" customHeight="1" x14ac:dyDescent="0.2">
      <c r="A59" s="120"/>
      <c r="B59" s="119"/>
      <c r="C59" s="258" t="s">
        <v>105</v>
      </c>
      <c r="D59" s="110" t="s">
        <v>197</v>
      </c>
      <c r="E59" s="113">
        <v>94.603170573825636</v>
      </c>
      <c r="F59" s="115">
        <v>74535</v>
      </c>
      <c r="G59" s="114">
        <v>73968</v>
      </c>
      <c r="H59" s="114">
        <v>74638</v>
      </c>
      <c r="I59" s="114">
        <v>73966</v>
      </c>
      <c r="J59" s="140">
        <v>73949</v>
      </c>
      <c r="K59" s="114">
        <v>586</v>
      </c>
      <c r="L59" s="116">
        <v>0.79243803161638426</v>
      </c>
    </row>
    <row r="60" spans="1:12" s="110" customFormat="1" ht="15" customHeight="1" x14ac:dyDescent="0.2">
      <c r="A60" s="120"/>
      <c r="B60" s="119"/>
      <c r="C60" s="258"/>
      <c r="D60" s="267" t="s">
        <v>198</v>
      </c>
      <c r="E60" s="113">
        <v>49.108472529684043</v>
      </c>
      <c r="F60" s="115">
        <v>36603</v>
      </c>
      <c r="G60" s="114">
        <v>36197</v>
      </c>
      <c r="H60" s="114">
        <v>36651</v>
      </c>
      <c r="I60" s="114">
        <v>36210</v>
      </c>
      <c r="J60" s="140">
        <v>36135</v>
      </c>
      <c r="K60" s="114">
        <v>468</v>
      </c>
      <c r="L60" s="116">
        <v>1.2951432129514322</v>
      </c>
    </row>
    <row r="61" spans="1:12" s="110" customFormat="1" ht="15" customHeight="1" x14ac:dyDescent="0.2">
      <c r="A61" s="120"/>
      <c r="B61" s="119"/>
      <c r="C61" s="258"/>
      <c r="D61" s="267" t="s">
        <v>199</v>
      </c>
      <c r="E61" s="113">
        <v>50.891527470315957</v>
      </c>
      <c r="F61" s="115">
        <v>37932</v>
      </c>
      <c r="G61" s="114">
        <v>37771</v>
      </c>
      <c r="H61" s="114">
        <v>37987</v>
      </c>
      <c r="I61" s="114">
        <v>37756</v>
      </c>
      <c r="J61" s="140">
        <v>37814</v>
      </c>
      <c r="K61" s="114">
        <v>118</v>
      </c>
      <c r="L61" s="116">
        <v>0.31205373671127096</v>
      </c>
    </row>
    <row r="62" spans="1:12" s="110" customFormat="1" ht="15" customHeight="1" x14ac:dyDescent="0.2">
      <c r="A62" s="120"/>
      <c r="B62" s="119"/>
      <c r="C62" s="258"/>
      <c r="D62" s="258" t="s">
        <v>200</v>
      </c>
      <c r="E62" s="113">
        <v>5.396829426174369</v>
      </c>
      <c r="F62" s="115">
        <v>4252</v>
      </c>
      <c r="G62" s="114">
        <v>4230</v>
      </c>
      <c r="H62" s="114">
        <v>4212</v>
      </c>
      <c r="I62" s="114">
        <v>4151</v>
      </c>
      <c r="J62" s="140">
        <v>4121</v>
      </c>
      <c r="K62" s="114">
        <v>131</v>
      </c>
      <c r="L62" s="116">
        <v>3.1788400873574374</v>
      </c>
    </row>
    <row r="63" spans="1:12" s="110" customFormat="1" ht="15" customHeight="1" x14ac:dyDescent="0.2">
      <c r="A63" s="120"/>
      <c r="B63" s="119"/>
      <c r="C63" s="258"/>
      <c r="D63" s="267" t="s">
        <v>198</v>
      </c>
      <c r="E63" s="113">
        <v>74.294449670743177</v>
      </c>
      <c r="F63" s="115">
        <v>3159</v>
      </c>
      <c r="G63" s="114">
        <v>3144</v>
      </c>
      <c r="H63" s="114">
        <v>3132</v>
      </c>
      <c r="I63" s="114">
        <v>3083</v>
      </c>
      <c r="J63" s="140">
        <v>3046</v>
      </c>
      <c r="K63" s="114">
        <v>113</v>
      </c>
      <c r="L63" s="116">
        <v>3.7097833223900198</v>
      </c>
    </row>
    <row r="64" spans="1:12" s="110" customFormat="1" ht="15" customHeight="1" x14ac:dyDescent="0.2">
      <c r="A64" s="120"/>
      <c r="B64" s="119"/>
      <c r="C64" s="258"/>
      <c r="D64" s="267" t="s">
        <v>199</v>
      </c>
      <c r="E64" s="113">
        <v>25.70555032925682</v>
      </c>
      <c r="F64" s="115">
        <v>1093</v>
      </c>
      <c r="G64" s="114">
        <v>1086</v>
      </c>
      <c r="H64" s="114">
        <v>1080</v>
      </c>
      <c r="I64" s="114">
        <v>1068</v>
      </c>
      <c r="J64" s="140">
        <v>1075</v>
      </c>
      <c r="K64" s="114">
        <v>18</v>
      </c>
      <c r="L64" s="116">
        <v>1.6744186046511629</v>
      </c>
    </row>
    <row r="65" spans="1:12" s="110" customFormat="1" ht="15" customHeight="1" x14ac:dyDescent="0.2">
      <c r="A65" s="120"/>
      <c r="B65" s="119" t="s">
        <v>201</v>
      </c>
      <c r="C65" s="258"/>
      <c r="E65" s="113">
        <v>17.784434578969297</v>
      </c>
      <c r="F65" s="115">
        <v>24757</v>
      </c>
      <c r="G65" s="114">
        <v>24478</v>
      </c>
      <c r="H65" s="114">
        <v>24117</v>
      </c>
      <c r="I65" s="114">
        <v>23776</v>
      </c>
      <c r="J65" s="140">
        <v>23343</v>
      </c>
      <c r="K65" s="114">
        <v>1414</v>
      </c>
      <c r="L65" s="116">
        <v>6.0574904682345885</v>
      </c>
    </row>
    <row r="66" spans="1:12" s="110" customFormat="1" ht="15" customHeight="1" x14ac:dyDescent="0.2">
      <c r="A66" s="120"/>
      <c r="B66" s="119"/>
      <c r="C66" s="258" t="s">
        <v>106</v>
      </c>
      <c r="E66" s="113">
        <v>53.952417498081353</v>
      </c>
      <c r="F66" s="115">
        <v>13357</v>
      </c>
      <c r="G66" s="114">
        <v>13280</v>
      </c>
      <c r="H66" s="114">
        <v>13085</v>
      </c>
      <c r="I66" s="114">
        <v>12863</v>
      </c>
      <c r="J66" s="140">
        <v>12664</v>
      </c>
      <c r="K66" s="114">
        <v>693</v>
      </c>
      <c r="L66" s="116">
        <v>5.472204674668351</v>
      </c>
    </row>
    <row r="67" spans="1:12" s="110" customFormat="1" ht="15" customHeight="1" x14ac:dyDescent="0.2">
      <c r="A67" s="120"/>
      <c r="B67" s="119"/>
      <c r="C67" s="258" t="s">
        <v>107</v>
      </c>
      <c r="E67" s="113">
        <v>46.047582501918647</v>
      </c>
      <c r="F67" s="115">
        <v>11400</v>
      </c>
      <c r="G67" s="114">
        <v>11198</v>
      </c>
      <c r="H67" s="114">
        <v>11032</v>
      </c>
      <c r="I67" s="114">
        <v>10913</v>
      </c>
      <c r="J67" s="140">
        <v>10679</v>
      </c>
      <c r="K67" s="114">
        <v>721</v>
      </c>
      <c r="L67" s="116">
        <v>6.7515684989231204</v>
      </c>
    </row>
    <row r="68" spans="1:12" s="110" customFormat="1" ht="15" customHeight="1" x14ac:dyDescent="0.2">
      <c r="A68" s="120"/>
      <c r="B68" s="119"/>
      <c r="C68" s="258" t="s">
        <v>105</v>
      </c>
      <c r="D68" s="110" t="s">
        <v>202</v>
      </c>
      <c r="E68" s="113">
        <v>21.577735589934161</v>
      </c>
      <c r="F68" s="115">
        <v>5342</v>
      </c>
      <c r="G68" s="114">
        <v>5169</v>
      </c>
      <c r="H68" s="114">
        <v>4999</v>
      </c>
      <c r="I68" s="114">
        <v>4839</v>
      </c>
      <c r="J68" s="140">
        <v>4602</v>
      </c>
      <c r="K68" s="114">
        <v>740</v>
      </c>
      <c r="L68" s="116">
        <v>16.079965232507604</v>
      </c>
    </row>
    <row r="69" spans="1:12" s="110" customFormat="1" ht="15" customHeight="1" x14ac:dyDescent="0.2">
      <c r="A69" s="120"/>
      <c r="B69" s="119"/>
      <c r="C69" s="258"/>
      <c r="D69" s="267" t="s">
        <v>198</v>
      </c>
      <c r="E69" s="113">
        <v>51.460127293148631</v>
      </c>
      <c r="F69" s="115">
        <v>2749</v>
      </c>
      <c r="G69" s="114">
        <v>2653</v>
      </c>
      <c r="H69" s="114">
        <v>2563</v>
      </c>
      <c r="I69" s="114">
        <v>2477</v>
      </c>
      <c r="J69" s="140">
        <v>2383</v>
      </c>
      <c r="K69" s="114">
        <v>366</v>
      </c>
      <c r="L69" s="116">
        <v>15.358791439362149</v>
      </c>
    </row>
    <row r="70" spans="1:12" s="110" customFormat="1" ht="15" customHeight="1" x14ac:dyDescent="0.2">
      <c r="A70" s="120"/>
      <c r="B70" s="119"/>
      <c r="C70" s="258"/>
      <c r="D70" s="267" t="s">
        <v>199</v>
      </c>
      <c r="E70" s="113">
        <v>48.539872706851369</v>
      </c>
      <c r="F70" s="115">
        <v>2593</v>
      </c>
      <c r="G70" s="114">
        <v>2516</v>
      </c>
      <c r="H70" s="114">
        <v>2436</v>
      </c>
      <c r="I70" s="114">
        <v>2362</v>
      </c>
      <c r="J70" s="140">
        <v>2219</v>
      </c>
      <c r="K70" s="114">
        <v>374</v>
      </c>
      <c r="L70" s="116">
        <v>16.854438936457864</v>
      </c>
    </row>
    <row r="71" spans="1:12" s="110" customFormat="1" ht="15" customHeight="1" x14ac:dyDescent="0.2">
      <c r="A71" s="120"/>
      <c r="B71" s="119"/>
      <c r="C71" s="258"/>
      <c r="D71" s="110" t="s">
        <v>203</v>
      </c>
      <c r="E71" s="113">
        <v>69.19659086319021</v>
      </c>
      <c r="F71" s="115">
        <v>17131</v>
      </c>
      <c r="G71" s="114">
        <v>17038</v>
      </c>
      <c r="H71" s="114">
        <v>16867</v>
      </c>
      <c r="I71" s="114">
        <v>16768</v>
      </c>
      <c r="J71" s="140">
        <v>16619</v>
      </c>
      <c r="K71" s="114">
        <v>512</v>
      </c>
      <c r="L71" s="116">
        <v>3.0808111198026356</v>
      </c>
    </row>
    <row r="72" spans="1:12" s="110" customFormat="1" ht="15" customHeight="1" x14ac:dyDescent="0.2">
      <c r="A72" s="120"/>
      <c r="B72" s="119"/>
      <c r="C72" s="258"/>
      <c r="D72" s="267" t="s">
        <v>198</v>
      </c>
      <c r="E72" s="113">
        <v>54.334247854766211</v>
      </c>
      <c r="F72" s="115">
        <v>9308</v>
      </c>
      <c r="G72" s="114">
        <v>9327</v>
      </c>
      <c r="H72" s="114">
        <v>9232</v>
      </c>
      <c r="I72" s="114">
        <v>9148</v>
      </c>
      <c r="J72" s="140">
        <v>9059</v>
      </c>
      <c r="K72" s="114">
        <v>249</v>
      </c>
      <c r="L72" s="116">
        <v>2.7486477536151894</v>
      </c>
    </row>
    <row r="73" spans="1:12" s="110" customFormat="1" ht="15" customHeight="1" x14ac:dyDescent="0.2">
      <c r="A73" s="120"/>
      <c r="B73" s="119"/>
      <c r="C73" s="258"/>
      <c r="D73" s="267" t="s">
        <v>199</v>
      </c>
      <c r="E73" s="113">
        <v>45.665752145233789</v>
      </c>
      <c r="F73" s="115">
        <v>7823</v>
      </c>
      <c r="G73" s="114">
        <v>7711</v>
      </c>
      <c r="H73" s="114">
        <v>7635</v>
      </c>
      <c r="I73" s="114">
        <v>7620</v>
      </c>
      <c r="J73" s="140">
        <v>7560</v>
      </c>
      <c r="K73" s="114">
        <v>263</v>
      </c>
      <c r="L73" s="116">
        <v>3.4788359788359786</v>
      </c>
    </row>
    <row r="74" spans="1:12" s="110" customFormat="1" ht="15" customHeight="1" x14ac:dyDescent="0.2">
      <c r="A74" s="120"/>
      <c r="B74" s="119"/>
      <c r="C74" s="258"/>
      <c r="D74" s="110" t="s">
        <v>204</v>
      </c>
      <c r="E74" s="113">
        <v>9.2256735468756315</v>
      </c>
      <c r="F74" s="115">
        <v>2284</v>
      </c>
      <c r="G74" s="114">
        <v>2271</v>
      </c>
      <c r="H74" s="114">
        <v>2251</v>
      </c>
      <c r="I74" s="114">
        <v>2169</v>
      </c>
      <c r="J74" s="140">
        <v>2122</v>
      </c>
      <c r="K74" s="114">
        <v>162</v>
      </c>
      <c r="L74" s="116">
        <v>7.6343072573044299</v>
      </c>
    </row>
    <row r="75" spans="1:12" s="110" customFormat="1" ht="15" customHeight="1" x14ac:dyDescent="0.2">
      <c r="A75" s="120"/>
      <c r="B75" s="119"/>
      <c r="C75" s="258"/>
      <c r="D75" s="267" t="s">
        <v>198</v>
      </c>
      <c r="E75" s="113">
        <v>56.917688266199647</v>
      </c>
      <c r="F75" s="115">
        <v>1300</v>
      </c>
      <c r="G75" s="114">
        <v>1300</v>
      </c>
      <c r="H75" s="114">
        <v>1290</v>
      </c>
      <c r="I75" s="114">
        <v>1238</v>
      </c>
      <c r="J75" s="140">
        <v>1222</v>
      </c>
      <c r="K75" s="114">
        <v>78</v>
      </c>
      <c r="L75" s="116">
        <v>6.3829787234042552</v>
      </c>
    </row>
    <row r="76" spans="1:12" s="110" customFormat="1" ht="15" customHeight="1" x14ac:dyDescent="0.2">
      <c r="A76" s="120"/>
      <c r="B76" s="119"/>
      <c r="C76" s="258"/>
      <c r="D76" s="267" t="s">
        <v>199</v>
      </c>
      <c r="E76" s="113">
        <v>43.082311733800353</v>
      </c>
      <c r="F76" s="115">
        <v>984</v>
      </c>
      <c r="G76" s="114">
        <v>971</v>
      </c>
      <c r="H76" s="114">
        <v>961</v>
      </c>
      <c r="I76" s="114">
        <v>931</v>
      </c>
      <c r="J76" s="140">
        <v>900</v>
      </c>
      <c r="K76" s="114">
        <v>84</v>
      </c>
      <c r="L76" s="116">
        <v>9.3333333333333339</v>
      </c>
    </row>
    <row r="77" spans="1:12" s="110" customFormat="1" ht="15" customHeight="1" x14ac:dyDescent="0.2">
      <c r="A77" s="534"/>
      <c r="B77" s="119" t="s">
        <v>205</v>
      </c>
      <c r="C77" s="268"/>
      <c r="D77" s="182"/>
      <c r="E77" s="113">
        <v>10.734451101245636</v>
      </c>
      <c r="F77" s="115">
        <v>14943</v>
      </c>
      <c r="G77" s="114">
        <v>15010</v>
      </c>
      <c r="H77" s="114">
        <v>15133</v>
      </c>
      <c r="I77" s="114">
        <v>14767</v>
      </c>
      <c r="J77" s="140">
        <v>14826</v>
      </c>
      <c r="K77" s="114">
        <v>117</v>
      </c>
      <c r="L77" s="116">
        <v>0.78915418858761632</v>
      </c>
    </row>
    <row r="78" spans="1:12" s="110" customFormat="1" ht="15" customHeight="1" x14ac:dyDescent="0.2">
      <c r="A78" s="120"/>
      <c r="B78" s="119"/>
      <c r="C78" s="268" t="s">
        <v>106</v>
      </c>
      <c r="D78" s="182"/>
      <c r="E78" s="113">
        <v>58.214548618082048</v>
      </c>
      <c r="F78" s="115">
        <v>8699</v>
      </c>
      <c r="G78" s="114">
        <v>8653</v>
      </c>
      <c r="H78" s="114">
        <v>8732</v>
      </c>
      <c r="I78" s="114">
        <v>8489</v>
      </c>
      <c r="J78" s="140">
        <v>8417</v>
      </c>
      <c r="K78" s="114">
        <v>282</v>
      </c>
      <c r="L78" s="116">
        <v>3.350362361886658</v>
      </c>
    </row>
    <row r="79" spans="1:12" s="110" customFormat="1" ht="15" customHeight="1" x14ac:dyDescent="0.2">
      <c r="A79" s="123"/>
      <c r="B79" s="124"/>
      <c r="C79" s="260" t="s">
        <v>107</v>
      </c>
      <c r="D79" s="261"/>
      <c r="E79" s="125">
        <v>41.785451381917952</v>
      </c>
      <c r="F79" s="143">
        <v>6244</v>
      </c>
      <c r="G79" s="144">
        <v>6357</v>
      </c>
      <c r="H79" s="144">
        <v>6401</v>
      </c>
      <c r="I79" s="144">
        <v>6278</v>
      </c>
      <c r="J79" s="145">
        <v>6409</v>
      </c>
      <c r="K79" s="144">
        <v>-165</v>
      </c>
      <c r="L79" s="146">
        <v>-2.5745046029021688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139206</v>
      </c>
      <c r="E11" s="114">
        <v>138949</v>
      </c>
      <c r="F11" s="114">
        <v>139372</v>
      </c>
      <c r="G11" s="114">
        <v>136377</v>
      </c>
      <c r="H11" s="140">
        <v>135841</v>
      </c>
      <c r="I11" s="115">
        <v>3365</v>
      </c>
      <c r="J11" s="116">
        <v>2.4771607982862318</v>
      </c>
    </row>
    <row r="12" spans="1:15" s="110" customFormat="1" ht="24.95" customHeight="1" x14ac:dyDescent="0.2">
      <c r="A12" s="193" t="s">
        <v>132</v>
      </c>
      <c r="B12" s="194" t="s">
        <v>133</v>
      </c>
      <c r="C12" s="113">
        <v>2.801603379164691E-2</v>
      </c>
      <c r="D12" s="115">
        <v>39</v>
      </c>
      <c r="E12" s="114">
        <v>42</v>
      </c>
      <c r="F12" s="114">
        <v>43</v>
      </c>
      <c r="G12" s="114">
        <v>46</v>
      </c>
      <c r="H12" s="140">
        <v>40</v>
      </c>
      <c r="I12" s="115">
        <v>-1</v>
      </c>
      <c r="J12" s="116">
        <v>-2.5</v>
      </c>
    </row>
    <row r="13" spans="1:15" s="110" customFormat="1" ht="24.95" customHeight="1" x14ac:dyDescent="0.2">
      <c r="A13" s="193" t="s">
        <v>134</v>
      </c>
      <c r="B13" s="199" t="s">
        <v>214</v>
      </c>
      <c r="C13" s="113">
        <v>1.7046679022455928</v>
      </c>
      <c r="D13" s="115">
        <v>2373</v>
      </c>
      <c r="E13" s="114">
        <v>2342</v>
      </c>
      <c r="F13" s="114">
        <v>2363</v>
      </c>
      <c r="G13" s="114">
        <v>2340</v>
      </c>
      <c r="H13" s="140">
        <v>2355</v>
      </c>
      <c r="I13" s="115">
        <v>18</v>
      </c>
      <c r="J13" s="116">
        <v>0.76433121019108285</v>
      </c>
    </row>
    <row r="14" spans="1:15" s="287" customFormat="1" ht="24" customHeight="1" x14ac:dyDescent="0.2">
      <c r="A14" s="193" t="s">
        <v>215</v>
      </c>
      <c r="B14" s="199" t="s">
        <v>137</v>
      </c>
      <c r="C14" s="113">
        <v>9.7955547893050579</v>
      </c>
      <c r="D14" s="115">
        <v>13636</v>
      </c>
      <c r="E14" s="114">
        <v>13930</v>
      </c>
      <c r="F14" s="114">
        <v>14011</v>
      </c>
      <c r="G14" s="114">
        <v>13846</v>
      </c>
      <c r="H14" s="140">
        <v>13829</v>
      </c>
      <c r="I14" s="115">
        <v>-193</v>
      </c>
      <c r="J14" s="116">
        <v>-1.3956179044037891</v>
      </c>
      <c r="K14" s="110"/>
      <c r="L14" s="110"/>
      <c r="M14" s="110"/>
      <c r="N14" s="110"/>
      <c r="O14" s="110"/>
    </row>
    <row r="15" spans="1:15" s="110" customFormat="1" ht="24.75" customHeight="1" x14ac:dyDescent="0.2">
      <c r="A15" s="193" t="s">
        <v>216</v>
      </c>
      <c r="B15" s="199" t="s">
        <v>217</v>
      </c>
      <c r="C15" s="113">
        <v>1.5602775742424895</v>
      </c>
      <c r="D15" s="115">
        <v>2172</v>
      </c>
      <c r="E15" s="114">
        <v>2124</v>
      </c>
      <c r="F15" s="114">
        <v>2104</v>
      </c>
      <c r="G15" s="114">
        <v>2046</v>
      </c>
      <c r="H15" s="140">
        <v>2017</v>
      </c>
      <c r="I15" s="115">
        <v>155</v>
      </c>
      <c r="J15" s="116">
        <v>7.6846802181457612</v>
      </c>
    </row>
    <row r="16" spans="1:15" s="287" customFormat="1" ht="24.95" customHeight="1" x14ac:dyDescent="0.2">
      <c r="A16" s="193" t="s">
        <v>218</v>
      </c>
      <c r="B16" s="199" t="s">
        <v>141</v>
      </c>
      <c r="C16" s="113">
        <v>7.1347499389394136</v>
      </c>
      <c r="D16" s="115">
        <v>9932</v>
      </c>
      <c r="E16" s="114">
        <v>10288</v>
      </c>
      <c r="F16" s="114">
        <v>10393</v>
      </c>
      <c r="G16" s="114">
        <v>10319</v>
      </c>
      <c r="H16" s="140">
        <v>10336</v>
      </c>
      <c r="I16" s="115">
        <v>-404</v>
      </c>
      <c r="J16" s="116">
        <v>-3.9086687306501546</v>
      </c>
      <c r="K16" s="110"/>
      <c r="L16" s="110"/>
      <c r="M16" s="110"/>
      <c r="N16" s="110"/>
      <c r="O16" s="110"/>
    </row>
    <row r="17" spans="1:15" s="110" customFormat="1" ht="24.95" customHeight="1" x14ac:dyDescent="0.2">
      <c r="A17" s="193" t="s">
        <v>219</v>
      </c>
      <c r="B17" s="199" t="s">
        <v>220</v>
      </c>
      <c r="C17" s="113">
        <v>1.1005272761231557</v>
      </c>
      <c r="D17" s="115">
        <v>1532</v>
      </c>
      <c r="E17" s="114">
        <v>1518</v>
      </c>
      <c r="F17" s="114">
        <v>1514</v>
      </c>
      <c r="G17" s="114">
        <v>1481</v>
      </c>
      <c r="H17" s="140">
        <v>1476</v>
      </c>
      <c r="I17" s="115">
        <v>56</v>
      </c>
      <c r="J17" s="116">
        <v>3.794037940379404</v>
      </c>
    </row>
    <row r="18" spans="1:15" s="287" customFormat="1" ht="24.95" customHeight="1" x14ac:dyDescent="0.2">
      <c r="A18" s="201" t="s">
        <v>144</v>
      </c>
      <c r="B18" s="202" t="s">
        <v>145</v>
      </c>
      <c r="C18" s="113">
        <v>5.6721693030472826</v>
      </c>
      <c r="D18" s="115">
        <v>7896</v>
      </c>
      <c r="E18" s="114">
        <v>7383</v>
      </c>
      <c r="F18" s="114">
        <v>7423</v>
      </c>
      <c r="G18" s="114">
        <v>7061</v>
      </c>
      <c r="H18" s="140">
        <v>7021</v>
      </c>
      <c r="I18" s="115">
        <v>875</v>
      </c>
      <c r="J18" s="116">
        <v>12.462612163509471</v>
      </c>
      <c r="K18" s="110"/>
      <c r="L18" s="110"/>
      <c r="M18" s="110"/>
      <c r="N18" s="110"/>
      <c r="O18" s="110"/>
    </row>
    <row r="19" spans="1:15" s="110" customFormat="1" ht="24.95" customHeight="1" x14ac:dyDescent="0.2">
      <c r="A19" s="193" t="s">
        <v>146</v>
      </c>
      <c r="B19" s="199" t="s">
        <v>147</v>
      </c>
      <c r="C19" s="113">
        <v>14.910276855882648</v>
      </c>
      <c r="D19" s="115">
        <v>20756</v>
      </c>
      <c r="E19" s="114">
        <v>20708</v>
      </c>
      <c r="F19" s="114">
        <v>20801</v>
      </c>
      <c r="G19" s="114">
        <v>20359</v>
      </c>
      <c r="H19" s="140">
        <v>20409</v>
      </c>
      <c r="I19" s="115">
        <v>347</v>
      </c>
      <c r="J19" s="116">
        <v>1.7002302905580871</v>
      </c>
    </row>
    <row r="20" spans="1:15" s="287" customFormat="1" ht="24.95" customHeight="1" x14ac:dyDescent="0.2">
      <c r="A20" s="193" t="s">
        <v>148</v>
      </c>
      <c r="B20" s="199" t="s">
        <v>149</v>
      </c>
      <c r="C20" s="113">
        <v>5.4264902374897632</v>
      </c>
      <c r="D20" s="115">
        <v>7554</v>
      </c>
      <c r="E20" s="114">
        <v>7438</v>
      </c>
      <c r="F20" s="114">
        <v>7885</v>
      </c>
      <c r="G20" s="114">
        <v>7576</v>
      </c>
      <c r="H20" s="140">
        <v>7295</v>
      </c>
      <c r="I20" s="115">
        <v>259</v>
      </c>
      <c r="J20" s="116">
        <v>3.5503769705277586</v>
      </c>
      <c r="K20" s="110"/>
      <c r="L20" s="110"/>
      <c r="M20" s="110"/>
      <c r="N20" s="110"/>
      <c r="O20" s="110"/>
    </row>
    <row r="21" spans="1:15" s="110" customFormat="1" ht="24.95" customHeight="1" x14ac:dyDescent="0.2">
      <c r="A21" s="201" t="s">
        <v>150</v>
      </c>
      <c r="B21" s="202" t="s">
        <v>151</v>
      </c>
      <c r="C21" s="113">
        <v>2.4790598106403459</v>
      </c>
      <c r="D21" s="115">
        <v>3451</v>
      </c>
      <c r="E21" s="114">
        <v>3549</v>
      </c>
      <c r="F21" s="114">
        <v>3635</v>
      </c>
      <c r="G21" s="114">
        <v>3594</v>
      </c>
      <c r="H21" s="140">
        <v>3573</v>
      </c>
      <c r="I21" s="115">
        <v>-122</v>
      </c>
      <c r="J21" s="116">
        <v>-3.4144976210467393</v>
      </c>
    </row>
    <row r="22" spans="1:15" s="110" customFormat="1" ht="24.95" customHeight="1" x14ac:dyDescent="0.2">
      <c r="A22" s="201" t="s">
        <v>152</v>
      </c>
      <c r="B22" s="199" t="s">
        <v>153</v>
      </c>
      <c r="C22" s="113">
        <v>3.7735442437825957</v>
      </c>
      <c r="D22" s="115">
        <v>5253</v>
      </c>
      <c r="E22" s="114">
        <v>5368</v>
      </c>
      <c r="F22" s="114">
        <v>5292</v>
      </c>
      <c r="G22" s="114">
        <v>5100</v>
      </c>
      <c r="H22" s="140">
        <v>5031</v>
      </c>
      <c r="I22" s="115">
        <v>222</v>
      </c>
      <c r="J22" s="116">
        <v>4.4126416219439477</v>
      </c>
    </row>
    <row r="23" spans="1:15" s="110" customFormat="1" ht="24.95" customHeight="1" x14ac:dyDescent="0.2">
      <c r="A23" s="193" t="s">
        <v>154</v>
      </c>
      <c r="B23" s="199" t="s">
        <v>155</v>
      </c>
      <c r="C23" s="113">
        <v>2.0264931109291267</v>
      </c>
      <c r="D23" s="115">
        <v>2821</v>
      </c>
      <c r="E23" s="114">
        <v>2875</v>
      </c>
      <c r="F23" s="114">
        <v>2836</v>
      </c>
      <c r="G23" s="114">
        <v>2809</v>
      </c>
      <c r="H23" s="140">
        <v>2828</v>
      </c>
      <c r="I23" s="115">
        <v>-7</v>
      </c>
      <c r="J23" s="116">
        <v>-0.24752475247524752</v>
      </c>
    </row>
    <row r="24" spans="1:15" s="110" customFormat="1" ht="24.95" customHeight="1" x14ac:dyDescent="0.2">
      <c r="A24" s="193" t="s">
        <v>156</v>
      </c>
      <c r="B24" s="199" t="s">
        <v>221</v>
      </c>
      <c r="C24" s="113">
        <v>7.1426518971883395</v>
      </c>
      <c r="D24" s="115">
        <v>9943</v>
      </c>
      <c r="E24" s="114">
        <v>9856</v>
      </c>
      <c r="F24" s="114">
        <v>9814</v>
      </c>
      <c r="G24" s="114">
        <v>9515</v>
      </c>
      <c r="H24" s="140">
        <v>9522</v>
      </c>
      <c r="I24" s="115">
        <v>421</v>
      </c>
      <c r="J24" s="116">
        <v>4.4213400546103756</v>
      </c>
    </row>
    <row r="25" spans="1:15" s="110" customFormat="1" ht="24.95" customHeight="1" x14ac:dyDescent="0.2">
      <c r="A25" s="193" t="s">
        <v>222</v>
      </c>
      <c r="B25" s="204" t="s">
        <v>159</v>
      </c>
      <c r="C25" s="113">
        <v>6.9659353763487202</v>
      </c>
      <c r="D25" s="115">
        <v>9697</v>
      </c>
      <c r="E25" s="114">
        <v>9428</v>
      </c>
      <c r="F25" s="114">
        <v>9404</v>
      </c>
      <c r="G25" s="114">
        <v>8935</v>
      </c>
      <c r="H25" s="140">
        <v>8912</v>
      </c>
      <c r="I25" s="115">
        <v>785</v>
      </c>
      <c r="J25" s="116">
        <v>8.8083482944344702</v>
      </c>
    </row>
    <row r="26" spans="1:15" s="110" customFormat="1" ht="24.95" customHeight="1" x14ac:dyDescent="0.2">
      <c r="A26" s="201">
        <v>782.78300000000002</v>
      </c>
      <c r="B26" s="203" t="s">
        <v>160</v>
      </c>
      <c r="C26" s="113">
        <v>2.2434377828541874</v>
      </c>
      <c r="D26" s="115">
        <v>3123</v>
      </c>
      <c r="E26" s="114">
        <v>3284</v>
      </c>
      <c r="F26" s="114">
        <v>3538</v>
      </c>
      <c r="G26" s="114">
        <v>3522</v>
      </c>
      <c r="H26" s="140">
        <v>3524</v>
      </c>
      <c r="I26" s="115">
        <v>-401</v>
      </c>
      <c r="J26" s="116">
        <v>-11.379114642451759</v>
      </c>
    </row>
    <row r="27" spans="1:15" s="110" customFormat="1" ht="24.95" customHeight="1" x14ac:dyDescent="0.2">
      <c r="A27" s="193" t="s">
        <v>161</v>
      </c>
      <c r="B27" s="199" t="s">
        <v>223</v>
      </c>
      <c r="C27" s="113">
        <v>7.6462221455971724</v>
      </c>
      <c r="D27" s="115">
        <v>10644</v>
      </c>
      <c r="E27" s="114">
        <v>10678</v>
      </c>
      <c r="F27" s="114">
        <v>10648</v>
      </c>
      <c r="G27" s="114">
        <v>10490</v>
      </c>
      <c r="H27" s="140">
        <v>10530</v>
      </c>
      <c r="I27" s="115">
        <v>114</v>
      </c>
      <c r="J27" s="116">
        <v>1.0826210826210827</v>
      </c>
    </row>
    <row r="28" spans="1:15" s="110" customFormat="1" ht="24.95" customHeight="1" x14ac:dyDescent="0.2">
      <c r="A28" s="193" t="s">
        <v>163</v>
      </c>
      <c r="B28" s="199" t="s">
        <v>164</v>
      </c>
      <c r="C28" s="113">
        <v>7.6548424636869097</v>
      </c>
      <c r="D28" s="115">
        <v>10656</v>
      </c>
      <c r="E28" s="114">
        <v>10703</v>
      </c>
      <c r="F28" s="114">
        <v>10571</v>
      </c>
      <c r="G28" s="114">
        <v>10595</v>
      </c>
      <c r="H28" s="140">
        <v>10506</v>
      </c>
      <c r="I28" s="115">
        <v>150</v>
      </c>
      <c r="J28" s="116">
        <v>1.4277555682467162</v>
      </c>
    </row>
    <row r="29" spans="1:15" s="110" customFormat="1" ht="24.95" customHeight="1" x14ac:dyDescent="0.2">
      <c r="A29" s="193">
        <v>86</v>
      </c>
      <c r="B29" s="199" t="s">
        <v>165</v>
      </c>
      <c r="C29" s="113">
        <v>10.317084033734178</v>
      </c>
      <c r="D29" s="115">
        <v>14362</v>
      </c>
      <c r="E29" s="114">
        <v>14413</v>
      </c>
      <c r="F29" s="114">
        <v>14265</v>
      </c>
      <c r="G29" s="114">
        <v>13905</v>
      </c>
      <c r="H29" s="140">
        <v>13804</v>
      </c>
      <c r="I29" s="115">
        <v>558</v>
      </c>
      <c r="J29" s="116">
        <v>4.0423065778035356</v>
      </c>
    </row>
    <row r="30" spans="1:15" s="110" customFormat="1" ht="24.95" customHeight="1" x14ac:dyDescent="0.2">
      <c r="A30" s="193">
        <v>87.88</v>
      </c>
      <c r="B30" s="204" t="s">
        <v>166</v>
      </c>
      <c r="C30" s="113">
        <v>8.0822665689697288</v>
      </c>
      <c r="D30" s="115">
        <v>11251</v>
      </c>
      <c r="E30" s="114">
        <v>11253</v>
      </c>
      <c r="F30" s="114">
        <v>11164</v>
      </c>
      <c r="G30" s="114">
        <v>11083</v>
      </c>
      <c r="H30" s="140">
        <v>11085</v>
      </c>
      <c r="I30" s="115">
        <v>166</v>
      </c>
      <c r="J30" s="116">
        <v>1.4975191700496167</v>
      </c>
    </row>
    <row r="31" spans="1:15" s="110" customFormat="1" ht="24.95" customHeight="1" x14ac:dyDescent="0.2">
      <c r="A31" s="193" t="s">
        <v>167</v>
      </c>
      <c r="B31" s="199" t="s">
        <v>168</v>
      </c>
      <c r="C31" s="113">
        <v>4.1305690846658907</v>
      </c>
      <c r="D31" s="115">
        <v>5750</v>
      </c>
      <c r="E31" s="114">
        <v>5698</v>
      </c>
      <c r="F31" s="114">
        <v>5678</v>
      </c>
      <c r="G31" s="114">
        <v>5600</v>
      </c>
      <c r="H31" s="140">
        <v>5576</v>
      </c>
      <c r="I31" s="115">
        <v>174</v>
      </c>
      <c r="J31" s="116">
        <v>3.12051649928264</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2.801603379164691E-2</v>
      </c>
      <c r="D34" s="115">
        <v>39</v>
      </c>
      <c r="E34" s="114">
        <v>42</v>
      </c>
      <c r="F34" s="114">
        <v>43</v>
      </c>
      <c r="G34" s="114">
        <v>46</v>
      </c>
      <c r="H34" s="140">
        <v>40</v>
      </c>
      <c r="I34" s="115">
        <v>-1</v>
      </c>
      <c r="J34" s="116">
        <v>-2.5</v>
      </c>
    </row>
    <row r="35" spans="1:10" s="110" customFormat="1" ht="24.95" customHeight="1" x14ac:dyDescent="0.2">
      <c r="A35" s="292" t="s">
        <v>171</v>
      </c>
      <c r="B35" s="293" t="s">
        <v>172</v>
      </c>
      <c r="C35" s="113">
        <v>17.172391994597934</v>
      </c>
      <c r="D35" s="115">
        <v>23905</v>
      </c>
      <c r="E35" s="114">
        <v>23655</v>
      </c>
      <c r="F35" s="114">
        <v>23797</v>
      </c>
      <c r="G35" s="114">
        <v>23247</v>
      </c>
      <c r="H35" s="140">
        <v>23205</v>
      </c>
      <c r="I35" s="115">
        <v>700</v>
      </c>
      <c r="J35" s="116">
        <v>3.0165912518853695</v>
      </c>
    </row>
    <row r="36" spans="1:10" s="110" customFormat="1" ht="24.95" customHeight="1" x14ac:dyDescent="0.2">
      <c r="A36" s="294" t="s">
        <v>173</v>
      </c>
      <c r="B36" s="295" t="s">
        <v>174</v>
      </c>
      <c r="C36" s="125">
        <v>82.798873611769608</v>
      </c>
      <c r="D36" s="143">
        <v>115261</v>
      </c>
      <c r="E36" s="144">
        <v>115251</v>
      </c>
      <c r="F36" s="144">
        <v>115531</v>
      </c>
      <c r="G36" s="144">
        <v>113083</v>
      </c>
      <c r="H36" s="145">
        <v>112595</v>
      </c>
      <c r="I36" s="143">
        <v>2666</v>
      </c>
      <c r="J36" s="146">
        <v>2.3677783205293306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2020-09-25T08:20:45Z</dcterms:created>
  <dcterms:modified xsi:type="dcterms:W3CDTF">2020-09-28T08:08:01Z</dcterms:modified>
</cp:coreProperties>
</file>