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I44" i="24"/>
  <c r="D44" i="24"/>
  <c r="C44" i="24"/>
  <c r="M44" i="24" s="1"/>
  <c r="B44" i="24"/>
  <c r="K44" i="24" s="1"/>
  <c r="M43" i="24"/>
  <c r="H43" i="24"/>
  <c r="G43" i="24"/>
  <c r="F43" i="24"/>
  <c r="E43" i="24"/>
  <c r="C43" i="24"/>
  <c r="I43" i="24" s="1"/>
  <c r="B43" i="24"/>
  <c r="D43" i="24" s="1"/>
  <c r="L42" i="24"/>
  <c r="I42" i="24"/>
  <c r="D42" i="24"/>
  <c r="C42" i="24"/>
  <c r="M42" i="24" s="1"/>
  <c r="B42" i="24"/>
  <c r="K42" i="24" s="1"/>
  <c r="M41" i="24"/>
  <c r="K41" i="24"/>
  <c r="H41" i="24"/>
  <c r="G41" i="24"/>
  <c r="F41" i="24"/>
  <c r="E41" i="24"/>
  <c r="C41" i="24"/>
  <c r="I41" i="24" s="1"/>
  <c r="B41" i="24"/>
  <c r="D41" i="24" s="1"/>
  <c r="L40" i="24"/>
  <c r="I40" i="24"/>
  <c r="D40" i="24"/>
  <c r="C40" i="24"/>
  <c r="M40" i="24" s="1"/>
  <c r="B40" i="24"/>
  <c r="K40" i="24" s="1"/>
  <c r="M36" i="24"/>
  <c r="L36" i="24"/>
  <c r="K36" i="24"/>
  <c r="J36" i="24"/>
  <c r="I36" i="24"/>
  <c r="H36" i="24"/>
  <c r="G36" i="24"/>
  <c r="F36" i="24"/>
  <c r="E36" i="24"/>
  <c r="D36" i="24"/>
  <c r="K57" i="15"/>
  <c r="L57" i="15" s="1"/>
  <c r="C38" i="24"/>
  <c r="C37" i="24"/>
  <c r="M37" i="24" s="1"/>
  <c r="C35" i="24"/>
  <c r="C34" i="24"/>
  <c r="G34" i="24" s="1"/>
  <c r="C33" i="24"/>
  <c r="C32" i="24"/>
  <c r="C31" i="24"/>
  <c r="C30" i="24"/>
  <c r="C29" i="24"/>
  <c r="C28" i="24"/>
  <c r="G28" i="24" s="1"/>
  <c r="C27" i="24"/>
  <c r="C26" i="24"/>
  <c r="C25" i="24"/>
  <c r="C24" i="24"/>
  <c r="G24" i="24" s="1"/>
  <c r="C23" i="24"/>
  <c r="C22" i="24"/>
  <c r="G22" i="24" s="1"/>
  <c r="C21" i="24"/>
  <c r="C20" i="24"/>
  <c r="C19" i="24"/>
  <c r="C18" i="24"/>
  <c r="G18" i="24" s="1"/>
  <c r="C17" i="24"/>
  <c r="C16" i="24"/>
  <c r="C15" i="24"/>
  <c r="C9" i="24"/>
  <c r="C8" i="24"/>
  <c r="G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19" i="24" l="1"/>
  <c r="D19" i="24"/>
  <c r="J19" i="24"/>
  <c r="H19" i="24"/>
  <c r="K19" i="24"/>
  <c r="K22" i="24"/>
  <c r="J22" i="24"/>
  <c r="H22" i="24"/>
  <c r="F22" i="24"/>
  <c r="D22" i="24"/>
  <c r="F35" i="24"/>
  <c r="D35" i="24"/>
  <c r="J35" i="24"/>
  <c r="H35" i="24"/>
  <c r="K35" i="24"/>
  <c r="B45" i="24"/>
  <c r="B39" i="24"/>
  <c r="G29" i="24"/>
  <c r="M29" i="24"/>
  <c r="E29" i="24"/>
  <c r="L29" i="24"/>
  <c r="I29" i="24"/>
  <c r="K8" i="24"/>
  <c r="J8" i="24"/>
  <c r="H8" i="24"/>
  <c r="F8" i="24"/>
  <c r="D8" i="24"/>
  <c r="F9" i="24"/>
  <c r="D9" i="24"/>
  <c r="J9" i="24"/>
  <c r="H9" i="24"/>
  <c r="K9" i="24"/>
  <c r="K16" i="24"/>
  <c r="J16" i="24"/>
  <c r="H16" i="24"/>
  <c r="F16" i="24"/>
  <c r="D16" i="24"/>
  <c r="F29" i="24"/>
  <c r="D29" i="24"/>
  <c r="J29" i="24"/>
  <c r="H29" i="24"/>
  <c r="K29" i="24"/>
  <c r="K32" i="24"/>
  <c r="J32" i="24"/>
  <c r="H32" i="24"/>
  <c r="F32" i="24"/>
  <c r="D32" i="24"/>
  <c r="G23" i="24"/>
  <c r="M23" i="24"/>
  <c r="E23" i="24"/>
  <c r="L23" i="24"/>
  <c r="I23" i="24"/>
  <c r="F23" i="24"/>
  <c r="D23" i="24"/>
  <c r="J23" i="24"/>
  <c r="H23" i="24"/>
  <c r="K23" i="24"/>
  <c r="K26" i="24"/>
  <c r="J26" i="24"/>
  <c r="H26" i="24"/>
  <c r="F26" i="24"/>
  <c r="D26" i="24"/>
  <c r="G7" i="24"/>
  <c r="M7" i="24"/>
  <c r="E7" i="24"/>
  <c r="L7" i="24"/>
  <c r="I7" i="24"/>
  <c r="G9" i="24"/>
  <c r="M9" i="24"/>
  <c r="E9" i="24"/>
  <c r="L9" i="24"/>
  <c r="I9" i="24"/>
  <c r="G17" i="24"/>
  <c r="M17" i="24"/>
  <c r="E17" i="24"/>
  <c r="L17" i="24"/>
  <c r="I17" i="24"/>
  <c r="G33" i="24"/>
  <c r="M33" i="24"/>
  <c r="E33" i="24"/>
  <c r="L33" i="24"/>
  <c r="I33" i="24"/>
  <c r="D7" i="24"/>
  <c r="J7" i="24"/>
  <c r="H7" i="24"/>
  <c r="F7" i="24"/>
  <c r="K7" i="24"/>
  <c r="F17" i="24"/>
  <c r="D17" i="24"/>
  <c r="J17" i="24"/>
  <c r="H17" i="24"/>
  <c r="K17" i="24"/>
  <c r="K20" i="24"/>
  <c r="J20" i="24"/>
  <c r="H20" i="24"/>
  <c r="F20" i="24"/>
  <c r="D20" i="24"/>
  <c r="F33" i="24"/>
  <c r="D33" i="24"/>
  <c r="J33" i="24"/>
  <c r="H33" i="24"/>
  <c r="K33" i="24"/>
  <c r="H37" i="24"/>
  <c r="F37" i="24"/>
  <c r="D37" i="24"/>
  <c r="K37" i="24"/>
  <c r="J37" i="24"/>
  <c r="G27" i="24"/>
  <c r="M27" i="24"/>
  <c r="E27" i="24"/>
  <c r="L27" i="24"/>
  <c r="I27" i="24"/>
  <c r="B14" i="24"/>
  <c r="B6" i="24"/>
  <c r="F27" i="24"/>
  <c r="D27" i="24"/>
  <c r="J27" i="24"/>
  <c r="H27" i="24"/>
  <c r="K27" i="24"/>
  <c r="K30" i="24"/>
  <c r="J30" i="24"/>
  <c r="H30" i="24"/>
  <c r="F30" i="24"/>
  <c r="D30" i="24"/>
  <c r="G21" i="24"/>
  <c r="M21" i="24"/>
  <c r="E21" i="24"/>
  <c r="L21" i="24"/>
  <c r="I21" i="24"/>
  <c r="M38" i="24"/>
  <c r="E38" i="24"/>
  <c r="L38" i="24"/>
  <c r="G38" i="24"/>
  <c r="I38" i="24"/>
  <c r="F21" i="24"/>
  <c r="D21" i="24"/>
  <c r="J21" i="24"/>
  <c r="H21" i="24"/>
  <c r="K21" i="24"/>
  <c r="K24" i="24"/>
  <c r="J24" i="24"/>
  <c r="H24" i="24"/>
  <c r="F24" i="24"/>
  <c r="D24" i="24"/>
  <c r="D38" i="24"/>
  <c r="K38" i="24"/>
  <c r="J38" i="24"/>
  <c r="H38" i="24"/>
  <c r="F38" i="24"/>
  <c r="G15" i="24"/>
  <c r="M15" i="24"/>
  <c r="E15" i="24"/>
  <c r="L15" i="24"/>
  <c r="I15" i="24"/>
  <c r="G31" i="24"/>
  <c r="M31" i="24"/>
  <c r="E31" i="24"/>
  <c r="L31" i="24"/>
  <c r="I31" i="24"/>
  <c r="F15" i="24"/>
  <c r="D15" i="24"/>
  <c r="J15" i="24"/>
  <c r="H15" i="24"/>
  <c r="K15" i="24"/>
  <c r="K18" i="24"/>
  <c r="J18" i="24"/>
  <c r="H18" i="24"/>
  <c r="F18" i="24"/>
  <c r="D18" i="24"/>
  <c r="F31" i="24"/>
  <c r="D31" i="24"/>
  <c r="J31" i="24"/>
  <c r="H31" i="24"/>
  <c r="K31" i="24"/>
  <c r="G25" i="24"/>
  <c r="M25" i="24"/>
  <c r="E25" i="24"/>
  <c r="L25" i="24"/>
  <c r="I25" i="24"/>
  <c r="F25" i="24"/>
  <c r="D25" i="24"/>
  <c r="J25" i="24"/>
  <c r="H25" i="24"/>
  <c r="K25" i="24"/>
  <c r="K28" i="24"/>
  <c r="J28" i="24"/>
  <c r="H28" i="24"/>
  <c r="F28" i="24"/>
  <c r="D28" i="24"/>
  <c r="G19" i="24"/>
  <c r="M19" i="24"/>
  <c r="E19" i="24"/>
  <c r="L19" i="24"/>
  <c r="I19" i="24"/>
  <c r="G35" i="24"/>
  <c r="M35" i="24"/>
  <c r="E35" i="24"/>
  <c r="L35" i="24"/>
  <c r="I35" i="24"/>
  <c r="K34" i="24"/>
  <c r="J34" i="24"/>
  <c r="H34" i="24"/>
  <c r="F34" i="24"/>
  <c r="D34" i="24"/>
  <c r="C14" i="24"/>
  <c r="C6" i="24"/>
  <c r="I22" i="24"/>
  <c r="M22" i="24"/>
  <c r="E22" i="24"/>
  <c r="L22" i="24"/>
  <c r="I30" i="24"/>
  <c r="M30" i="24"/>
  <c r="E30" i="24"/>
  <c r="L30" i="24"/>
  <c r="C45" i="24"/>
  <c r="C39" i="24"/>
  <c r="I20" i="24"/>
  <c r="M20" i="24"/>
  <c r="E20" i="24"/>
  <c r="L20" i="24"/>
  <c r="I28" i="24"/>
  <c r="M28" i="24"/>
  <c r="E28" i="24"/>
  <c r="L28" i="24"/>
  <c r="I37" i="24"/>
  <c r="G37" i="24"/>
  <c r="L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30" i="24"/>
  <c r="I8" i="24"/>
  <c r="M8" i="24"/>
  <c r="E8" i="24"/>
  <c r="L8" i="24"/>
  <c r="I18" i="24"/>
  <c r="M18" i="24"/>
  <c r="E18" i="24"/>
  <c r="L18" i="24"/>
  <c r="I26" i="24"/>
  <c r="M26" i="24"/>
  <c r="E26" i="24"/>
  <c r="L26" i="24"/>
  <c r="I34" i="24"/>
  <c r="M34" i="24"/>
  <c r="E34" i="24"/>
  <c r="L34" i="24"/>
  <c r="G20" i="24"/>
  <c r="G26" i="24"/>
  <c r="I16" i="24"/>
  <c r="M16" i="24"/>
  <c r="E16" i="24"/>
  <c r="L16" i="24"/>
  <c r="I24" i="24"/>
  <c r="M24" i="24"/>
  <c r="E24" i="24"/>
  <c r="L24" i="24"/>
  <c r="I32" i="24"/>
  <c r="M32" i="24"/>
  <c r="E32" i="24"/>
  <c r="L32" i="24"/>
  <c r="G16" i="24"/>
  <c r="G32" i="24"/>
  <c r="E3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J41" i="24"/>
  <c r="F42" i="24"/>
  <c r="J43" i="24"/>
  <c r="F44" i="24"/>
  <c r="G40" i="24"/>
  <c r="G42" i="24"/>
  <c r="K43" i="24"/>
  <c r="G44" i="24"/>
  <c r="H40" i="24"/>
  <c r="L41" i="24"/>
  <c r="H42" i="24"/>
  <c r="L43" i="24"/>
  <c r="H44" i="24"/>
  <c r="J40" i="24"/>
  <c r="J42" i="24"/>
  <c r="J44" i="24"/>
  <c r="E40" i="24"/>
  <c r="E42" i="24"/>
  <c r="E44" i="24"/>
  <c r="I79" i="24" l="1"/>
  <c r="I39" i="24"/>
  <c r="G39" i="24"/>
  <c r="L39" i="24"/>
  <c r="M39" i="24"/>
  <c r="E39" i="24"/>
  <c r="H45" i="24"/>
  <c r="F45" i="24"/>
  <c r="D45" i="24"/>
  <c r="K45" i="24"/>
  <c r="J45" i="24"/>
  <c r="J77" i="24"/>
  <c r="I45" i="24"/>
  <c r="G45" i="24"/>
  <c r="L45" i="24"/>
  <c r="M45" i="24"/>
  <c r="E45" i="24"/>
  <c r="K77" i="24"/>
  <c r="I6" i="24"/>
  <c r="M6" i="24"/>
  <c r="E6" i="24"/>
  <c r="L6" i="24"/>
  <c r="G6" i="24"/>
  <c r="I14" i="24"/>
  <c r="M14" i="24"/>
  <c r="E14" i="24"/>
  <c r="L14" i="24"/>
  <c r="G14" i="24"/>
  <c r="K6" i="24"/>
  <c r="H6" i="24"/>
  <c r="F6" i="24"/>
  <c r="D6" i="24"/>
  <c r="J6" i="24"/>
  <c r="K14" i="24"/>
  <c r="J14" i="24"/>
  <c r="H14" i="24"/>
  <c r="F14" i="24"/>
  <c r="D14" i="24"/>
  <c r="H39" i="24"/>
  <c r="F39" i="24"/>
  <c r="D39" i="24"/>
  <c r="K39" i="24"/>
  <c r="J39" i="24"/>
  <c r="J79" i="24" l="1"/>
  <c r="J78" i="24"/>
  <c r="K79" i="24"/>
  <c r="K78" i="24"/>
  <c r="I78" i="24"/>
  <c r="I83" i="24" l="1"/>
  <c r="I82" i="24"/>
  <c r="I81" i="24"/>
</calcChain>
</file>

<file path=xl/sharedStrings.xml><?xml version="1.0" encoding="utf-8"?>
<sst xmlns="http://schemas.openxmlformats.org/spreadsheetml/2006/main" count="1688" uniqueCount="520">
  <si>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</si>
  <si>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</si>
  <si>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</si>
  <si>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</si>
  <si>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</si>
  <si>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</si>
  <si>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</si>
  <si>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</si>
  <si>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</si>
  <si>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</si>
  <si>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</si>
  <si>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</si>
  <si>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</si>
  <si>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Hagen, Stadt der FernUniversi. (05914)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</si>
  <si>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</si>
  <si>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</si>
  <si>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</si>
  <si>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</si>
  <si>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</si>
  <si>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</si>
  <si>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</si>
  <si>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</si>
  <si>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</si>
  <si>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</si>
  <si>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</si>
  <si>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</si>
  <si>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</si>
  <si>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</si>
  <si>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</si>
  <si>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</si>
  <si>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</si>
  <si>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</si>
  <si>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</si>
  <si>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</si>
  <si>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</si>
  <si>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</si>
  <si>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</si>
  <si>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</si>
  <si>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</si>
  <si>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</si>
  <si>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</si>
  <si>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</si>
  <si>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</si>
  <si>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</si>
  <si>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</si>
  <si>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</si>
  <si>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</si>
  <si>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</si>
  <si>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</si>
  <si>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</si>
  <si>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</si>
  <si>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</si>
  <si>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</si>
  <si>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</si>
  <si>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</si>
  <si>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</si>
  <si>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</si>
  <si>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</si>
  <si>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</si>
  <si>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</si>
  <si>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</si>
  <si>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</si>
  <si>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</si>
  <si>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</si>
  <si>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</si>
  <si>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</si>
  <si>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</si>
  <si>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</si>
  <si>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</si>
  <si>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</si>
  <si>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</si>
  <si>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</si>
  <si>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</si>
  <si>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</si>
  <si>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</si>
  <si>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</si>
  <si>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</si>
  <si>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</si>
  <si>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</si>
  <si>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</si>
  <si>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</si>
  <si>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</si>
  <si>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</si>
  <si>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</si>
  <si>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</si>
  <si>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</si>
  <si>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</si>
  <si>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</si>
  <si>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</si>
  <si>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</si>
  <si>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</si>
  <si>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</si>
  <si>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Hagen, Stadt der FernUniversi. (05914);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</si>
  <si>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</si>
  <si>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</si>
  <si>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</si>
  <si>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</si>
  <si>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</si>
  <si>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</si>
  <si>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</si>
  <si>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</si>
  <si>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</si>
  <si>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</si>
  <si>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</si>
  <si>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</si>
  <si>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</si>
  <si>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</si>
  <si>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</si>
  <si>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</si>
  <si>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</si>
  <si>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</si>
  <si>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</si>
  <si>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</si>
  <si>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</si>
  <si>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</si>
  <si>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</si>
  <si>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</si>
  <si>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</si>
  <si>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</si>
  <si>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</si>
  <si>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</si>
  <si>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</si>
  <si>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</si>
  <si>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</si>
  <si>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</si>
  <si>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</si>
  <si>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</si>
  <si>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</si>
  <si>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</si>
  <si>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</si>
  <si>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</si>
  <si>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</si>
  <si>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</si>
  <si>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</si>
  <si>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</si>
  <si>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</si>
  <si>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</si>
  <si>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</si>
  <si>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</si>
  <si>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</si>
  <si>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</si>
  <si>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</si>
  <si>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</si>
  <si>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</si>
  <si>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</si>
  <si>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</si>
  <si>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</si>
  <si>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</si>
  <si>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</si>
  <si>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</si>
  <si>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</si>
  <si>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</si>
  <si>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</si>
  <si>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</si>
  <si>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</si>
  <si>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</si>
  <si>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</si>
  <si>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</si>
  <si>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</si>
  <si>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</si>
  <si>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</si>
  <si>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</si>
  <si>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</si>
  <si>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</si>
  <si>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</si>
  <si>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</si>
  <si>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</si>
  <si>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</si>
  <si>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</si>
  <si>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</si>
  <si>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</si>
  <si>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</si>
  <si>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</si>
  <si>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</si>
  <si>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</si>
  <si>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</si>
  <si>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</si>
  <si>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</si>
  <si>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</si>
  <si>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</si>
  <si>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</si>
  <si>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</si>
  <si>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</si>
  <si>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Hagen, Stadt der FernUniversi. (05914)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</si>
  <si>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</si>
  <si>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</si>
  <si>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</si>
  <si>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</si>
  <si>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</si>
  <si>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</si>
  <si>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</si>
  <si>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</si>
  <si>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</si>
  <si>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</si>
  <si>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</si>
  <si>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</si>
  <si>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</si>
  <si>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</si>
  <si>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</si>
  <si>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</si>
  <si>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</si>
  <si>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</si>
  <si>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</si>
  <si>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</si>
  <si>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</si>
  <si>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</si>
  <si>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</si>
  <si>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</si>
  <si>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</si>
  <si>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</si>
  <si>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</si>
  <si>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</si>
  <si>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</si>
  <si>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</si>
  <si>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</si>
  <si>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</si>
  <si>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</si>
  <si>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</si>
  <si>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</si>
  <si>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</si>
  <si>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</si>
  <si>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</si>
  <si>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</si>
  <si>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</si>
  <si>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</si>
  <si>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</si>
  <si>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</si>
  <si>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</si>
  <si>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</si>
  <si>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</si>
  <si>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</si>
  <si>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</si>
  <si>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</si>
  <si>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</si>
  <si>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</si>
  <si>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</si>
  <si>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</si>
  <si>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</si>
  <si>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</si>
  <si>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</si>
  <si>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</si>
  <si>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</si>
  <si>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</si>
  <si>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</si>
  <si>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</si>
  <si>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</si>
  <si>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</si>
  <si>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</si>
  <si>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</si>
  <si>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</si>
  <si>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</si>
  <si>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</si>
  <si>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</si>
  <si>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</si>
  <si>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</si>
  <si>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</si>
  <si>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</si>
  <si>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</si>
  <si>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</si>
  <si>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</si>
  <si>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</si>
  <si>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</si>
  <si>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</si>
  <si>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</si>
  <si>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</si>
  <si>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</si>
  <si>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</si>
  <si>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</si>
  <si>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</si>
  <si>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</si>
  <si>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</si>
  <si>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</si>
  <si>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</si>
  <si>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</si>
  <si>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</si>
  <si>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</si>
  <si>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</si>
  <si>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</si>
  <si>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</si>
  <si>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</si>
  <si>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</si>
  <si>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</si>
  <si>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</si>
  <si>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</si>
  <si>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</si>
  <si>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</si>
  <si>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</si>
  <si>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</si>
  <si>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</si>
  <si>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</si>
  <si>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</si>
  <si>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</si>
  <si>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</si>
  <si>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</si>
  <si>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</si>
  <si>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</si>
  <si>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</si>
  <si>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</si>
  <si>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</si>
  <si>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</si>
  <si>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</si>
  <si>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</si>
  <si>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</si>
  <si>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</si>
  <si>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</si>
  <si>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</si>
  <si>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</si>
  <si>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</si>
  <si>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</si>
  <si>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</si>
  <si>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</si>
  <si>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</si>
  <si>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</si>
  <si>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</si>
  <si>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</si>
  <si>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</si>
  <si>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</si>
  <si>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</si>
  <si>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</si>
  <si>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</si>
  <si>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</si>
  <si>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</si>
  <si>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</si>
  <si>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</si>
  <si>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</si>
  <si>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</si>
  <si>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</si>
  <si>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</si>
  <si>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</si>
  <si>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</si>
  <si>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</si>
  <si>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</si>
  <si>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</si>
  <si>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</si>
  <si>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</si>
  <si>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</si>
  <si>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</si>
  <si>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</si>
  <si>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</si>
  <si>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</si>
  <si>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</si>
  <si>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</si>
  <si>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</si>
  <si>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</si>
  <si>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</si>
  <si>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</si>
  <si>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</si>
  <si>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</si>
  <si>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</si>
  <si>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</si>
  <si>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</si>
  <si>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</si>
  <si>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</si>
  <si>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</si>
  <si>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</si>
  <si>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</si>
  <si>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</si>
  <si>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</si>
  <si>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</si>
  <si>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</si>
  <si>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</si>
  <si>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</si>
  <si>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</si>
  <si>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</si>
  <si>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</si>
  <si>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</si>
  <si>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</si>
  <si>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</si>
  <si>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</si>
  <si>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</si>
  <si>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</si>
  <si>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</si>
  <si>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</si>
  <si>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Hagen, Stadt der FernUniversi. (05914);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</si>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</sst>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{F113360E-4958-4DCD-81F4-614CAE462B29}</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2229-405C-A75D-D6DAAA7AED9B}"/>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{C2E44F40-6E37-4110-A68A-EC1F9934CA93}</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2229-405C-A75D-D6DAAA7AED9B}"/>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{C78822B1-7AA8-4537-872F-946FB7BC66C8}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229-405C-A75D-D6DAAA7AED9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{9ACE4621-8093-4DDB-BCAD-A0C07AC765CA}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229-405C-A75D-D6DAAA7AED9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-0.19450896980213261</c:v>
                </c:pt>
                <c:pt idx="1">
                  <c:v>1.3225681822425275</c:v>
                </c:pt>
                <c:pt idx="2">
                  <c:v>1.1186464311118853</c:v>
                </c:pt>
                <c:pt idx="3">
                  <c:v>1.0875687030768</c:v>
                </c:pt>
              </c:numCache>
            </c:numRef>
          </c:val>
          <c:extLst>
            <c:ext xmlns:c16="http://schemas.microsoft.com/office/drawing/2014/chart" uri="{C3380CC4-5D6E-409C-BE32-E72D297353CC}">
              <c16:uniqueId val="{00000004-2229-405C-A75D-D6DAAA7AED9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{15A2C7DF-4CA6-4C74-AAA3-D8F0D56E0B02}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229-405C-A75D-D6DAAA7AED9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{AB91F7F5-6986-4262-90FD-795137A2F302}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229-405C-A75D-D6DAAA7AED9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{1373868E-0CE8-4CDD-BC85-4FF2D45AA516}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229-405C-A75D-D6DAAA7AED9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{40317E16-778A-444C-B365-AFB4E935580A}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229-405C-A75D-D6DAAA7AED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229-405C-A75D-D6DAAA7AED9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229-405C-A75D-D6DAAA7AED9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{B0AA367B-4ED8-4F02-B321-ADFBCF8693A9}</c15:txfldGUID>
                      <c15:f>Daten_Diagramme!$E$6</c15:f>
                      <c15:dlblFieldTableCache>
                        <c:ptCount val="1"/>
                        <c:pt idx="0">
                          <c:v>-4.9</c:v>
                        </c:pt>
                      </c15:dlblFieldTableCache>
                    </c15:dlblFTEntry>
                  </c15:dlblFieldTable>
                  <c15:showDataLabelsRange val="0"/>
                </c:ext>
                <c:ext xmlns:c16="http://schemas.microsoft.com/office/drawing/2014/chart" uri="{C3380CC4-5D6E-409C-BE32-E72D297353CC}">
                  <c16:uniqueId val="{00000000-1E40-4B7A-876E-2D5E2045D584}"/>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{185E1FBD-7731-4AEB-8F17-6411C3E3FFA5}</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1E40-4B7A-876E-2D5E2045D58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{68AE0612-25A0-4A58-9835-E3F123501AC7}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1E40-4B7A-876E-2D5E2045D58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{719D748E-6381-4815-8B7F-046FCC75FDAD}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E40-4B7A-876E-2D5E2045D58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-4.9428104575163401</c:v>
                </c:pt>
                <c:pt idx="1">
                  <c:v>-3.156552267354261</c:v>
                </c:pt>
                <c:pt idx="2">
                  <c:v>-2.7637010795899166</c:v>
                </c:pt>
                <c:pt idx="3">
                  <c:v>-2.8655893304673015</c:v>
                </c:pt>
              </c:numCache>
            </c:numRef>
          </c:val>
          <c:extLst>
            <c:ext xmlns:c16="http://schemas.microsoft.com/office/drawing/2014/chart" uri="{C3380CC4-5D6E-409C-BE32-E72D297353CC}">
              <c16:uniqueId val="{00000004-1E40-4B7A-876E-2D5E2045D58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{C473875E-3EDF-47DE-BB17-DF5C3CDB1A91}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E40-4B7A-876E-2D5E2045D58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{81813D10-8DD6-46FD-8154-D509753EA97E}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E40-4B7A-876E-2D5E2045D58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{18612B45-DE94-40AE-B598-DDD9E71A9F76}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E40-4B7A-876E-2D5E2045D58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{69070F29-38F8-4B8A-8B1B-8DF8BCF9B85B}</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E40-4B7A-876E-2D5E2045D58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E40-4B7A-876E-2D5E2045D58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E40-4B7A-876E-2D5E2045D58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{DFBF7F0F-97F8-4A97-8F7A-27AC358C5E8A}</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AEE7-480E-AFA3-7D5950920C5C}"/>
                </c:ext>
              </c:extLst>
            </c:dLbl>
            <c:dLbl>
              <c:idx val="1"/>
              <c:tx>
                <c:strRef>
                  <c:f>Daten_Diagramme!$D$15</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{9807C2DA-24E1-4243-9372-F21F9ECDD93B}</c15:txfldGUID>
                      <c15:f>Daten_Diagramme!$D$15</c15:f>
                      <c15:dlblFieldTableCache>
                        <c:ptCount val="1"/>
                        <c:pt idx="0">
                          <c:v>8.6</c:v>
                        </c:pt>
                      </c15:dlblFieldTableCache>
                    </c15:dlblFTEntry>
                  </c15:dlblFieldTable>
                  <c15:showDataLabelsRange val="0"/>
                </c:ext>
                <c:ext xmlns:c16="http://schemas.microsoft.com/office/drawing/2014/chart" uri="{C3380CC4-5D6E-409C-BE32-E72D297353CC}">
                  <c16:uniqueId val="{00000001-AEE7-480E-AFA3-7D5950920C5C}"/>
                </c:ext>
              </c:extLst>
            </c:dLbl>
            <c:dLbl>
              <c:idx val="2"/>
              <c:tx>
                <c:strRef>
                  <c:f>Daten_Diagramme!$D$16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{C551FF63-443A-4E38-8581-B57CB589DF6D}</c15:txfldGUID>
                      <c15:f>Daten_Diagramme!$D$16</c15:f>
                      <c15:dlblFieldTableCache>
                        <c:ptCount val="1"/>
                        <c:pt idx="0">
                          <c:v>2.9</c:v>
                        </c:pt>
                      </c15:dlblFieldTableCache>
                    </c15:dlblFTEntry>
                  </c15:dlblFieldTable>
                  <c15:showDataLabelsRange val="0"/>
                </c:ext>
                <c:ext xmlns:c16="http://schemas.microsoft.com/office/drawing/2014/chart" uri="{C3380CC4-5D6E-409C-BE32-E72D297353CC}">
                  <c16:uniqueId val="{00000002-AEE7-480E-AFA3-7D5950920C5C}"/>
                </c:ext>
              </c:extLst>
            </c:dLbl>
            <c:dLbl>
              <c:idx val="3"/>
              <c:tx>
                <c:strRef>
                  <c:f>Daten_Diagramme!$D$17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{A1AF91CD-AD93-47A5-8607-CFD03C0DFB5F}</c15:txfldGUID>
                      <c15:f>Daten_Diagramme!$D$17</c15:f>
                      <c15:dlblFieldTableCache>
                        <c:ptCount val="1"/>
                        <c:pt idx="0">
                          <c:v>-4.2</c:v>
                        </c:pt>
                      </c15:dlblFieldTableCache>
                    </c15:dlblFTEntry>
                  </c15:dlblFieldTable>
                  <c15:showDataLabelsRange val="0"/>
                </c:ext>
                <c:ext xmlns:c16="http://schemas.microsoft.com/office/drawing/2014/chart" uri="{C3380CC4-5D6E-409C-BE32-E72D297353CC}">
                  <c16:uniqueId val="{00000003-AEE7-480E-AFA3-7D5950920C5C}"/>
                </c:ext>
              </c:extLst>
            </c:dLbl>
            <c:dLbl>
              <c:idx val="4"/>
              <c:tx>
                <c:strRef>
                  <c:f>Daten_Diagramme!$D$18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{242616B8-FABF-4375-ABF4-0325B6382B36}</c15:txfldGUID>
                      <c15:f>Daten_Diagramme!$D$18</c15:f>
                      <c15:dlblFieldTableCache>
                        <c:ptCount val="1"/>
                        <c:pt idx="0">
                          <c:v>-1.6</c:v>
                        </c:pt>
                      </c15:dlblFieldTableCache>
                    </c15:dlblFTEntry>
                  </c15:dlblFieldTable>
                  <c15:showDataLabelsRange val="0"/>
                </c:ext>
                <c:ext xmlns:c16="http://schemas.microsoft.com/office/drawing/2014/chart" uri="{C3380CC4-5D6E-409C-BE32-E72D297353CC}">
                  <c16:uniqueId val="{00000004-AEE7-480E-AFA3-7D5950920C5C}"/>
                </c:ext>
              </c:extLst>
            </c:dLbl>
            <c:dLbl>
              <c:idx val="5"/>
              <c:tx>
                <c:strRef>
                  <c:f>Daten_Diagramme!$D$19</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{7192B975-203F-4248-9E91-1DD981DC40D7}</c15:txfldGUID>
                      <c15:f>Daten_Diagramme!$D$19</c15:f>
                      <c15:dlblFieldTableCache>
                        <c:ptCount val="1"/>
                        <c:pt idx="0">
                          <c:v>-4.6</c:v>
                        </c:pt>
                      </c15:dlblFieldTableCache>
                    </c15:dlblFTEntry>
                  </c15:dlblFieldTable>
                  <c15:showDataLabelsRange val="0"/>
                </c:ext>
                <c:ext xmlns:c16="http://schemas.microsoft.com/office/drawing/2014/chart" uri="{C3380CC4-5D6E-409C-BE32-E72D297353CC}">
                  <c16:uniqueId val="{00000005-AEE7-480E-AFA3-7D5950920C5C}"/>
                </c:ext>
              </c:extLst>
            </c:dLbl>
            <c:dLbl>
              <c:idx val="6"/>
              <c:tx>
                <c:strRef>
                  <c:f>Daten_Diagramme!$D$20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{4DE5F4C8-ACD0-465B-9E00-58F666A323F3}</c15:txfldGUID>
                      <c15:f>Daten_Diagramme!$D$20</c15:f>
                      <c15:dlblFieldTableCache>
                        <c:ptCount val="1"/>
                        <c:pt idx="0">
                          <c:v>-1.9</c:v>
                        </c:pt>
                      </c15:dlblFieldTableCache>
                    </c15:dlblFTEntry>
                  </c15:dlblFieldTable>
                  <c15:showDataLabelsRange val="0"/>
                </c:ext>
                <c:ext xmlns:c16="http://schemas.microsoft.com/office/drawing/2014/chart" uri="{C3380CC4-5D6E-409C-BE32-E72D297353CC}">
                  <c16:uniqueId val="{00000006-AEE7-480E-AFA3-7D5950920C5C}"/>
                </c:ext>
              </c:extLst>
            </c:dLbl>
            <c:dLbl>
              <c:idx val="7"/>
              <c:tx>
                <c:strRef>
                  <c:f>Daten_Diagramme!$D$21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{AED80938-95D3-47F3-8E8A-264DF2C79FE4}</c15:txfldGUID>
                      <c15:f>Daten_Diagramme!$D$21</c15:f>
                      <c15:dlblFieldTableCache>
                        <c:ptCount val="1"/>
                        <c:pt idx="0">
                          <c:v>1.1</c:v>
                        </c:pt>
                      </c15:dlblFieldTableCache>
                    </c15:dlblFTEntry>
                  </c15:dlblFieldTable>
                  <c15:showDataLabelsRange val="0"/>
                </c:ext>
                <c:ext xmlns:c16="http://schemas.microsoft.com/office/drawing/2014/chart" uri="{C3380CC4-5D6E-409C-BE32-E72D297353CC}">
                  <c16:uniqueId val="{00000007-AEE7-480E-AFA3-7D5950920C5C}"/>
                </c:ext>
              </c:extLst>
            </c:dLbl>
            <c:dLbl>
              <c:idx val="8"/>
              <c:tx>
                <c:strRef>
                  <c:f>Daten_Diagramme!$D$22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{F243EAC6-B112-4624-8563-040F6152CF42}</c15:txfldGUID>
                      <c15:f>Daten_Diagramme!$D$22</c15:f>
                      <c15:dlblFieldTableCache>
                        <c:ptCount val="1"/>
                        <c:pt idx="0">
                          <c:v>-1.1</c:v>
                        </c:pt>
                      </c15:dlblFieldTableCache>
                    </c15:dlblFTEntry>
                  </c15:dlblFieldTable>
                  <c15:showDataLabelsRange val="0"/>
                </c:ext>
                <c:ext xmlns:c16="http://schemas.microsoft.com/office/drawing/2014/chart" uri="{C3380CC4-5D6E-409C-BE32-E72D297353CC}">
                  <c16:uniqueId val="{00000008-AEE7-480E-AFA3-7D5950920C5C}"/>
                </c:ext>
              </c:extLst>
            </c:dLbl>
            <c:dLbl>
              <c:idx val="9"/>
              <c:tx>
                <c:strRef>
                  <c:f>Daten_Diagramme!$D$23</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{12E06823-D086-415F-89B9-FC9E898E5CE8}</c15:txfldGUID>
                      <c15:f>Daten_Diagramme!$D$23</c15:f>
                      <c15:dlblFieldTableCache>
                        <c:ptCount val="1"/>
                        <c:pt idx="0">
                          <c:v>6.3</c:v>
                        </c:pt>
                      </c15:dlblFieldTableCache>
                    </c15:dlblFTEntry>
                  </c15:dlblFieldTable>
                  <c15:showDataLabelsRange val="0"/>
                </c:ext>
                <c:ext xmlns:c16="http://schemas.microsoft.com/office/drawing/2014/chart" uri="{C3380CC4-5D6E-409C-BE32-E72D297353CC}">
                  <c16:uniqueId val="{00000009-AEE7-480E-AFA3-7D5950920C5C}"/>
                </c:ext>
              </c:extLst>
            </c:dLbl>
            <c:dLbl>
              <c:idx val="10"/>
              <c:tx>
                <c:strRef>
                  <c:f>Daten_Diagramme!$D$24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{4073C677-237C-4C47-8B18-302BE9B08C82}</c15:txfldGUID>
                      <c15:f>Daten_Diagramme!$D$24</c15:f>
                      <c15:dlblFieldTableCache>
                        <c:ptCount val="1"/>
                        <c:pt idx="0">
                          <c:v>2.8</c:v>
                        </c:pt>
                      </c15:dlblFieldTableCache>
                    </c15:dlblFTEntry>
                  </c15:dlblFieldTable>
                  <c15:showDataLabelsRange val="0"/>
                </c:ext>
                <c:ext xmlns:c16="http://schemas.microsoft.com/office/drawing/2014/chart" uri="{C3380CC4-5D6E-409C-BE32-E72D297353CC}">
                  <c16:uniqueId val="{0000000A-AEE7-480E-AFA3-7D5950920C5C}"/>
                </c:ext>
              </c:extLst>
            </c:dLbl>
            <c:dLbl>
              <c:idx val="11"/>
              <c:tx>
                <c:strRef>
                  <c:f>Daten_Diagramme!$D$25</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{E3A89186-B7F1-43AB-A21F-F2BA10D49A92}</c15:txfldGUID>
                      <c15:f>Daten_Diagramme!$D$25</c15:f>
                      <c15:dlblFieldTableCache>
                        <c:ptCount val="1"/>
                        <c:pt idx="0">
                          <c:v>-8.3</c:v>
                        </c:pt>
                      </c15:dlblFieldTableCache>
                    </c15:dlblFTEntry>
                  </c15:dlblFieldTable>
                  <c15:showDataLabelsRange val="0"/>
                </c:ext>
                <c:ext xmlns:c16="http://schemas.microsoft.com/office/drawing/2014/chart" uri="{C3380CC4-5D6E-409C-BE32-E72D297353CC}">
                  <c16:uniqueId val="{0000000B-AEE7-480E-AFA3-7D5950920C5C}"/>
                </c:ext>
              </c:extLst>
            </c:dLbl>
            <c:dLbl>
              <c:idx val="12"/>
              <c:tx>
                <c:strRef>
                  <c:f>Daten_Diagramme!$D$26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{7F2059BA-0ADB-44BF-9E69-6F0177B1635D}</c15:txfldGUID>
                      <c15:f>Daten_Diagramme!$D$26</c15:f>
                      <c15:dlblFieldTableCache>
                        <c:ptCount val="1"/>
                        <c:pt idx="0">
                          <c:v>1.6</c:v>
                        </c:pt>
                      </c15:dlblFieldTableCache>
                    </c15:dlblFTEntry>
                  </c15:dlblFieldTable>
                  <c15:showDataLabelsRange val="0"/>
                </c:ext>
                <c:ext xmlns:c16="http://schemas.microsoft.com/office/drawing/2014/chart" uri="{C3380CC4-5D6E-409C-BE32-E72D297353CC}">
                  <c16:uniqueId val="{0000000C-AEE7-480E-AFA3-7D5950920C5C}"/>
                </c:ext>
              </c:extLst>
            </c:dLbl>
            <c:dLbl>
              <c:idx val="13"/>
              <c:tx>
                <c:strRef>
                  <c:f>Daten_Diagramme!$D$27</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{EFCADDB6-83D8-473A-9FF6-B404C0D5391D}</c15:txfldGUID>
                      <c15:f>Daten_Diagramme!$D$27</c15:f>
                      <c15:dlblFieldTableCache>
                        <c:ptCount val="1"/>
                        <c:pt idx="0">
                          <c:v>13.2</c:v>
                        </c:pt>
                      </c15:dlblFieldTableCache>
                    </c15:dlblFTEntry>
                  </c15:dlblFieldTable>
                  <c15:showDataLabelsRange val="0"/>
                </c:ext>
                <c:ext xmlns:c16="http://schemas.microsoft.com/office/drawing/2014/chart" uri="{C3380CC4-5D6E-409C-BE32-E72D297353CC}">
                  <c16:uniqueId val="{0000000D-AEE7-480E-AFA3-7D5950920C5C}"/>
                </c:ext>
              </c:extLst>
            </c:dLbl>
            <c:dLbl>
              <c:idx val="14"/>
              <c:tx>
                <c:strRef>
                  <c:f>Daten_Diagramme!$D$28</c:f>
                  <c:strCache>
                    <c:ptCount val="1"/>
                    <c:pt idx="0">
                      <c:v>-19.2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{0271F36B-BDCE-48AB-B071-F3488BF0D961}</c15:txfldGUID>
                      <c15:f>Daten_Diagramme!$D$28</c15:f>
                      <c15:dlblFieldTableCache>
                        <c:ptCount val="1"/>
                        <c:pt idx="0">
                          <c:v>-19.2</c:v>
                        </c:pt>
                      </c15:dlblFieldTableCache>
                    </c15:dlblFTEntry>
                  </c15:dlblFieldTable>
                  <c15:showDataLabelsRange val="0"/>
                </c:ext>
                <c:ext xmlns:c16="http://schemas.microsoft.com/office/drawing/2014/chart" uri="{C3380CC4-5D6E-409C-BE32-E72D297353CC}">
                  <c16:uniqueId val="{0000000E-AEE7-480E-AFA3-7D5950920C5C}"/>
                </c:ext>
              </c:extLst>
            </c:dLbl>
            <c:dLbl>
              <c:idx val="15"/>
              <c:tx>
                <c:strRef>
                  <c:f>Daten_Diagramme!$D$29</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{19A3B7D4-E35D-47A7-9023-B7F2392A05D1}</c15:txfldGUID>
                      <c15:f>Daten_Diagramme!$D$29</c15:f>
                      <c15:dlblFieldTableCache>
                        <c:ptCount val="1"/>
                        <c:pt idx="0">
                          <c:v>-11.7</c:v>
                        </c:pt>
                      </c15:dlblFieldTableCache>
                    </c15:dlblFTEntry>
                  </c15:dlblFieldTable>
                  <c15:showDataLabelsRange val="0"/>
                </c:ext>
                <c:ext xmlns:c16="http://schemas.microsoft.com/office/drawing/2014/chart" uri="{C3380CC4-5D6E-409C-BE32-E72D297353CC}">
                  <c16:uniqueId val="{0000000F-AEE7-480E-AFA3-7D5950920C5C}"/>
                </c:ext>
              </c:extLst>
            </c:dLbl>
            <c:dLbl>
              <c:idx val="16"/>
              <c:tx>
                <c:strRef>
                  <c:f>Daten_Diagramme!$D$30</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{4A0B22B9-655E-46BD-B451-142529EB4BB2}</c15:txfldGUID>
                      <c15:f>Daten_Diagramme!$D$30</c15:f>
                      <c15:dlblFieldTableCache>
                        <c:ptCount val="1"/>
                        <c:pt idx="0">
                          <c:v>5.3</c:v>
                        </c:pt>
                      </c15:dlblFieldTableCache>
                    </c15:dlblFTEntry>
                  </c15:dlblFieldTable>
                  <c15:showDataLabelsRange val="0"/>
                </c:ext>
                <c:ext xmlns:c16="http://schemas.microsoft.com/office/drawing/2014/chart" uri="{C3380CC4-5D6E-409C-BE32-E72D297353CC}">
                  <c16:uniqueId val="{00000010-AEE7-480E-AFA3-7D5950920C5C}"/>
                </c:ext>
              </c:extLst>
            </c:dLbl>
            <c:dLbl>
              <c:idx val="17"/>
              <c:tx>
                <c:strRef>
                  <c:f>Daten_Diagramme!$D$31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{3538E45A-2A2A-4D61-B35C-6783E760C5F0}</c15:txfldGUID>
                      <c15:f>Daten_Diagramme!$D$31</c15:f>
                      <c15:dlblFieldTableCache>
                        <c:ptCount val="1"/>
                        <c:pt idx="0">
                          <c:v>3.1</c:v>
                        </c:pt>
                      </c15:dlblFieldTableCache>
                    </c15:dlblFTEntry>
                  </c15:dlblFieldTable>
                  <c15:showDataLabelsRange val="0"/>
                </c:ext>
                <c:ext xmlns:c16="http://schemas.microsoft.com/office/drawing/2014/chart" uri="{C3380CC4-5D6E-409C-BE32-E72D297353CC}">
                  <c16:uniqueId val="{00000011-AEE7-480E-AFA3-7D5950920C5C}"/>
                </c:ext>
              </c:extLst>
            </c:dLbl>
            <c:dLbl>
              <c:idx val="18"/>
              <c:tx>
                <c:strRef>
                  <c:f>Daten_Diagramme!$D$32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{81B46010-3F6D-4686-A4A2-E30830ADD08A}</c15:txfldGUID>
                      <c15:f>Daten_Diagramme!$D$32</c15:f>
                      <c15:dlblFieldTableCache>
                        <c:ptCount val="1"/>
                        <c:pt idx="0">
                          <c:v>1.2</c:v>
                        </c:pt>
                      </c15:dlblFieldTableCache>
                    </c15:dlblFTEntry>
                  </c15:dlblFieldTable>
                  <c15:showDataLabelsRange val="0"/>
                </c:ext>
                <c:ext xmlns:c16="http://schemas.microsoft.com/office/drawing/2014/chart" uri="{C3380CC4-5D6E-409C-BE32-E72D297353CC}">
                  <c16:uniqueId val="{00000012-AEE7-480E-AFA3-7D5950920C5C}"/>
                </c:ext>
              </c:extLst>
            </c:dLbl>
            <c:dLbl>
              <c:idx val="19"/>
              <c:tx>
                <c:strRef>
                  <c:f>Daten_Diagramme!$D$33</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{FE380287-7892-4B86-92BF-38F1AA3538F7}</c15:txfldGUID>
                      <c15:f>Daten_Diagramme!$D$33</c15:f>
                      <c15:dlblFieldTableCache>
                        <c:ptCount val="1"/>
                        <c:pt idx="0">
                          <c:v>4.4</c:v>
                        </c:pt>
                      </c15:dlblFieldTableCache>
                    </c15:dlblFTEntry>
                  </c15:dlblFieldTable>
                  <c15:showDataLabelsRange val="0"/>
                </c:ext>
                <c:ext xmlns:c16="http://schemas.microsoft.com/office/drawing/2014/chart" uri="{C3380CC4-5D6E-409C-BE32-E72D297353CC}">
                  <c16:uniqueId val="{00000013-AEE7-480E-AFA3-7D5950920C5C}"/>
                </c:ext>
              </c:extLst>
            </c:dLbl>
            <c:dLbl>
              <c:idx val="20"/>
              <c:tx>
                <c:strRef>
                  <c:f>Daten_Diagramme!$D$34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{D7FF6461-711E-4ED9-B361-4ABFF7ED1E33}</c15:txfldGUID>
                      <c15:f>Daten_Diagramme!$D$34</c15:f>
                      <c15:dlblFieldTableCache>
                        <c:ptCount val="1"/>
                        <c:pt idx="0">
                          <c:v>-0.8</c:v>
                        </c:pt>
                      </c15:dlblFieldTableCache>
                    </c15:dlblFTEntry>
                  </c15:dlblFieldTable>
                  <c15:showDataLabelsRange val="0"/>
                </c:ext>
                <c:ext xmlns:c16="http://schemas.microsoft.com/office/drawing/2014/chart" uri="{C3380CC4-5D6E-409C-BE32-E72D297353CC}">
                  <c16:uniqueId val="{00000014-AEE7-480E-AFA3-7D5950920C5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{98B8A186-2988-4184-811E-B507A2149EDA}</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AEE7-480E-AFA3-7D5950920C5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{1563B446-CC51-4F16-B357-16790954CA97}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EE7-480E-AFA3-7D5950920C5C}"/>
                </c:ext>
              </c:extLst>
            </c:dLbl>
            <c:dLbl>
              <c:idx val="23"/>
              <c:tx>
                <c:strRef>
                  <c:f>Daten_Diagramme!$D$37</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{0F5E3E43-28C7-47FC-A16C-0C5A17941DD9}</c15:txfldGUID>
                      <c15:f>Daten_Diagramme!$D$37</c15:f>
                      <c15:dlblFieldTableCache>
                        <c:ptCount val="1"/>
                        <c:pt idx="0">
                          <c:v>8.6</c:v>
                        </c:pt>
                      </c15:dlblFieldTableCache>
                    </c15:dlblFTEntry>
                  </c15:dlblFieldTable>
                  <c15:showDataLabelsRange val="0"/>
                </c:ext>
                <c:ext xmlns:c16="http://schemas.microsoft.com/office/drawing/2014/chart" uri="{C3380CC4-5D6E-409C-BE32-E72D297353CC}">
                  <c16:uniqueId val="{00000017-AEE7-480E-AFA3-7D5950920C5C}"/>
                </c:ext>
              </c:extLst>
            </c:dLbl>
            <c:dLbl>
              <c:idx val="24"/>
              <c:layout>
                <c:manualLayout>
                  <c:x val="4.7769028871392123E-3"/>
                  <c:y val="-4.6876052205785108E-5"/>
                </c:manualLayout>
              </c:layout>
              <c:tx>
                <c:strRef>
                  <c:f>Daten_Diagramme!$D$38</c:f>
                  <c:strCache>
                    <c:ptCount val="1"/>
                    <c:pt idx="0">
                      <c:v>-3.1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{69A0135E-FEC0-45EE-AAC4-87D5E4DBBB9D}</c15:txfldGUID>
                      <c15:f>Daten_Diagramme!$D$38</c15:f>
                      <c15:dlblFieldTableCache>
                        <c:ptCount val="1"/>
                        <c:pt idx="0">
                          <c:v>-3.1</c:v>
                        </c:pt>
                      </c15:dlblFieldTableCache>
                    </c15:dlblFTEntry>
                  </c15:dlblFieldTable>
                  <c15:showDataLabelsRange val="0"/>
                </c:ext>
                <c:ext xmlns:c16="http://schemas.microsoft.com/office/drawing/2014/chart" uri="{C3380CC4-5D6E-409C-BE32-E72D297353CC}">
                  <c16:uniqueId val="{00000018-AEE7-480E-AFA3-7D5950920C5C}"/>
                </c:ext>
              </c:extLst>
            </c:dLbl>
            <c:dLbl>
              <c:idx val="25"/>
              <c:tx>
                <c:strRef>
                  <c:f>Daten_Diagramme!$D$39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{25C2357A-1EB3-4F69-8AEA-F7AADCBF1C95}</c15:txfldGUID>
                      <c15:f>Daten_Diagramme!$D$39</c15:f>
                      <c15:dlblFieldTableCache>
                        <c:ptCount val="1"/>
                        <c:pt idx="0">
                          <c:v>0.9</c:v>
                        </c:pt>
                      </c15:dlblFieldTableCache>
                    </c15:dlblFTEntry>
                  </c15:dlblFieldTable>
                  <c15:showDataLabelsRange val="0"/>
                </c:ext>
                <c:ext xmlns:c16="http://schemas.microsoft.com/office/drawing/2014/chart" uri="{C3380CC4-5D6E-409C-BE32-E72D297353CC}">
                  <c16:uniqueId val="{00000019-AEE7-480E-AFA3-7D5950920C5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{8B29C57F-A8BC-4D7E-B341-06538FC967BB}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EE7-480E-AFA3-7D5950920C5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{AC19EAEF-A4D9-4DCB-B798-B6CFD107DF4A}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EE7-480E-AFA3-7D5950920C5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{DF31F4AF-0AF6-4FF8-8DF8-CE7E2DD2D087}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EE7-480E-AFA3-7D5950920C5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{E21679DD-C778-4E8B-966F-723F51D24FE2}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EE7-480E-AFA3-7D5950920C5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{28A2FDEC-6CC4-4AE9-9415-F1522F547D56}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EE7-480E-AFA3-7D5950920C5C}"/>
                </c:ext>
              </c:extLst>
            </c:dLbl>
            <c:dLbl>
              <c:idx val="31"/>
              <c:tx>
                <c:strRef>
                  <c:f>Daten_Diagramme!$D$45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{EEFCB759-C821-4F3B-86E6-021EE88F44D7}</c15:txfldGUID>
                      <c15:f>Daten_Diagramme!$D$45</c15:f>
                      <c15:dlblFieldTableCache>
                        <c:ptCount val="1"/>
                        <c:pt idx="0">
                          <c:v>0.9</c:v>
                        </c:pt>
                      </c15:dlblFieldTableCache>
                    </c15:dlblFTEntry>
                  </c15:dlblFieldTable>
                  <c15:showDataLabelsRange val="0"/>
                </c:ext>
                <c:ext xmlns:c16="http://schemas.microsoft.com/office/drawing/2014/chart" uri="{C3380CC4-5D6E-409C-BE32-E72D297353CC}">
                  <c16:uniqueId val="{0000001F-AEE7-480E-AFA3-7D5950920C5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-0.19450896980213261</c:v>
                </c:pt>
                <c:pt idx="1">
                  <c:v>8.5714285714285712</c:v>
                </c:pt>
                <c:pt idx="2">
                  <c:v>2.8801843317972349</c:v>
                </c:pt>
                <c:pt idx="3">
                  <c:v>-4.161922833649589</c:v>
                </c:pt>
                <c:pt idx="4">
                  <c:v>-1.6299137104506232</c:v>
                </c:pt>
                <c:pt idx="5">
                  <c:v>-4.6353101567825492</c:v>
                </c:pt>
                <c:pt idx="6">
                  <c:v>-1.8542199488491049</c:v>
                </c:pt>
                <c:pt idx="7">
                  <c:v>1.0966415352981493</c:v>
                </c:pt>
                <c:pt idx="8">
                  <c:v>-1.0891693811074918</c:v>
                </c:pt>
                <c:pt idx="9">
                  <c:v>6.3407964450521277</c:v>
                </c:pt>
                <c:pt idx="10">
                  <c:v>2.8112449799196786</c:v>
                </c:pt>
                <c:pt idx="11">
                  <c:v>-8.2604470359572399</c:v>
                </c:pt>
                <c:pt idx="12">
                  <c:v>1.5921152388172859</c:v>
                </c:pt>
                <c:pt idx="13">
                  <c:v>13.216435488092122</c:v>
                </c:pt>
                <c:pt idx="14">
                  <c:v>-19.199741852210391</c:v>
                </c:pt>
                <c:pt idx="15">
                  <c:v>-11.711054359722729</c:v>
                </c:pt>
                <c:pt idx="16">
                  <c:v>5.3078041686863795</c:v>
                </c:pt>
                <c:pt idx="17">
                  <c:v>3.094022228897567</c:v>
                </c:pt>
                <c:pt idx="18">
                  <c:v>1.2466466782389143</c:v>
                </c:pt>
                <c:pt idx="19">
                  <c:v>4.4125105663567199</c:v>
                </c:pt>
                <c:pt idx="20">
                  <c:v>-0.84507042253521125</c:v>
                </c:pt>
                <c:pt idx="21">
                  <c:v>0</c:v>
                </c:pt>
                <c:pt idx="23">
                  <c:v>8.5714285714285712</c:v>
                </c:pt>
                <c:pt idx="24">
                  <c:v>-3.066952439273321</c:v>
                </c:pt>
                <c:pt idx="25">
                  <c:v>0.88557041152977944</c:v>
                </c:pt>
              </c:numCache>
            </c:numRef>
          </c:val>
          <c:extLst>
            <c:ext xmlns:c16="http://schemas.microsoft.com/office/drawing/2014/chart" uri="{C3380CC4-5D6E-409C-BE32-E72D297353CC}">
              <c16:uniqueId val="{00000020-AEE7-480E-AFA3-7D5950920C5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{8A329C25-7B43-420F-82A8-FD65A56D7B0A}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EE7-480E-AFA3-7D5950920C5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{ECE1C331-E4F3-4E90-9E79-24C939C3BB45}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EE7-480E-AFA3-7D5950920C5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{623C65C5-80E6-4592-943C-E3EDC3C165F8}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EE7-480E-AFA3-7D5950920C5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{AEDB1F11-31B8-4AA8-8CCC-FAF057AD36C9}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EE7-480E-AFA3-7D5950920C5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{02EBF0FD-0513-4A30-ADF2-815A291A7A9E}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EE7-480E-AFA3-7D5950920C5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{395936F2-8721-451D-AAA6-58ACE9FC82F3}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EE7-480E-AFA3-7D5950920C5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{92AE445A-5739-4F14-AFB8-2A231BF6AF16}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EE7-480E-AFA3-7D5950920C5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{831F4F19-BF68-448F-8461-CA757C7F7754}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EE7-480E-AFA3-7D5950920C5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{BE137310-F7C1-4F85-8033-BF7BC8AA8163}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EE7-480E-AFA3-7D5950920C5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{3F29889B-B917-412E-892B-E72003BAD32E}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EE7-480E-AFA3-7D5950920C5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{40CA045E-B303-47D4-A6EA-314227D8BA44}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EE7-480E-AFA3-7D5950920C5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{D2F3D49C-C24B-40EB-974A-54B83A7DA57E}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EE7-480E-AFA3-7D5950920C5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{BC468A7C-9FC9-4B6E-A68B-BACEC7D88B3E}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EE7-480E-AFA3-7D5950920C5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{46778FBB-8F12-4EEC-9610-A7664E156704}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EE7-480E-AFA3-7D5950920C5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{C1390CDE-F5F1-4707-827B-32555CEC14FF}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EE7-480E-AFA3-7D5950920C5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{291F7D56-ACA6-4736-A497-24BF884B7BB4}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EE7-480E-AFA3-7D5950920C5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{E2E6EE72-47F4-4FFC-ACC8-49FE274A7984}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EE7-480E-AFA3-7D5950920C5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{623A9DBE-D943-45D7-8BC4-EF55BB20692F}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EE7-480E-AFA3-7D5950920C5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{BC6E0065-C32D-4951-B533-84B9BE32E463}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EE7-480E-AFA3-7D5950920C5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{0E342818-D288-4E2E-B984-9E9E4FC12CE3}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EE7-480E-AFA3-7D5950920C5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{2BF86764-0A53-4498-A0CE-E18C10E514C2}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EE7-480E-AFA3-7D5950920C5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{E820D0EF-58B5-4AAC-80DD-DAE751ABEF1D}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EE7-480E-AFA3-7D5950920C5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{AB7AA51D-8B33-4595-A28F-0B5CBE22E182}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EE7-480E-AFA3-7D5950920C5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{45040552-D6B8-4098-A5BD-E65245E6BE96}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EE7-480E-AFA3-7D5950920C5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{3C16D218-9AA5-4301-8766-549E3E66CA98}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EE7-480E-AFA3-7D5950920C5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{B771358D-1DC1-4E53-BB16-49D852CBF334}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EE7-480E-AFA3-7D5950920C5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{CDD1116F-212D-4A42-A429-2F4AD52CEB4D}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EE7-480E-AFA3-7D5950920C5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{4FB531C1-CBEA-45C3-9FFE-8D27D4E1B218}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EE7-480E-AFA3-7D5950920C5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{B278F22E-DD71-4EE0-82E2-CD53E0620C91}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EE7-480E-AFA3-7D5950920C5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{BA161B45-DAFE-4D7B-828E-F7F7A73655D8}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EE7-480E-AFA3-7D5950920C5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{0FE6DF2E-213F-4F33-8C9A-946E653DE0CB}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EE7-480E-AFA3-7D5950920C5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{78280F27-F80B-462B-82E5-894EA7F9185B}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EE7-480E-AFA3-7D5950920C5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EE7-480E-AFA3-7D5950920C5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EE7-480E-AFA3-7D5950920C5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{E801A292-AF6D-4D44-9EF5-72F572A43DD9}</c15:txfldGUID>
                      <c15:f>Daten_Diagramme!$E$14</c15:f>
                      <c15:dlblFieldTableCache>
                        <c:ptCount val="1"/>
                        <c:pt idx="0">
                          <c:v>-4.9</c:v>
                        </c:pt>
                      </c15:dlblFieldTableCache>
                    </c15:dlblFTEntry>
                  </c15:dlblFieldTable>
                  <c15:showDataLabelsRange val="0"/>
                </c:ext>
                <c:ext xmlns:c16="http://schemas.microsoft.com/office/drawing/2014/chart" uri="{C3380CC4-5D6E-409C-BE32-E72D297353CC}">
                  <c16:uniqueId val="{00000000-B8AA-4432-A88C-E7D41D691CA7}"/>
                </c:ext>
              </c:extLst>
            </c:dLbl>
            <c:dLbl>
              <c:idx val="1"/>
              <c:tx>
                <c:strRef>
                  <c:f>Daten_Diagramme!$E$15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{0F6988FC-2DAA-485D-8D0A-E2AE810E7FEA}</c15:txfldGUID>
                      <c15:f>Daten_Diagramme!$E$15</c15:f>
                      <c15:dlblFieldTableCache>
                        <c:ptCount val="1"/>
                        <c:pt idx="0">
                          <c:v>2.2</c:v>
                        </c:pt>
                      </c15:dlblFieldTableCache>
                    </c15:dlblFTEntry>
                  </c15:dlblFieldTable>
                  <c15:showDataLabelsRange val="0"/>
                </c:ext>
                <c:ext xmlns:c16="http://schemas.microsoft.com/office/drawing/2014/chart" uri="{C3380CC4-5D6E-409C-BE32-E72D297353CC}">
                  <c16:uniqueId val="{00000001-B8AA-4432-A88C-E7D41D691CA7}"/>
                </c:ext>
              </c:extLst>
            </c:dLbl>
            <c:dLbl>
              <c:idx val="2"/>
              <c:tx>
                <c:strRef>
                  <c:f>Daten_Diagramme!$E$16</c:f>
                  <c:strCache>
                    <c:ptCount val="1"/>
                    <c:pt idx="0">
                      <c:v>18.5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{F58F9020-3F64-4938-8437-38105441C0EA}</c15:txfldGUID>
                      <c15:f>Daten_Diagramme!$E$16</c15:f>
                      <c15:dlblFieldTableCache>
                        <c:ptCount val="1"/>
                        <c:pt idx="0">
                          <c:v>18.5</c:v>
                        </c:pt>
                      </c15:dlblFieldTableCache>
                    </c15:dlblFTEntry>
                  </c15:dlblFieldTable>
                  <c15:showDataLabelsRange val="0"/>
                </c:ext>
                <c:ext xmlns:c16="http://schemas.microsoft.com/office/drawing/2014/chart" uri="{C3380CC4-5D6E-409C-BE32-E72D297353CC}">
                  <c16:uniqueId val="{00000002-B8AA-4432-A88C-E7D41D691CA7}"/>
                </c:ext>
              </c:extLst>
            </c:dLbl>
            <c:dLbl>
              <c:idx val="3"/>
              <c:tx>
                <c:strRef>
                  <c:f>Daten_Diagramme!$E$17</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{F88AE706-CB0D-419F-8324-1EEE32B95817}</c15:txfldGUID>
                      <c15:f>Daten_Diagramme!$E$17</c15:f>
                      <c15:dlblFieldTableCache>
                        <c:ptCount val="1"/>
                        <c:pt idx="0">
                          <c:v>-6.7</c:v>
                        </c:pt>
                      </c15:dlblFieldTableCache>
                    </c15:dlblFTEntry>
                  </c15:dlblFieldTable>
                  <c15:showDataLabelsRange val="0"/>
                </c:ext>
                <c:ext xmlns:c16="http://schemas.microsoft.com/office/drawing/2014/chart" uri="{C3380CC4-5D6E-409C-BE32-E72D297353CC}">
                  <c16:uniqueId val="{00000003-B8AA-4432-A88C-E7D41D691CA7}"/>
                </c:ext>
              </c:extLst>
            </c:dLbl>
            <c:dLbl>
              <c:idx val="4"/>
              <c:tx>
                <c:strRef>
                  <c:f>Daten_Diagramme!$E$18</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{22F1FEC4-049A-4794-9EFC-DC5A51CAD8E1}</c15:txfldGUID>
                      <c15:f>Daten_Diagramme!$E$18</c15:f>
                      <c15:dlblFieldTableCache>
                        <c:ptCount val="1"/>
                        <c:pt idx="0">
                          <c:v>-6.0</c:v>
                        </c:pt>
                      </c15:dlblFieldTableCache>
                    </c15:dlblFTEntry>
                  </c15:dlblFieldTable>
                  <c15:showDataLabelsRange val="0"/>
                </c:ext>
                <c:ext xmlns:c16="http://schemas.microsoft.com/office/drawing/2014/chart" uri="{C3380CC4-5D6E-409C-BE32-E72D297353CC}">
                  <c16:uniqueId val="{00000004-B8AA-4432-A88C-E7D41D691CA7}"/>
                </c:ext>
              </c:extLst>
            </c:dLbl>
            <c:dLbl>
              <c:idx val="5"/>
              <c:tx>
                <c:strRef>
                  <c:f>Daten_Diagramme!$E$19</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{18420208-7F02-4735-9D55-B8D425206817}</c15:txfldGUID>
                      <c15:f>Daten_Diagramme!$E$19</c15:f>
                      <c15:dlblFieldTableCache>
                        <c:ptCount val="1"/>
                        <c:pt idx="0">
                          <c:v>-6.9</c:v>
                        </c:pt>
                      </c15:dlblFieldTableCache>
                    </c15:dlblFTEntry>
                  </c15:dlblFieldTable>
                  <c15:showDataLabelsRange val="0"/>
                </c:ext>
                <c:ext xmlns:c16="http://schemas.microsoft.com/office/drawing/2014/chart" uri="{C3380CC4-5D6E-409C-BE32-E72D297353CC}">
                  <c16:uniqueId val="{00000005-B8AA-4432-A88C-E7D41D691CA7}"/>
                </c:ext>
              </c:extLst>
            </c:dLbl>
            <c:dLbl>
              <c:idx val="6"/>
              <c:tx>
                <c:strRef>
                  <c:f>Daten_Diagramme!$E$20</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{BB446EB3-FEAB-4D63-AA68-AE9F5FF81035}</c15:txfldGUID>
                      <c15:f>Daten_Diagramme!$E$20</c15:f>
                      <c15:dlblFieldTableCache>
                        <c:ptCount val="1"/>
                        <c:pt idx="0">
                          <c:v>-7.7</c:v>
                        </c:pt>
                      </c15:dlblFieldTableCache>
                    </c15:dlblFTEntry>
                  </c15:dlblFieldTable>
                  <c15:showDataLabelsRange val="0"/>
                </c:ext>
                <c:ext xmlns:c16="http://schemas.microsoft.com/office/drawing/2014/chart" uri="{C3380CC4-5D6E-409C-BE32-E72D297353CC}">
                  <c16:uniqueId val="{00000006-B8AA-4432-A88C-E7D41D691CA7}"/>
                </c:ext>
              </c:extLst>
            </c:dLbl>
            <c:dLbl>
              <c:idx val="7"/>
              <c:tx>
                <c:strRef>
                  <c:f>Daten_Diagramme!$E$21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{B832E219-7C85-4F9F-B170-34FF2C1E0F51}</c15:txfldGUID>
                      <c15:f>Daten_Diagramme!$E$21</c15:f>
                      <c15:dlblFieldTableCache>
                        <c:ptCount val="1"/>
                        <c:pt idx="0">
                          <c:v>-0.7</c:v>
                        </c:pt>
                      </c15:dlblFieldTableCache>
                    </c15:dlblFTEntry>
                  </c15:dlblFieldTable>
                  <c15:showDataLabelsRange val="0"/>
                </c:ext>
                <c:ext xmlns:c16="http://schemas.microsoft.com/office/drawing/2014/chart" uri="{C3380CC4-5D6E-409C-BE32-E72D297353CC}">
                  <c16:uniqueId val="{00000007-B8AA-4432-A88C-E7D41D691CA7}"/>
                </c:ext>
              </c:extLst>
            </c:dLbl>
            <c:dLbl>
              <c:idx val="8"/>
              <c:tx>
                <c:strRef>
                  <c:f>Daten_Diagramme!$E$22</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{B416CEC7-FCE5-449E-8814-50DBD6E3BD79}</c15:txfldGUID>
                      <c15:f>Daten_Diagramme!$E$22</c15:f>
                      <c15:dlblFieldTableCache>
                        <c:ptCount val="1"/>
                        <c:pt idx="0">
                          <c:v>-6.7</c:v>
                        </c:pt>
                      </c15:dlblFieldTableCache>
                    </c15:dlblFTEntry>
                  </c15:dlblFieldTable>
                  <c15:showDataLabelsRange val="0"/>
                </c:ext>
                <c:ext xmlns:c16="http://schemas.microsoft.com/office/drawing/2014/chart" uri="{C3380CC4-5D6E-409C-BE32-E72D297353CC}">
                  <c16:uniqueId val="{00000008-B8AA-4432-A88C-E7D41D691CA7}"/>
                </c:ext>
              </c:extLst>
            </c:dLbl>
            <c:dLbl>
              <c:idx val="9"/>
              <c:tx>
                <c:strRef>
                  <c:f>Daten_Diagramme!$E$23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{1662132C-CED4-4E4B-B985-1164F4C2F2B3}</c15:txfldGUID>
                      <c15:f>Daten_Diagramme!$E$23</c15:f>
                      <c15:dlblFieldTableCache>
                        <c:ptCount val="1"/>
                        <c:pt idx="0">
                          <c:v>-3.3</c:v>
                        </c:pt>
                      </c15:dlblFieldTableCache>
                    </c15:dlblFTEntry>
                  </c15:dlblFieldTable>
                  <c15:showDataLabelsRange val="0"/>
                </c:ext>
                <c:ext xmlns:c16="http://schemas.microsoft.com/office/drawing/2014/chart" uri="{C3380CC4-5D6E-409C-BE32-E72D297353CC}">
                  <c16:uniqueId val="{00000009-B8AA-4432-A88C-E7D41D691CA7}"/>
                </c:ext>
              </c:extLst>
            </c:dLbl>
            <c:dLbl>
              <c:idx val="10"/>
              <c:tx>
                <c:strRef>
                  <c:f>Daten_Diagramme!$E$24</c:f>
                  <c:strCache>
                    <c:ptCount val="1"/>
                    <c:pt idx="0">
                      <c:v>-18.9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{2CFB224B-F0AD-4C6D-B6A6-176DA4230AFD}</c15:txfldGUID>
                      <c15:f>Daten_Diagramme!$E$24</c15:f>
                      <c15:dlblFieldTableCache>
                        <c:ptCount val="1"/>
                        <c:pt idx="0">
                          <c:v>-18.9</c:v>
                        </c:pt>
                      </c15:dlblFieldTableCache>
                    </c15:dlblFTEntry>
                  </c15:dlblFieldTable>
                  <c15:showDataLabelsRange val="0"/>
                </c:ext>
                <c:ext xmlns:c16="http://schemas.microsoft.com/office/drawing/2014/chart" uri="{C3380CC4-5D6E-409C-BE32-E72D297353CC}">
                  <c16:uniqueId val="{0000000A-B8AA-4432-A88C-E7D41D691CA7}"/>
                </c:ext>
              </c:extLst>
            </c:dLbl>
            <c:dLbl>
              <c:idx val="11"/>
              <c:tx>
                <c:strRef>
                  <c:f>Daten_Diagramme!$E$25</c:f>
                  <c:strCache>
                    <c:ptCount val="1"/>
                    <c:pt idx="0">
                      <c:v>-30.3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{A1A0370A-2900-4F73-B302-5FA394030C56}</c15:txfldGUID>
                      <c15:f>Daten_Diagramme!$E$25</c15:f>
                      <c15:dlblFieldTableCache>
                        <c:ptCount val="1"/>
                        <c:pt idx="0">
                          <c:v>-30.3</c:v>
                        </c:pt>
                      </c15:dlblFieldTableCache>
                    </c15:dlblFTEntry>
                  </c15:dlblFieldTable>
                  <c15:showDataLabelsRange val="0"/>
                </c:ext>
                <c:ext xmlns:c16="http://schemas.microsoft.com/office/drawing/2014/chart" uri="{C3380CC4-5D6E-409C-BE32-E72D297353CC}">
                  <c16:uniqueId val="{0000000B-B8AA-4432-A88C-E7D41D691CA7}"/>
                </c:ext>
              </c:extLst>
            </c:dLbl>
            <c:dLbl>
              <c:idx val="12"/>
              <c:tx>
                <c:strRef>
                  <c:f>Daten_Diagramme!$E$26</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{57626A15-AD10-4F54-B60F-C3CF24647715}</c15:txfldGUID>
                      <c15:f>Daten_Diagramme!$E$26</c15:f>
                      <c15:dlblFieldTableCache>
                        <c:ptCount val="1"/>
                        <c:pt idx="0">
                          <c:v>4.5</c:v>
                        </c:pt>
                      </c15:dlblFieldTableCache>
                    </c15:dlblFTEntry>
                  </c15:dlblFieldTable>
                  <c15:showDataLabelsRange val="0"/>
                </c:ext>
                <c:ext xmlns:c16="http://schemas.microsoft.com/office/drawing/2014/chart" uri="{C3380CC4-5D6E-409C-BE32-E72D297353CC}">
                  <c16:uniqueId val="{0000000C-B8AA-4432-A88C-E7D41D691CA7}"/>
                </c:ext>
              </c:extLst>
            </c:dLbl>
            <c:dLbl>
              <c:idx val="13"/>
              <c:tx>
                <c:strRef>
                  <c:f>Daten_Diagramme!$E$27</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{19E1AC6C-769D-48A3-880E-555304E95B36}</c15:txfldGUID>
                      <c15:f>Daten_Diagramme!$E$27</c15:f>
                      <c15:dlblFieldTableCache>
                        <c:ptCount val="1"/>
                        <c:pt idx="0">
                          <c:v>-10.8</c:v>
                        </c:pt>
                      </c15:dlblFieldTableCache>
                    </c15:dlblFTEntry>
                  </c15:dlblFieldTable>
                  <c15:showDataLabelsRange val="0"/>
                </c:ext>
                <c:ext xmlns:c16="http://schemas.microsoft.com/office/drawing/2014/chart" uri="{C3380CC4-5D6E-409C-BE32-E72D297353CC}">
                  <c16:uniqueId val="{0000000D-B8AA-4432-A88C-E7D41D691CA7}"/>
                </c:ext>
              </c:extLst>
            </c:dLbl>
            <c:dLbl>
              <c:idx val="14"/>
              <c:tx>
                <c:strRef>
                  <c:f>Daten_Diagramme!$E$28</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{D8D6CFD1-EFC7-403A-A4F1-6BF870BEE694}</c15:txfldGUID>
                      <c15:f>Daten_Diagramme!$E$28</c15:f>
                      <c15:dlblFieldTableCache>
                        <c:ptCount val="1"/>
                        <c:pt idx="0">
                          <c:v>7.0</c:v>
                        </c:pt>
                      </c15:dlblFieldTableCache>
                    </c15:dlblFTEntry>
                  </c15:dlblFieldTable>
                  <c15:showDataLabelsRange val="0"/>
                </c:ext>
                <c:ext xmlns:c16="http://schemas.microsoft.com/office/drawing/2014/chart" uri="{C3380CC4-5D6E-409C-BE32-E72D297353CC}">
                  <c16:uniqueId val="{0000000E-B8AA-4432-A88C-E7D41D691CA7}"/>
                </c:ext>
              </c:extLst>
            </c:dLbl>
            <c:dLbl>
              <c:idx val="15"/>
              <c:tx>
                <c:strRef>
                  <c:f>Daten_Diagramme!$E$29</c:f>
                  <c:strCache>
                    <c:ptCount val="1"/>
                    <c:pt idx="0">
                      <c:v>34.9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{6AA64F19-1618-481B-81FF-4750FA9767DC}</c15:txfldGUID>
                      <c15:f>Daten_Diagramme!$E$29</c15:f>
                      <c15:dlblFieldTableCache>
                        <c:ptCount val="1"/>
                        <c:pt idx="0">
                          <c:v>34.9</c:v>
                        </c:pt>
                      </c15:dlblFieldTableCache>
                    </c15:dlblFTEntry>
                  </c15:dlblFieldTable>
                  <c15:showDataLabelsRange val="0"/>
                </c:ext>
                <c:ext xmlns:c16="http://schemas.microsoft.com/office/drawing/2014/chart" uri="{C3380CC4-5D6E-409C-BE32-E72D297353CC}">
                  <c16:uniqueId val="{0000000F-B8AA-4432-A88C-E7D41D691CA7}"/>
                </c:ext>
              </c:extLst>
            </c:dLbl>
            <c:dLbl>
              <c:idx val="16"/>
              <c:tx>
                <c:strRef>
                  <c:f>Daten_Diagramme!$E$30</c:f>
                  <c:strCache>
                    <c:ptCount val="1"/>
                    <c:pt idx="0">
                      <c:v>-17.9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{C9498AD7-AA5C-45E6-BFFB-8EA196863C8C}</c15:txfldGUID>
                      <c15:f>Daten_Diagramme!$E$30</c15:f>
                      <c15:dlblFieldTableCache>
                        <c:ptCount val="1"/>
                        <c:pt idx="0">
                          <c:v>-17.9</c:v>
                        </c:pt>
                      </c15:dlblFieldTableCache>
                    </c15:dlblFTEntry>
                  </c15:dlblFieldTable>
                  <c15:showDataLabelsRange val="0"/>
                </c:ext>
                <c:ext xmlns:c16="http://schemas.microsoft.com/office/drawing/2014/chart" uri="{C3380CC4-5D6E-409C-BE32-E72D297353CC}">
                  <c16:uniqueId val="{00000010-B8AA-4432-A88C-E7D41D691CA7}"/>
                </c:ext>
              </c:extLst>
            </c:dLbl>
            <c:dLbl>
              <c:idx val="17"/>
              <c:tx>
                <c:strRef>
                  <c:f>Daten_Diagramme!$E$31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{EEC4EC49-2D55-4D4F-BD97-E5E2BB8395B8}</c15:txfldGUID>
                      <c15:f>Daten_Diagramme!$E$31</c15:f>
                      <c15:dlblFieldTableCache>
                        <c:ptCount val="1"/>
                        <c:pt idx="0">
                          <c:v>-3.9</c:v>
                        </c:pt>
                      </c15:dlblFieldTableCache>
                    </c15:dlblFTEntry>
                  </c15:dlblFieldTable>
                  <c15:showDataLabelsRange val="0"/>
                </c:ext>
                <c:ext xmlns:c16="http://schemas.microsoft.com/office/drawing/2014/chart" uri="{C3380CC4-5D6E-409C-BE32-E72D297353CC}">
                  <c16:uniqueId val="{00000011-B8AA-4432-A88C-E7D41D691CA7}"/>
                </c:ext>
              </c:extLst>
            </c:dLbl>
            <c:dLbl>
              <c:idx val="18"/>
              <c:tx>
                <c:strRef>
                  <c:f>Daten_Diagramme!$E$32</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{05DBEFEA-4CCC-4CFB-BA23-9C719977A9FE}</c15:txfldGUID>
                      <c15:f>Daten_Diagramme!$E$32</c15:f>
                      <c15:dlblFieldTableCache>
                        <c:ptCount val="1"/>
                        <c:pt idx="0">
                          <c:v>6.2</c:v>
                        </c:pt>
                      </c15:dlblFieldTableCache>
                    </c15:dlblFTEntry>
                  </c15:dlblFieldTable>
                  <c15:showDataLabelsRange val="0"/>
                </c:ext>
                <c:ext xmlns:c16="http://schemas.microsoft.com/office/drawing/2014/chart" uri="{C3380CC4-5D6E-409C-BE32-E72D297353CC}">
                  <c16:uniqueId val="{00000012-B8AA-4432-A88C-E7D41D691CA7}"/>
                </c:ext>
              </c:extLst>
            </c:dLbl>
            <c:dLbl>
              <c:idx val="19"/>
              <c:tx>
                <c:strRef>
                  <c:f>Daten_Diagramme!$E$33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{3E875712-0706-4441-AE8D-325DBEB0B35D}</c15:txfldGUID>
                      <c15:f>Daten_Diagramme!$E$33</c15:f>
                      <c15:dlblFieldTableCache>
                        <c:ptCount val="1"/>
                        <c:pt idx="0">
                          <c:v>-0.2</c:v>
                        </c:pt>
                      </c15:dlblFieldTableCache>
                    </c15:dlblFTEntry>
                  </c15:dlblFieldTable>
                  <c15:showDataLabelsRange val="0"/>
                </c:ext>
                <c:ext xmlns:c16="http://schemas.microsoft.com/office/drawing/2014/chart" uri="{C3380CC4-5D6E-409C-BE32-E72D297353CC}">
                  <c16:uniqueId val="{00000013-B8AA-4432-A88C-E7D41D691CA7}"/>
                </c:ext>
              </c:extLst>
            </c:dLbl>
            <c:dLbl>
              <c:idx val="20"/>
              <c:tx>
                <c:strRef>
                  <c:f>Daten_Diagramme!$E$34</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{831601CF-7CF1-4EEE-8AF4-B481C7CF5B9A}</c15:txfldGUID>
                      <c15:f>Daten_Diagramme!$E$34</c15:f>
                      <c15:dlblFieldTableCache>
                        <c:ptCount val="1"/>
                        <c:pt idx="0">
                          <c:v>-6.1</c:v>
                        </c:pt>
                      </c15:dlblFieldTableCache>
                    </c15:dlblFTEntry>
                  </c15:dlblFieldTable>
                  <c15:showDataLabelsRange val="0"/>
                </c:ext>
                <c:ext xmlns:c16="http://schemas.microsoft.com/office/drawing/2014/chart" uri="{C3380CC4-5D6E-409C-BE32-E72D297353CC}">
                  <c16:uniqueId val="{00000014-B8AA-4432-A88C-E7D41D691CA7}"/>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{6E19FD13-6E56-4E4B-8C6E-9220EBD6F3B9}</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B8AA-4432-A88C-E7D41D691CA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{E563A52F-2A62-4401-ADA8-00013C3D7571}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8AA-4432-A88C-E7D41D691CA7}"/>
                </c:ext>
              </c:extLst>
            </c:dLbl>
            <c:dLbl>
              <c:idx val="23"/>
              <c:tx>
                <c:strRef>
                  <c:f>Daten_Diagramme!$E$37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{127D6F19-37CA-4F65-AA94-85F510776040}</c15:txfldGUID>
                      <c15:f>Daten_Diagramme!$E$37</c15:f>
                      <c15:dlblFieldTableCache>
                        <c:ptCount val="1"/>
                        <c:pt idx="0">
                          <c:v>2.2</c:v>
                        </c:pt>
                      </c15:dlblFieldTableCache>
                    </c15:dlblFTEntry>
                  </c15:dlblFieldTable>
                  <c15:showDataLabelsRange val="0"/>
                </c:ext>
                <c:ext xmlns:c16="http://schemas.microsoft.com/office/drawing/2014/chart" uri="{C3380CC4-5D6E-409C-BE32-E72D297353CC}">
                  <c16:uniqueId val="{00000017-B8AA-4432-A88C-E7D41D691CA7}"/>
                </c:ext>
              </c:extLst>
            </c:dLbl>
            <c:dLbl>
              <c:idx val="24"/>
              <c:tx>
                <c:strRef>
                  <c:f>Daten_Diagramme!$E$38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{A3D0CF77-01DB-4380-9D75-E80994513973}</c15:txfldGUID>
                      <c15:f>Daten_Diagramme!$E$38</c15:f>
                      <c15:dlblFieldTableCache>
                        <c:ptCount val="1"/>
                        <c:pt idx="0">
                          <c:v>-4.4</c:v>
                        </c:pt>
                      </c15:dlblFieldTableCache>
                    </c15:dlblFTEntry>
                  </c15:dlblFieldTable>
                  <c15:showDataLabelsRange val="0"/>
                </c:ext>
                <c:ext xmlns:c16="http://schemas.microsoft.com/office/drawing/2014/chart" uri="{C3380CC4-5D6E-409C-BE32-E72D297353CC}">
                  <c16:uniqueId val="{00000018-B8AA-4432-A88C-E7D41D691CA7}"/>
                </c:ext>
              </c:extLst>
            </c:dLbl>
            <c:dLbl>
              <c:idx val="25"/>
              <c:tx>
                <c:strRef>
                  <c:f>Daten_Diagramme!$E$39</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{DCD848DD-4E9C-4C6F-9315-F5E9145BDA56}</c15:txfldGUID>
                      <c15:f>Daten_Diagramme!$E$39</c15:f>
                      <c15:dlblFieldTableCache>
                        <c:ptCount val="1"/>
                        <c:pt idx="0">
                          <c:v>-5.0</c:v>
                        </c:pt>
                      </c15:dlblFieldTableCache>
                    </c15:dlblFTEntry>
                  </c15:dlblFieldTable>
                  <c15:showDataLabelsRange val="0"/>
                </c:ext>
                <c:ext xmlns:c16="http://schemas.microsoft.com/office/drawing/2014/chart" uri="{C3380CC4-5D6E-409C-BE32-E72D297353CC}">
                  <c16:uniqueId val="{00000019-B8AA-4432-A88C-E7D41D691CA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{2B62D43E-F469-427E-86B5-C03B7F74C531}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8AA-4432-A88C-E7D41D691CA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{1CB121CA-B212-4A10-BD56-A1844DCC28CF}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8AA-4432-A88C-E7D41D691CA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{B174074C-5631-4054-9D7F-0E21FED02433}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8AA-4432-A88C-E7D41D691CA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{26A7D4ED-1EB1-429D-8C55-23C249BC6B0F}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8AA-4432-A88C-E7D41D691CA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{1DE82202-0974-4DFD-ACDE-9D25B0BE0ADF}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8AA-4432-A88C-E7D41D691CA7}"/>
                </c:ext>
              </c:extLst>
            </c:dLbl>
            <c:dLbl>
              <c:idx val="31"/>
              <c:tx>
                <c:strRef>
                  <c:f>Daten_Diagramme!$E$45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{EBF88968-21D7-4E0D-BDE7-5FC529EA88D4}</c15:txfldGUID>
                      <c15:f>Daten_Diagramme!$E$45</c15:f>
                      <c15:dlblFieldTableCache>
                        <c:ptCount val="1"/>
                        <c:pt idx="0">
                          <c:v>-5.0</c:v>
                        </c:pt>
                      </c15:dlblFieldTableCache>
                    </c15:dlblFTEntry>
                  </c15:dlblFieldTable>
                  <c15:showDataLabelsRange val="0"/>
                </c:ext>
                <c:ext xmlns:c16="http://schemas.microsoft.com/office/drawing/2014/chart" uri="{C3380CC4-5D6E-409C-BE32-E72D297353CC}">
                  <c16:uniqueId val="{0000001F-B8AA-4432-A88C-E7D41D691CA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-4.9428104575163401</c:v>
                </c:pt>
                <c:pt idx="1">
                  <c:v>2.1739130434782608</c:v>
                </c:pt>
                <c:pt idx="2">
                  <c:v>18.518518518518519</c:v>
                </c:pt>
                <c:pt idx="3">
                  <c:v>-6.6726780883678991</c:v>
                </c:pt>
                <c:pt idx="4">
                  <c:v>-5.9880239520958085</c:v>
                </c:pt>
                <c:pt idx="5">
                  <c:v>-6.855439642324888</c:v>
                </c:pt>
                <c:pt idx="6">
                  <c:v>-7.6923076923076925</c:v>
                </c:pt>
                <c:pt idx="7">
                  <c:v>-0.74349442379182151</c:v>
                </c:pt>
                <c:pt idx="8">
                  <c:v>-6.6596194503171251</c:v>
                </c:pt>
                <c:pt idx="9">
                  <c:v>-3.310810810810811</c:v>
                </c:pt>
                <c:pt idx="10">
                  <c:v>-18.917155903457274</c:v>
                </c:pt>
                <c:pt idx="11">
                  <c:v>-30.2734375</c:v>
                </c:pt>
                <c:pt idx="12">
                  <c:v>4.4776119402985071</c:v>
                </c:pt>
                <c:pt idx="13">
                  <c:v>-10.786516853932584</c:v>
                </c:pt>
                <c:pt idx="14">
                  <c:v>6.9910250354274917</c:v>
                </c:pt>
                <c:pt idx="15">
                  <c:v>34.905660377358494</c:v>
                </c:pt>
                <c:pt idx="16">
                  <c:v>-17.857142857142858</c:v>
                </c:pt>
                <c:pt idx="17">
                  <c:v>-3.9033457249070631</c:v>
                </c:pt>
                <c:pt idx="18">
                  <c:v>6.1855670103092786</c:v>
                </c:pt>
                <c:pt idx="19">
                  <c:v>-0.20682523267838676</c:v>
                </c:pt>
                <c:pt idx="20">
                  <c:v>-6.0838215412347907</c:v>
                </c:pt>
                <c:pt idx="21">
                  <c:v>0</c:v>
                </c:pt>
                <c:pt idx="23">
                  <c:v>2.1739130434782608</c:v>
                </c:pt>
                <c:pt idx="24">
                  <c:v>-4.3608124253285547</c:v>
                </c:pt>
                <c:pt idx="25">
                  <c:v>-5.0272444213803844</c:v>
                </c:pt>
              </c:numCache>
            </c:numRef>
          </c:val>
          <c:extLst>
            <c:ext xmlns:c16="http://schemas.microsoft.com/office/drawing/2014/chart" uri="{C3380CC4-5D6E-409C-BE32-E72D297353CC}">
              <c16:uniqueId val="{00000020-B8AA-4432-A88C-E7D41D691CA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{3946C491-1BAF-41B2-8457-D3B07DA8E6AD}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8AA-4432-A88C-E7D41D691CA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{166785B7-A3AF-4F5F-87C3-72D1D178B026}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8AA-4432-A88C-E7D41D691CA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{384A1474-5CF2-4CE1-967A-F5BD65F11B84}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8AA-4432-A88C-E7D41D691CA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{67BD55FC-0C01-49A3-977A-0265E8D069E0}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8AA-4432-A88C-E7D41D691CA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{F0C34BF4-3629-40E2-8C50-4D964ABE95DB}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8AA-4432-A88C-E7D41D691CA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{49BBF722-0355-4AEF-9556-6D43F058F3A0}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8AA-4432-A88C-E7D41D691CA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{2F317CE5-382D-4AAB-9D59-CD1A7DDE449B}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8AA-4432-A88C-E7D41D691CA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{749ED389-F6E6-4DA5-8406-1584E0A83F52}</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8AA-4432-A88C-E7D41D691CA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{6F76B0CF-CA5E-4D37-8B73-4C02A77E6D48}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8AA-4432-A88C-E7D41D691CA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{ABDD4139-0BB9-4FC7-93DA-75D65777D70E}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8AA-4432-A88C-E7D41D691CA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{5AD3B69C-C24A-45A3-9F9C-178E9D537A9A}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8AA-4432-A88C-E7D41D691CA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{F8E5C1C6-B046-4E83-9590-F856EF1B6F51}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8AA-4432-A88C-E7D41D691CA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{4CD39D39-FCEE-462D-B38B-E2AA9C905AB4}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8AA-4432-A88C-E7D41D691CA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{DFFC4325-4723-4B89-B920-6D287AD6EE07}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8AA-4432-A88C-E7D41D691CA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{8FC75073-F837-4C0C-9B77-CC9B6F511D34}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8AA-4432-A88C-E7D41D691CA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{9F8324B5-78A6-4435-BFF5-2A0A663F07C7}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8AA-4432-A88C-E7D41D691CA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{42916C84-7CD2-4EAC-A52B-C0F1FE24EFB8}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8AA-4432-A88C-E7D41D691CA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{65EAACB8-FCA0-49D6-8B96-9A1C76A652D3}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8AA-4432-A88C-E7D41D691CA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{FF1C70EA-75D2-4931-B7CA-AC0CE2C906C5}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8AA-4432-A88C-E7D41D691CA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{2C4952D7-A046-4471-B0D2-8490E6F3E958}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8AA-4432-A88C-E7D41D691CA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{B9BF56DA-A401-4352-8160-D42A18850094}</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8AA-4432-A88C-E7D41D691CA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{C5448A08-A7EC-40DC-B3F5-6D62D83BB75E}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8AA-4432-A88C-E7D41D691CA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{78EE9E2B-597F-4412-8506-CC5FCA8BF059}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8AA-4432-A88C-E7D41D691CA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{A674B2DA-E045-46D5-8A3F-06D7399EB4E5}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8AA-4432-A88C-E7D41D691CA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{CD14F1C4-3802-4897-87F4-DBF1FB409E5F}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8AA-4432-A88C-E7D41D691CA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{6098ADEA-3861-44B5-AAEC-E6857354DF03}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8AA-4432-A88C-E7D41D691CA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{938AEA64-9749-4C42-A443-6061C752B9D3}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8AA-4432-A88C-E7D41D691CA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{D8AD6B8D-8121-4EBD-9CE2-8D7C49F04583}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8AA-4432-A88C-E7D41D691CA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{3CE8F8A8-57DF-4826-8D76-3A261F2B4C77}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8AA-4432-A88C-E7D41D691CA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{FBF3D5B7-C12C-4E59-8A65-D3BAD06D77AE}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8AA-4432-A88C-E7D41D691CA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{DE430F2D-F51E-4ED2-878D-828861AFD872}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8AA-4432-A88C-E7D41D691CA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{EAE376D1-7388-445F-99D7-ED9EAC8256E6}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8AA-4432-A88C-E7D41D691CA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8AA-4432-A88C-E7D41D691CA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8AA-4432-A88C-E7D41D691CA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{4747317B-CF98-44A8-BB81-C00B9C3090BF}</c15:txfldGUID>
                      <c15:f>Diagramm!$I$46</c15:f>
                      <c15:dlblFieldTableCache>
                        <c:ptCount val="1"/>
                      </c15:dlblFieldTableCache>
                    </c15:dlblFTEntry>
                  </c15:dlblFieldTable>
                  <c15:showDataLabelsRange val="0"/>
                </c:ext>
                <c:ext xmlns:c16="http://schemas.microsoft.com/office/drawing/2014/chart" uri="{C3380CC4-5D6E-409C-BE32-E72D297353CC}">
                  <c16:uniqueId val="{00000000-E58B-4552-9360-A86A11A7DD9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{143C1370-2506-49C6-8FFC-47F6BED2E633}</c15:txfldGUID>
                      <c15:f>Diagramm!$I$47</c15:f>
                      <c15:dlblFieldTableCache>
                        <c:ptCount val="1"/>
                      </c15:dlblFieldTableCache>
                    </c15:dlblFTEntry>
                  </c15:dlblFieldTable>
                  <c15:showDataLabelsRange val="0"/>
                </c:ext>
                <c:ext xmlns:c16="http://schemas.microsoft.com/office/drawing/2014/chart" uri="{C3380CC4-5D6E-409C-BE32-E72D297353CC}">
                  <c16:uniqueId val="{00000001-E58B-4552-9360-A86A11A7DD9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{02C6E7AC-C8BF-4A90-B9BD-85E5211F63E3}</c15:txfldGUID>
                      <c15:f>Diagramm!$I$48</c15:f>
                      <c15:dlblFieldTableCache>
                        <c:ptCount val="1"/>
                      </c15:dlblFieldTableCache>
                    </c15:dlblFTEntry>
                  </c15:dlblFieldTable>
                  <c15:showDataLabelsRange val="0"/>
                </c:ext>
                <c:ext xmlns:c16="http://schemas.microsoft.com/office/drawing/2014/chart" uri="{C3380CC4-5D6E-409C-BE32-E72D297353CC}">
                  <c16:uniqueId val="{00000002-E58B-4552-9360-A86A11A7DD9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{AD99B3F1-B694-4CDE-860C-9855244F2068}</c15:txfldGUID>
                      <c15:f>Diagramm!$I$49</c15:f>
                      <c15:dlblFieldTableCache>
                        <c:ptCount val="1"/>
                      </c15:dlblFieldTableCache>
                    </c15:dlblFTEntry>
                  </c15:dlblFieldTable>
                  <c15:showDataLabelsRange val="0"/>
                </c:ext>
                <c:ext xmlns:c16="http://schemas.microsoft.com/office/drawing/2014/chart" uri="{C3380CC4-5D6E-409C-BE32-E72D297353CC}">
                  <c16:uniqueId val="{00000003-E58B-4552-9360-A86A11A7DD9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{422FFB78-18D5-4E4C-9F13-303191B43D38}</c15:txfldGUID>
                      <c15:f>Diagramm!$I$50</c15:f>
                      <c15:dlblFieldTableCache>
                        <c:ptCount val="1"/>
                      </c15:dlblFieldTableCache>
                    </c15:dlblFTEntry>
                  </c15:dlblFieldTable>
                  <c15:showDataLabelsRange val="0"/>
                </c:ext>
                <c:ext xmlns:c16="http://schemas.microsoft.com/office/drawing/2014/chart" uri="{C3380CC4-5D6E-409C-BE32-E72D297353CC}">
                  <c16:uniqueId val="{00000004-E58B-4552-9360-A86A11A7DD9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{94F1C295-EE3C-4A59-9A44-290F1C605698}</c15:txfldGUID>
                      <c15:f>Diagramm!$I$51</c15:f>
                      <c15:dlblFieldTableCache>
                        <c:ptCount val="1"/>
                      </c15:dlblFieldTableCache>
                    </c15:dlblFTEntry>
                  </c15:dlblFieldTable>
                  <c15:showDataLabelsRange val="0"/>
                </c:ext>
                <c:ext xmlns:c16="http://schemas.microsoft.com/office/drawing/2014/chart" uri="{C3380CC4-5D6E-409C-BE32-E72D297353CC}">
                  <c16:uniqueId val="{00000005-E58B-4552-9360-A86A11A7DD9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{304A6432-79FA-430E-91B4-28403C6CD3DA}</c15:txfldGUID>
                      <c15:f>Diagramm!$I$52</c15:f>
                      <c15:dlblFieldTableCache>
                        <c:ptCount val="1"/>
                      </c15:dlblFieldTableCache>
                    </c15:dlblFTEntry>
                  </c15:dlblFieldTable>
                  <c15:showDataLabelsRange val="0"/>
                </c:ext>
                <c:ext xmlns:c16="http://schemas.microsoft.com/office/drawing/2014/chart" uri="{C3380CC4-5D6E-409C-BE32-E72D297353CC}">
                  <c16:uniqueId val="{00000006-E58B-4552-9360-A86A11A7DD9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{784BDDCB-0F77-49EC-980D-9AFF086609BA}</c15:txfldGUID>
                      <c15:f>Diagramm!$I$53</c15:f>
                      <c15:dlblFieldTableCache>
                        <c:ptCount val="1"/>
                      </c15:dlblFieldTableCache>
                    </c15:dlblFTEntry>
                  </c15:dlblFieldTable>
                  <c15:showDataLabelsRange val="0"/>
                </c:ext>
                <c:ext xmlns:c16="http://schemas.microsoft.com/office/drawing/2014/chart" uri="{C3380CC4-5D6E-409C-BE32-E72D297353CC}">
                  <c16:uniqueId val="{00000007-E58B-4552-9360-A86A11A7DD9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{C8319FD0-145D-4CDC-8574-F0B84B6ED1A2}</c15:txfldGUID>
                      <c15:f>Diagramm!$I$54</c15:f>
                      <c15:dlblFieldTableCache>
                        <c:ptCount val="1"/>
                      </c15:dlblFieldTableCache>
                    </c15:dlblFTEntry>
                  </c15:dlblFieldTable>
                  <c15:showDataLabelsRange val="0"/>
                </c:ext>
                <c:ext xmlns:c16="http://schemas.microsoft.com/office/drawing/2014/chart" uri="{C3380CC4-5D6E-409C-BE32-E72D297353CC}">
                  <c16:uniqueId val="{00000008-E58B-4552-9360-A86A11A7DD9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{A8BF53D6-D189-44F3-BF42-9629437046B6}</c15:txfldGUID>
                      <c15:f>Diagramm!$I$55</c15:f>
                      <c15:dlblFieldTableCache>
                        <c:ptCount val="1"/>
                      </c15:dlblFieldTableCache>
                    </c15:dlblFTEntry>
                  </c15:dlblFieldTable>
                  <c15:showDataLabelsRange val="0"/>
                </c:ext>
                <c:ext xmlns:c16="http://schemas.microsoft.com/office/drawing/2014/chart" uri="{C3380CC4-5D6E-409C-BE32-E72D297353CC}">
                  <c16:uniqueId val="{00000009-E58B-4552-9360-A86A11A7DD9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{97A2A66B-3AC9-47E9-BC3A-E35D37B496D0}</c15:txfldGUID>
                      <c15:f>Diagramm!$I$56</c15:f>
                      <c15:dlblFieldTableCache>
                        <c:ptCount val="1"/>
                      </c15:dlblFieldTableCache>
                    </c15:dlblFTEntry>
                  </c15:dlblFieldTable>
                  <c15:showDataLabelsRange val="0"/>
                </c:ext>
                <c:ext xmlns:c16="http://schemas.microsoft.com/office/drawing/2014/chart" uri="{C3380CC4-5D6E-409C-BE32-E72D297353CC}">
                  <c16:uniqueId val="{0000000A-E58B-4552-9360-A86A11A7DD9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{BB2205C1-2FD3-4C25-9DB4-FA0A5A494E7C}</c15:txfldGUID>
                      <c15:f>Diagramm!$I$57</c15:f>
                      <c15:dlblFieldTableCache>
                        <c:ptCount val="1"/>
                      </c15:dlblFieldTableCache>
                    </c15:dlblFTEntry>
                  </c15:dlblFieldTable>
                  <c15:showDataLabelsRange val="0"/>
                </c:ext>
                <c:ext xmlns:c16="http://schemas.microsoft.com/office/drawing/2014/chart" uri="{C3380CC4-5D6E-409C-BE32-E72D297353CC}">
                  <c16:uniqueId val="{0000000B-E58B-4552-9360-A86A11A7DD9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{296415E4-F799-4B20-8DA3-B771E4AECA3C}</c15:txfldGUID>
                      <c15:f>Diagramm!$I$58</c15:f>
                      <c15:dlblFieldTableCache>
                        <c:ptCount val="1"/>
                      </c15:dlblFieldTableCache>
                    </c15:dlblFTEntry>
                  </c15:dlblFieldTable>
                  <c15:showDataLabelsRange val="0"/>
                </c:ext>
                <c:ext xmlns:c16="http://schemas.microsoft.com/office/drawing/2014/chart" uri="{C3380CC4-5D6E-409C-BE32-E72D297353CC}">
                  <c16:uniqueId val="{0000000C-E58B-4552-9360-A86A11A7DD9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{EDA3E87A-065C-42A7-92EA-B3FD22F34D98}</c15:txfldGUID>
                      <c15:f>Diagramm!$I$59</c15:f>
                      <c15:dlblFieldTableCache>
                        <c:ptCount val="1"/>
                      </c15:dlblFieldTableCache>
                    </c15:dlblFTEntry>
                  </c15:dlblFieldTable>
                  <c15:showDataLabelsRange val="0"/>
                </c:ext>
                <c:ext xmlns:c16="http://schemas.microsoft.com/office/drawing/2014/chart" uri="{C3380CC4-5D6E-409C-BE32-E72D297353CC}">
                  <c16:uniqueId val="{0000000D-E58B-4552-9360-A86A11A7DD9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{D6F6934D-DD38-4A35-BCB2-404B3CE9E65A}</c15:txfldGUID>
                      <c15:f>Diagramm!$I$60</c15:f>
                      <c15:dlblFieldTableCache>
                        <c:ptCount val="1"/>
                      </c15:dlblFieldTableCache>
                    </c15:dlblFTEntry>
                  </c15:dlblFieldTable>
                  <c15:showDataLabelsRange val="0"/>
                </c:ext>
                <c:ext xmlns:c16="http://schemas.microsoft.com/office/drawing/2014/chart" uri="{C3380CC4-5D6E-409C-BE32-E72D297353CC}">
                  <c16:uniqueId val="{0000000E-E58B-4552-9360-A86A11A7DD9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{A26F9CF8-1185-46DE-A97F-2B6B83567EA8}</c15:txfldGUID>
                      <c15:f>Diagramm!$I$61</c15:f>
                      <c15:dlblFieldTableCache>
                        <c:ptCount val="1"/>
                      </c15:dlblFieldTableCache>
                    </c15:dlblFTEntry>
                  </c15:dlblFieldTable>
                  <c15:showDataLabelsRange val="0"/>
                </c:ext>
                <c:ext xmlns:c16="http://schemas.microsoft.com/office/drawing/2014/chart" uri="{C3380CC4-5D6E-409C-BE32-E72D297353CC}">
                  <c16:uniqueId val="{0000000F-E58B-4552-9360-A86A11A7DD9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{6BB7C287-8712-4C03-B2A6-B1786A0562F2}</c15:txfldGUID>
                      <c15:f>Diagramm!$I$62</c15:f>
                      <c15:dlblFieldTableCache>
                        <c:ptCount val="1"/>
                      </c15:dlblFieldTableCache>
                    </c15:dlblFTEntry>
                  </c15:dlblFieldTable>
                  <c15:showDataLabelsRange val="0"/>
                </c:ext>
                <c:ext xmlns:c16="http://schemas.microsoft.com/office/drawing/2014/chart" uri="{C3380CC4-5D6E-409C-BE32-E72D297353CC}">
                  <c16:uniqueId val="{00000010-E58B-4552-9360-A86A11A7DD9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{E503216D-40B4-473E-A1D9-97270120A2C4}</c15:txfldGUID>
                      <c15:f>Diagramm!$I$63</c15:f>
                      <c15:dlblFieldTableCache>
                        <c:ptCount val="1"/>
                      </c15:dlblFieldTableCache>
                    </c15:dlblFTEntry>
                  </c15:dlblFieldTable>
                  <c15:showDataLabelsRange val="0"/>
                </c:ext>
                <c:ext xmlns:c16="http://schemas.microsoft.com/office/drawing/2014/chart" uri="{C3380CC4-5D6E-409C-BE32-E72D297353CC}">
                  <c16:uniqueId val="{00000011-E58B-4552-9360-A86A11A7DD9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{4995E0AC-D4D8-41A8-B565-44A4F6113456}</c15:txfldGUID>
                      <c15:f>Diagramm!$I$64</c15:f>
                      <c15:dlblFieldTableCache>
                        <c:ptCount val="1"/>
                      </c15:dlblFieldTableCache>
                    </c15:dlblFTEntry>
                  </c15:dlblFieldTable>
                  <c15:showDataLabelsRange val="0"/>
                </c:ext>
                <c:ext xmlns:c16="http://schemas.microsoft.com/office/drawing/2014/chart" uri="{C3380CC4-5D6E-409C-BE32-E72D297353CC}">
                  <c16:uniqueId val="{00000012-E58B-4552-9360-A86A11A7DD9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{CC2899F7-9950-40FB-8951-AE13B37E7149}</c15:txfldGUID>
                      <c15:f>Diagramm!$I$65</c15:f>
                      <c15:dlblFieldTableCache>
                        <c:ptCount val="1"/>
                      </c15:dlblFieldTableCache>
                    </c15:dlblFTEntry>
                  </c15:dlblFieldTable>
                  <c15:showDataLabelsRange val="0"/>
                </c:ext>
                <c:ext xmlns:c16="http://schemas.microsoft.com/office/drawing/2014/chart" uri="{C3380CC4-5D6E-409C-BE32-E72D297353CC}">
                  <c16:uniqueId val="{00000013-E58B-4552-9360-A86A11A7DD9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{31738B15-BC86-43C5-AA2A-0E5488B375AB}</c15:txfldGUID>
                      <c15:f>Diagramm!$I$66</c15:f>
                      <c15:dlblFieldTableCache>
                        <c:ptCount val="1"/>
                      </c15:dlblFieldTableCache>
                    </c15:dlblFTEntry>
                  </c15:dlblFieldTable>
                  <c15:showDataLabelsRange val="0"/>
                </c:ext>
                <c:ext xmlns:c16="http://schemas.microsoft.com/office/drawing/2014/chart" uri="{C3380CC4-5D6E-409C-BE32-E72D297353CC}">
                  <c16:uniqueId val="{00000014-E58B-4552-9360-A86A11A7DD9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{018A55D2-8BD1-4F5F-AC00-62992E330962}</c15:txfldGUID>
                      <c15:f>Diagramm!$I$67</c15:f>
                      <c15:dlblFieldTableCache>
                        <c:ptCount val="1"/>
                      </c15:dlblFieldTableCache>
                    </c15:dlblFTEntry>
                  </c15:dlblFieldTable>
                  <c15:showDataLabelsRange val="0"/>
                </c:ext>
                <c:ext xmlns:c16="http://schemas.microsoft.com/office/drawing/2014/chart" uri="{C3380CC4-5D6E-409C-BE32-E72D297353CC}">
                  <c16:uniqueId val="{00000015-E58B-4552-9360-A86A11A7DD9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58B-4552-9360-A86A11A7DD9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{56C90E67-B514-4CFE-956D-E7D58D43CA3A}</c15:txfldGUID>
                      <c15:f>Diagramm!$K$46</c15:f>
                      <c15:dlblFieldTableCache>
                        <c:ptCount val="1"/>
                      </c15:dlblFieldTableCache>
                    </c15:dlblFTEntry>
                  </c15:dlblFieldTable>
                  <c15:showDataLabelsRange val="0"/>
                </c:ext>
                <c:ext xmlns:c16="http://schemas.microsoft.com/office/drawing/2014/chart" uri="{C3380CC4-5D6E-409C-BE32-E72D297353CC}">
                  <c16:uniqueId val="{00000017-E58B-4552-9360-A86A11A7DD9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{78C11D33-78B6-46DB-8901-C92CE01D3D33}</c15:txfldGUID>
                      <c15:f>Diagramm!$K$47</c15:f>
                      <c15:dlblFieldTableCache>
                        <c:ptCount val="1"/>
                      </c15:dlblFieldTableCache>
                    </c15:dlblFTEntry>
                  </c15:dlblFieldTable>
                  <c15:showDataLabelsRange val="0"/>
                </c:ext>
                <c:ext xmlns:c16="http://schemas.microsoft.com/office/drawing/2014/chart" uri="{C3380CC4-5D6E-409C-BE32-E72D297353CC}">
                  <c16:uniqueId val="{00000018-E58B-4552-9360-A86A11A7DD9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{78641103-17C7-49FA-A313-615D957BC2BD}</c15:txfldGUID>
                      <c15:f>Diagramm!$K$48</c15:f>
                      <c15:dlblFieldTableCache>
                        <c:ptCount val="1"/>
                      </c15:dlblFieldTableCache>
                    </c15:dlblFTEntry>
                  </c15:dlblFieldTable>
                  <c15:showDataLabelsRange val="0"/>
                </c:ext>
                <c:ext xmlns:c16="http://schemas.microsoft.com/office/drawing/2014/chart" uri="{C3380CC4-5D6E-409C-BE32-E72D297353CC}">
                  <c16:uniqueId val="{00000019-E58B-4552-9360-A86A11A7DD9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{59C98408-1DC2-4AB2-9CF9-23EA69B7AE52}</c15:txfldGUID>
                      <c15:f>Diagramm!$K$49</c15:f>
                      <c15:dlblFieldTableCache>
                        <c:ptCount val="1"/>
                      </c15:dlblFieldTableCache>
                    </c15:dlblFTEntry>
                  </c15:dlblFieldTable>
                  <c15:showDataLabelsRange val="0"/>
                </c:ext>
                <c:ext xmlns:c16="http://schemas.microsoft.com/office/drawing/2014/chart" uri="{C3380CC4-5D6E-409C-BE32-E72D297353CC}">
                  <c16:uniqueId val="{0000001A-E58B-4552-9360-A86A11A7DD9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{0E3824E5-2C98-4ED8-B6D7-3CE9C1C8DD66}</c15:txfldGUID>
                      <c15:f>Diagramm!$K$50</c15:f>
                      <c15:dlblFieldTableCache>
                        <c:ptCount val="1"/>
                      </c15:dlblFieldTableCache>
                    </c15:dlblFTEntry>
                  </c15:dlblFieldTable>
                  <c15:showDataLabelsRange val="0"/>
                </c:ext>
                <c:ext xmlns:c16="http://schemas.microsoft.com/office/drawing/2014/chart" uri="{C3380CC4-5D6E-409C-BE32-E72D297353CC}">
                  <c16:uniqueId val="{0000001B-E58B-4552-9360-A86A11A7DD9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{FB7E8A35-D73B-4A25-A70D-0EDE4062BB85}</c15:txfldGUID>
                      <c15:f>Diagramm!$K$51</c15:f>
                      <c15:dlblFieldTableCache>
                        <c:ptCount val="1"/>
                      </c15:dlblFieldTableCache>
                    </c15:dlblFTEntry>
                  </c15:dlblFieldTable>
                  <c15:showDataLabelsRange val="0"/>
                </c:ext>
                <c:ext xmlns:c16="http://schemas.microsoft.com/office/drawing/2014/chart" uri="{C3380CC4-5D6E-409C-BE32-E72D297353CC}">
                  <c16:uniqueId val="{0000001C-E58B-4552-9360-A86A11A7DD9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{A2141887-F40E-4E01-BA3E-7C411B7E2C9F}</c15:txfldGUID>
                      <c15:f>Diagramm!$K$52</c15:f>
                      <c15:dlblFieldTableCache>
                        <c:ptCount val="1"/>
                      </c15:dlblFieldTableCache>
                    </c15:dlblFTEntry>
                  </c15:dlblFieldTable>
                  <c15:showDataLabelsRange val="0"/>
                </c:ext>
                <c:ext xmlns:c16="http://schemas.microsoft.com/office/drawing/2014/chart" uri="{C3380CC4-5D6E-409C-BE32-E72D297353CC}">
                  <c16:uniqueId val="{0000001D-E58B-4552-9360-A86A11A7DD9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{6563B379-9678-47B5-8356-B4249B406A67}</c15:txfldGUID>
                      <c15:f>Diagramm!$K$53</c15:f>
                      <c15:dlblFieldTableCache>
                        <c:ptCount val="1"/>
                      </c15:dlblFieldTableCache>
                    </c15:dlblFTEntry>
                  </c15:dlblFieldTable>
                  <c15:showDataLabelsRange val="0"/>
                </c:ext>
                <c:ext xmlns:c16="http://schemas.microsoft.com/office/drawing/2014/chart" uri="{C3380CC4-5D6E-409C-BE32-E72D297353CC}">
                  <c16:uniqueId val="{0000001E-E58B-4552-9360-A86A11A7DD9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{59A3C624-8C5D-4C98-A224-CF426E0F35DB}</c15:txfldGUID>
                      <c15:f>Diagramm!$K$54</c15:f>
                      <c15:dlblFieldTableCache>
                        <c:ptCount val="1"/>
                      </c15:dlblFieldTableCache>
                    </c15:dlblFTEntry>
                  </c15:dlblFieldTable>
                  <c15:showDataLabelsRange val="0"/>
                </c:ext>
                <c:ext xmlns:c16="http://schemas.microsoft.com/office/drawing/2014/chart" uri="{C3380CC4-5D6E-409C-BE32-E72D297353CC}">
                  <c16:uniqueId val="{0000001F-E58B-4552-9360-A86A11A7DD9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{931E6CEF-5481-4FC8-A10F-E71A9AD144C4}</c15:txfldGUID>
                      <c15:f>Diagramm!$K$55</c15:f>
                      <c15:dlblFieldTableCache>
                        <c:ptCount val="1"/>
                      </c15:dlblFieldTableCache>
                    </c15:dlblFTEntry>
                  </c15:dlblFieldTable>
                  <c15:showDataLabelsRange val="0"/>
                </c:ext>
                <c:ext xmlns:c16="http://schemas.microsoft.com/office/drawing/2014/chart" uri="{C3380CC4-5D6E-409C-BE32-E72D297353CC}">
                  <c16:uniqueId val="{00000020-E58B-4552-9360-A86A11A7DD9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{5BB8AE07-93B7-4334-80F9-B21F5AA179A3}</c15:txfldGUID>
                      <c15:f>Diagramm!$K$56</c15:f>
                      <c15:dlblFieldTableCache>
                        <c:ptCount val="1"/>
                      </c15:dlblFieldTableCache>
                    </c15:dlblFTEntry>
                  </c15:dlblFieldTable>
                  <c15:showDataLabelsRange val="0"/>
                </c:ext>
                <c:ext xmlns:c16="http://schemas.microsoft.com/office/drawing/2014/chart" uri="{C3380CC4-5D6E-409C-BE32-E72D297353CC}">
                  <c16:uniqueId val="{00000021-E58B-4552-9360-A86A11A7DD9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{63776277-30B2-4B96-915C-7E2DF05B3EE6}</c15:txfldGUID>
                      <c15:f>Diagramm!$K$57</c15:f>
                      <c15:dlblFieldTableCache>
                        <c:ptCount val="1"/>
                      </c15:dlblFieldTableCache>
                    </c15:dlblFTEntry>
                  </c15:dlblFieldTable>
                  <c15:showDataLabelsRange val="0"/>
                </c:ext>
                <c:ext xmlns:c16="http://schemas.microsoft.com/office/drawing/2014/chart" uri="{C3380CC4-5D6E-409C-BE32-E72D297353CC}">
                  <c16:uniqueId val="{00000022-E58B-4552-9360-A86A11A7DD9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{9C48F848-7663-4E95-B897-7628931150D8}</c15:txfldGUID>
                      <c15:f>Diagramm!$K$58</c15:f>
                      <c15:dlblFieldTableCache>
                        <c:ptCount val="1"/>
                      </c15:dlblFieldTableCache>
                    </c15:dlblFTEntry>
                  </c15:dlblFieldTable>
                  <c15:showDataLabelsRange val="0"/>
                </c:ext>
                <c:ext xmlns:c16="http://schemas.microsoft.com/office/drawing/2014/chart" uri="{C3380CC4-5D6E-409C-BE32-E72D297353CC}">
                  <c16:uniqueId val="{00000023-E58B-4552-9360-A86A11A7DD9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{16CCC6FC-415D-4C88-A8F5-21F61A27B3FA}</c15:txfldGUID>
                      <c15:f>Diagramm!$K$59</c15:f>
                      <c15:dlblFieldTableCache>
                        <c:ptCount val="1"/>
                      </c15:dlblFieldTableCache>
                    </c15:dlblFTEntry>
                  </c15:dlblFieldTable>
                  <c15:showDataLabelsRange val="0"/>
                </c:ext>
                <c:ext xmlns:c16="http://schemas.microsoft.com/office/drawing/2014/chart" uri="{C3380CC4-5D6E-409C-BE32-E72D297353CC}">
                  <c16:uniqueId val="{00000024-E58B-4552-9360-A86A11A7DD9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{671C4A2D-6EBD-4395-B8AB-FE2CBD5E71A3}</c15:txfldGUID>
                      <c15:f>Diagramm!$K$60</c15:f>
                      <c15:dlblFieldTableCache>
                        <c:ptCount val="1"/>
                      </c15:dlblFieldTableCache>
                    </c15:dlblFTEntry>
                  </c15:dlblFieldTable>
                  <c15:showDataLabelsRange val="0"/>
                </c:ext>
                <c:ext xmlns:c16="http://schemas.microsoft.com/office/drawing/2014/chart" uri="{C3380CC4-5D6E-409C-BE32-E72D297353CC}">
                  <c16:uniqueId val="{00000025-E58B-4552-9360-A86A11A7DD9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{2B105870-DB32-4521-8CD2-877C5265E58A}</c15:txfldGUID>
                      <c15:f>Diagramm!$K$61</c15:f>
                      <c15:dlblFieldTableCache>
                        <c:ptCount val="1"/>
                      </c15:dlblFieldTableCache>
                    </c15:dlblFTEntry>
                  </c15:dlblFieldTable>
                  <c15:showDataLabelsRange val="0"/>
                </c:ext>
                <c:ext xmlns:c16="http://schemas.microsoft.com/office/drawing/2014/chart" uri="{C3380CC4-5D6E-409C-BE32-E72D297353CC}">
                  <c16:uniqueId val="{00000026-E58B-4552-9360-A86A11A7DD9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{552FFF04-28CA-44F8-B4C4-3D9FBD79A233}</c15:txfldGUID>
                      <c15:f>Diagramm!$K$62</c15:f>
                      <c15:dlblFieldTableCache>
                        <c:ptCount val="1"/>
                      </c15:dlblFieldTableCache>
                    </c15:dlblFTEntry>
                  </c15:dlblFieldTable>
                  <c15:showDataLabelsRange val="0"/>
                </c:ext>
                <c:ext xmlns:c16="http://schemas.microsoft.com/office/drawing/2014/chart" uri="{C3380CC4-5D6E-409C-BE32-E72D297353CC}">
                  <c16:uniqueId val="{00000027-E58B-4552-9360-A86A11A7DD9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{3E1AF43E-D58F-4001-9458-F9C8081B120E}</c15:txfldGUID>
                      <c15:f>Diagramm!$K$63</c15:f>
                      <c15:dlblFieldTableCache>
                        <c:ptCount val="1"/>
                      </c15:dlblFieldTableCache>
                    </c15:dlblFTEntry>
                  </c15:dlblFieldTable>
                  <c15:showDataLabelsRange val="0"/>
                </c:ext>
                <c:ext xmlns:c16="http://schemas.microsoft.com/office/drawing/2014/chart" uri="{C3380CC4-5D6E-409C-BE32-E72D297353CC}">
                  <c16:uniqueId val="{00000028-E58B-4552-9360-A86A11A7DD9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{EE017992-C3F7-4FC1-AB38-440C980EC58D}</c15:txfldGUID>
                      <c15:f>Diagramm!$K$64</c15:f>
                      <c15:dlblFieldTableCache>
                        <c:ptCount val="1"/>
                      </c15:dlblFieldTableCache>
                    </c15:dlblFTEntry>
                  </c15:dlblFieldTable>
                  <c15:showDataLabelsRange val="0"/>
                </c:ext>
                <c:ext xmlns:c16="http://schemas.microsoft.com/office/drawing/2014/chart" uri="{C3380CC4-5D6E-409C-BE32-E72D297353CC}">
                  <c16:uniqueId val="{00000029-E58B-4552-9360-A86A11A7DD9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{2B663B8F-EEBF-413A-8674-9DC2C7A173EF}</c15:txfldGUID>
                      <c15:f>Diagramm!$K$65</c15:f>
                      <c15:dlblFieldTableCache>
                        <c:ptCount val="1"/>
                      </c15:dlblFieldTableCache>
                    </c15:dlblFTEntry>
                  </c15:dlblFieldTable>
                  <c15:showDataLabelsRange val="0"/>
                </c:ext>
                <c:ext xmlns:c16="http://schemas.microsoft.com/office/drawing/2014/chart" uri="{C3380CC4-5D6E-409C-BE32-E72D297353CC}">
                  <c16:uniqueId val="{0000002A-E58B-4552-9360-A86A11A7DD9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{DF668875-6333-4017-9F35-632D772D7A5E}</c15:txfldGUID>
                      <c15:f>Diagramm!$K$66</c15:f>
                      <c15:dlblFieldTableCache>
                        <c:ptCount val="1"/>
                      </c15:dlblFieldTableCache>
                    </c15:dlblFTEntry>
                  </c15:dlblFieldTable>
                  <c15:showDataLabelsRange val="0"/>
                </c:ext>
                <c:ext xmlns:c16="http://schemas.microsoft.com/office/drawing/2014/chart" uri="{C3380CC4-5D6E-409C-BE32-E72D297353CC}">
                  <c16:uniqueId val="{0000002B-E58B-4552-9360-A86A11A7DD9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{695E30D5-10FE-45B3-BF1E-7B53EFC49B55}</c15:txfldGUID>
                      <c15:f>Diagramm!$K$67</c15:f>
                      <c15:dlblFieldTableCache>
                        <c:ptCount val="1"/>
                      </c15:dlblFieldTableCache>
                    </c15:dlblFTEntry>
                  </c15:dlblFieldTable>
                  <c15:showDataLabelsRange val="0"/>
                </c:ext>
                <c:ext xmlns:c16="http://schemas.microsoft.com/office/drawing/2014/chart" uri="{C3380CC4-5D6E-409C-BE32-E72D297353CC}">
                  <c16:uniqueId val="{0000002C-E58B-4552-9360-A86A11A7DD9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58B-4552-9360-A86A11A7DD9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{E2DB0ED4-428C-4087-9B4A-78B99399341D}</c15:txfldGUID>
                      <c15:f>Diagramm!$J$46</c15:f>
                      <c15:dlblFieldTableCache>
                        <c:ptCount val="1"/>
                      </c15:dlblFieldTableCache>
                    </c15:dlblFTEntry>
                  </c15:dlblFieldTable>
                  <c15:showDataLabelsRange val="0"/>
                </c:ext>
                <c:ext xmlns:c16="http://schemas.microsoft.com/office/drawing/2014/chart" uri="{C3380CC4-5D6E-409C-BE32-E72D297353CC}">
                  <c16:uniqueId val="{0000002E-E58B-4552-9360-A86A11A7DD9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{B09DE682-C9F4-4100-8A12-8C0554A45AA9}</c15:txfldGUID>
                      <c15:f>Diagramm!$J$47</c15:f>
                      <c15:dlblFieldTableCache>
                        <c:ptCount val="1"/>
                      </c15:dlblFieldTableCache>
                    </c15:dlblFTEntry>
                  </c15:dlblFieldTable>
                  <c15:showDataLabelsRange val="0"/>
                </c:ext>
                <c:ext xmlns:c16="http://schemas.microsoft.com/office/drawing/2014/chart" uri="{C3380CC4-5D6E-409C-BE32-E72D297353CC}">
                  <c16:uniqueId val="{0000002F-E58B-4552-9360-A86A11A7DD9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{73E6B76B-2138-458F-ABC5-D683C3D5B721}</c15:txfldGUID>
                      <c15:f>Diagramm!$J$48</c15:f>
                      <c15:dlblFieldTableCache>
                        <c:ptCount val="1"/>
                      </c15:dlblFieldTableCache>
                    </c15:dlblFTEntry>
                  </c15:dlblFieldTable>
                  <c15:showDataLabelsRange val="0"/>
                </c:ext>
                <c:ext xmlns:c16="http://schemas.microsoft.com/office/drawing/2014/chart" uri="{C3380CC4-5D6E-409C-BE32-E72D297353CC}">
                  <c16:uniqueId val="{00000030-E58B-4552-9360-A86A11A7DD9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{FEAE3BD2-9591-4D4F-A87B-D01B0AAC2975}</c15:txfldGUID>
                      <c15:f>Diagramm!$J$49</c15:f>
                      <c15:dlblFieldTableCache>
                        <c:ptCount val="1"/>
                      </c15:dlblFieldTableCache>
                    </c15:dlblFTEntry>
                  </c15:dlblFieldTable>
                  <c15:showDataLabelsRange val="0"/>
                </c:ext>
                <c:ext xmlns:c16="http://schemas.microsoft.com/office/drawing/2014/chart" uri="{C3380CC4-5D6E-409C-BE32-E72D297353CC}">
                  <c16:uniqueId val="{00000031-E58B-4552-9360-A86A11A7DD9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{DDDE6600-DDA1-4A28-9C27-70BFDDB64D08}</c15:txfldGUID>
                      <c15:f>Diagramm!$J$50</c15:f>
                      <c15:dlblFieldTableCache>
                        <c:ptCount val="1"/>
                      </c15:dlblFieldTableCache>
                    </c15:dlblFTEntry>
                  </c15:dlblFieldTable>
                  <c15:showDataLabelsRange val="0"/>
                </c:ext>
                <c:ext xmlns:c16="http://schemas.microsoft.com/office/drawing/2014/chart" uri="{C3380CC4-5D6E-409C-BE32-E72D297353CC}">
                  <c16:uniqueId val="{00000032-E58B-4552-9360-A86A11A7DD9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{A5EE2A0C-03C7-40F7-84B4-60FF165333A1}</c15:txfldGUID>
                      <c15:f>Diagramm!$J$51</c15:f>
                      <c15:dlblFieldTableCache>
                        <c:ptCount val="1"/>
                      </c15:dlblFieldTableCache>
                    </c15:dlblFTEntry>
                  </c15:dlblFieldTable>
                  <c15:showDataLabelsRange val="0"/>
                </c:ext>
                <c:ext xmlns:c16="http://schemas.microsoft.com/office/drawing/2014/chart" uri="{C3380CC4-5D6E-409C-BE32-E72D297353CC}">
                  <c16:uniqueId val="{00000033-E58B-4552-9360-A86A11A7DD9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{569967C7-E1BC-4656-80EF-AE23E3C553D8}</c15:txfldGUID>
                      <c15:f>Diagramm!$J$52</c15:f>
                      <c15:dlblFieldTableCache>
                        <c:ptCount val="1"/>
                      </c15:dlblFieldTableCache>
                    </c15:dlblFTEntry>
                  </c15:dlblFieldTable>
                  <c15:showDataLabelsRange val="0"/>
                </c:ext>
                <c:ext xmlns:c16="http://schemas.microsoft.com/office/drawing/2014/chart" uri="{C3380CC4-5D6E-409C-BE32-E72D297353CC}">
                  <c16:uniqueId val="{00000034-E58B-4552-9360-A86A11A7DD9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{A841222E-5286-4BA3-AA7C-7188A80E1946}</c15:txfldGUID>
                      <c15:f>Diagramm!$J$53</c15:f>
                      <c15:dlblFieldTableCache>
                        <c:ptCount val="1"/>
                      </c15:dlblFieldTableCache>
                    </c15:dlblFTEntry>
                  </c15:dlblFieldTable>
                  <c15:showDataLabelsRange val="0"/>
                </c:ext>
                <c:ext xmlns:c16="http://schemas.microsoft.com/office/drawing/2014/chart" uri="{C3380CC4-5D6E-409C-BE32-E72D297353CC}">
                  <c16:uniqueId val="{00000035-E58B-4552-9360-A86A11A7DD9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{DFC5C265-7EBA-48E0-BEE3-431FA7558400}</c15:txfldGUID>
                      <c15:f>Diagramm!$J$54</c15:f>
                      <c15:dlblFieldTableCache>
                        <c:ptCount val="1"/>
                      </c15:dlblFieldTableCache>
                    </c15:dlblFTEntry>
                  </c15:dlblFieldTable>
                  <c15:showDataLabelsRange val="0"/>
                </c:ext>
                <c:ext xmlns:c16="http://schemas.microsoft.com/office/drawing/2014/chart" uri="{C3380CC4-5D6E-409C-BE32-E72D297353CC}">
                  <c16:uniqueId val="{00000036-E58B-4552-9360-A86A11A7DD9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{BC3CD3D9-CC38-432D-AD62-57354D88A1F4}</c15:txfldGUID>
                      <c15:f>Diagramm!$J$55</c15:f>
                      <c15:dlblFieldTableCache>
                        <c:ptCount val="1"/>
                      </c15:dlblFieldTableCache>
                    </c15:dlblFTEntry>
                  </c15:dlblFieldTable>
                  <c15:showDataLabelsRange val="0"/>
                </c:ext>
                <c:ext xmlns:c16="http://schemas.microsoft.com/office/drawing/2014/chart" uri="{C3380CC4-5D6E-409C-BE32-E72D297353CC}">
                  <c16:uniqueId val="{00000037-E58B-4552-9360-A86A11A7DD9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{163F1029-7C22-4C85-A8B1-05B9413DB3B3}</c15:txfldGUID>
                      <c15:f>Diagramm!$J$56</c15:f>
                      <c15:dlblFieldTableCache>
                        <c:ptCount val="1"/>
                      </c15:dlblFieldTableCache>
                    </c15:dlblFTEntry>
                  </c15:dlblFieldTable>
                  <c15:showDataLabelsRange val="0"/>
                </c:ext>
                <c:ext xmlns:c16="http://schemas.microsoft.com/office/drawing/2014/chart" uri="{C3380CC4-5D6E-409C-BE32-E72D297353CC}">
                  <c16:uniqueId val="{00000038-E58B-4552-9360-A86A11A7DD9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{747750E8-B525-4C73-97CA-FB3986FB12C7}</c15:txfldGUID>
                      <c15:f>Diagramm!$J$57</c15:f>
                      <c15:dlblFieldTableCache>
                        <c:ptCount val="1"/>
                      </c15:dlblFieldTableCache>
                    </c15:dlblFTEntry>
                  </c15:dlblFieldTable>
                  <c15:showDataLabelsRange val="0"/>
                </c:ext>
                <c:ext xmlns:c16="http://schemas.microsoft.com/office/drawing/2014/chart" uri="{C3380CC4-5D6E-409C-BE32-E72D297353CC}">
                  <c16:uniqueId val="{00000039-E58B-4552-9360-A86A11A7DD9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{4F89BE22-89DC-49B2-A16B-4DB3859384BD}</c15:txfldGUID>
                      <c15:f>Diagramm!$J$58</c15:f>
                      <c15:dlblFieldTableCache>
                        <c:ptCount val="1"/>
                      </c15:dlblFieldTableCache>
                    </c15:dlblFTEntry>
                  </c15:dlblFieldTable>
                  <c15:showDataLabelsRange val="0"/>
                </c:ext>
                <c:ext xmlns:c16="http://schemas.microsoft.com/office/drawing/2014/chart" uri="{C3380CC4-5D6E-409C-BE32-E72D297353CC}">
                  <c16:uniqueId val="{0000003A-E58B-4552-9360-A86A11A7DD9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{8DE45C1D-D478-4FF4-A0EC-F5FB2844BBE2}</c15:txfldGUID>
                      <c15:f>Diagramm!$J$59</c15:f>
                      <c15:dlblFieldTableCache>
                        <c:ptCount val="1"/>
                      </c15:dlblFieldTableCache>
                    </c15:dlblFTEntry>
                  </c15:dlblFieldTable>
                  <c15:showDataLabelsRange val="0"/>
                </c:ext>
                <c:ext xmlns:c16="http://schemas.microsoft.com/office/drawing/2014/chart" uri="{C3380CC4-5D6E-409C-BE32-E72D297353CC}">
                  <c16:uniqueId val="{0000003B-E58B-4552-9360-A86A11A7DD9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{77601739-1787-4E54-A381-5F91A25931A9}</c15:txfldGUID>
                      <c15:f>Diagramm!$J$60</c15:f>
                      <c15:dlblFieldTableCache>
                        <c:ptCount val="1"/>
                      </c15:dlblFieldTableCache>
                    </c15:dlblFTEntry>
                  </c15:dlblFieldTable>
                  <c15:showDataLabelsRange val="0"/>
                </c:ext>
                <c:ext xmlns:c16="http://schemas.microsoft.com/office/drawing/2014/chart" uri="{C3380CC4-5D6E-409C-BE32-E72D297353CC}">
                  <c16:uniqueId val="{0000003C-E58B-4552-9360-A86A11A7DD9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{03F25FFE-5648-4E4B-BB0C-DA9E7F2B7754}</c15:txfldGUID>
                      <c15:f>Diagramm!$J$61</c15:f>
                      <c15:dlblFieldTableCache>
                        <c:ptCount val="1"/>
                      </c15:dlblFieldTableCache>
                    </c15:dlblFTEntry>
                  </c15:dlblFieldTable>
                  <c15:showDataLabelsRange val="0"/>
                </c:ext>
                <c:ext xmlns:c16="http://schemas.microsoft.com/office/drawing/2014/chart" uri="{C3380CC4-5D6E-409C-BE32-E72D297353CC}">
                  <c16:uniqueId val="{0000003D-E58B-4552-9360-A86A11A7DD9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{1122BC97-903E-44EC-ACC9-EEF2FF2E5F8E}</c15:txfldGUID>
                      <c15:f>Diagramm!$J$62</c15:f>
                      <c15:dlblFieldTableCache>
                        <c:ptCount val="1"/>
                      </c15:dlblFieldTableCache>
                    </c15:dlblFTEntry>
                  </c15:dlblFieldTable>
                  <c15:showDataLabelsRange val="0"/>
                </c:ext>
                <c:ext xmlns:c16="http://schemas.microsoft.com/office/drawing/2014/chart" uri="{C3380CC4-5D6E-409C-BE32-E72D297353CC}">
                  <c16:uniqueId val="{0000003E-E58B-4552-9360-A86A11A7DD9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{263427B5-B027-4961-86DF-3411034B9D74}</c15:txfldGUID>
                      <c15:f>Diagramm!$J$63</c15:f>
                      <c15:dlblFieldTableCache>
                        <c:ptCount val="1"/>
                      </c15:dlblFieldTableCache>
                    </c15:dlblFTEntry>
                  </c15:dlblFieldTable>
                  <c15:showDataLabelsRange val="0"/>
                </c:ext>
                <c:ext xmlns:c16="http://schemas.microsoft.com/office/drawing/2014/chart" uri="{C3380CC4-5D6E-409C-BE32-E72D297353CC}">
                  <c16:uniqueId val="{0000003F-E58B-4552-9360-A86A11A7DD9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{61872004-7ECD-4698-8B04-BF8560793094}</c15:txfldGUID>
                      <c15:f>Diagramm!$J$64</c15:f>
                      <c15:dlblFieldTableCache>
                        <c:ptCount val="1"/>
                      </c15:dlblFieldTableCache>
                    </c15:dlblFTEntry>
                  </c15:dlblFieldTable>
                  <c15:showDataLabelsRange val="0"/>
                </c:ext>
                <c:ext xmlns:c16="http://schemas.microsoft.com/office/drawing/2014/chart" uri="{C3380CC4-5D6E-409C-BE32-E72D297353CC}">
                  <c16:uniqueId val="{00000040-E58B-4552-9360-A86A11A7DD9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{8B2A8071-B8F7-4A3D-9050-81001B61349E}</c15:txfldGUID>
                      <c15:f>Diagramm!$J$65</c15:f>
                      <c15:dlblFieldTableCache>
                        <c:ptCount val="1"/>
                      </c15:dlblFieldTableCache>
                    </c15:dlblFTEntry>
                  </c15:dlblFieldTable>
                  <c15:showDataLabelsRange val="0"/>
                </c:ext>
                <c:ext xmlns:c16="http://schemas.microsoft.com/office/drawing/2014/chart" uri="{C3380CC4-5D6E-409C-BE32-E72D297353CC}">
                  <c16:uniqueId val="{00000041-E58B-4552-9360-A86A11A7DD9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{03D7E2FE-119B-4E65-97CE-8111477A194C}</c15:txfldGUID>
                      <c15:f>Diagramm!$J$66</c15:f>
                      <c15:dlblFieldTableCache>
                        <c:ptCount val="1"/>
                      </c15:dlblFieldTableCache>
                    </c15:dlblFTEntry>
                  </c15:dlblFieldTable>
                  <c15:showDataLabelsRange val="0"/>
                </c:ext>
                <c:ext xmlns:c16="http://schemas.microsoft.com/office/drawing/2014/chart" uri="{C3380CC4-5D6E-409C-BE32-E72D297353CC}">
                  <c16:uniqueId val="{00000042-E58B-4552-9360-A86A11A7DD9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{29084EF3-3185-4125-9143-758C71172518}</c15:txfldGUID>
                      <c15:f>Diagramm!$J$67</c15:f>
                      <c15:dlblFieldTableCache>
                        <c:ptCount val="1"/>
                      </c15:dlblFieldTableCache>
                    </c15:dlblFTEntry>
                  </c15:dlblFieldTable>
                  <c15:showDataLabelsRange val="0"/>
                </c:ext>
                <c:ext xmlns:c16="http://schemas.microsoft.com/office/drawing/2014/chart" uri="{C3380CC4-5D6E-409C-BE32-E72D297353CC}">
                  <c16:uniqueId val="{00000043-E58B-4552-9360-A86A11A7DD9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58B-4552-9360-A86A11A7DD9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CFD-425D-8001-9C8D17470C6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CFD-425D-8001-9C8D17470C6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FD-425D-8001-9C8D17470C6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FD-425D-8001-9C8D17470C6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CFD-425D-8001-9C8D17470C6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CFD-425D-8001-9C8D17470C6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CFD-425D-8001-9C8D17470C6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CFD-425D-8001-9C8D17470C6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CFD-425D-8001-9C8D17470C6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CFD-425D-8001-9C8D17470C6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CFD-425D-8001-9C8D17470C6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CFD-425D-8001-9C8D17470C6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CFD-425D-8001-9C8D17470C6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CFD-425D-8001-9C8D17470C6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CFD-425D-8001-9C8D17470C6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CFD-425D-8001-9C8D17470C6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CFD-425D-8001-9C8D17470C6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CFD-425D-8001-9C8D17470C6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CFD-425D-8001-9C8D17470C6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CFD-425D-8001-9C8D17470C6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CFD-425D-8001-9C8D17470C6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CFD-425D-8001-9C8D17470C6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CFD-425D-8001-9C8D17470C6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CFD-425D-8001-9C8D17470C6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CFD-425D-8001-9C8D17470C6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CFD-425D-8001-9C8D17470C6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CFD-425D-8001-9C8D17470C6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CFD-425D-8001-9C8D17470C6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CFD-425D-8001-9C8D17470C6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CFD-425D-8001-9C8D17470C6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CFD-425D-8001-9C8D17470C6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CFD-425D-8001-9C8D17470C6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CFD-425D-8001-9C8D17470C6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CFD-425D-8001-9C8D17470C6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CFD-425D-8001-9C8D17470C6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CFD-425D-8001-9C8D17470C6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CFD-425D-8001-9C8D17470C6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CFD-425D-8001-9C8D17470C6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CFD-425D-8001-9C8D17470C6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CFD-425D-8001-9C8D17470C6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CFD-425D-8001-9C8D17470C6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CFD-425D-8001-9C8D17470C6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CFD-425D-8001-9C8D17470C6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CFD-425D-8001-9C8D17470C6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CFD-425D-8001-9C8D17470C6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CFD-425D-8001-9C8D17470C6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CFD-425D-8001-9C8D17470C6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CFD-425D-8001-9C8D17470C6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CFD-425D-8001-9C8D17470C6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CFD-425D-8001-9C8D17470C6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CFD-425D-8001-9C8D17470C6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CFD-425D-8001-9C8D17470C6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CFD-425D-8001-9C8D17470C6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CFD-425D-8001-9C8D17470C6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CFD-425D-8001-9C8D17470C6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CFD-425D-8001-9C8D17470C6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CFD-425D-8001-9C8D17470C6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CFD-425D-8001-9C8D17470C6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CFD-425D-8001-9C8D17470C6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CFD-425D-8001-9C8D17470C6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CFD-425D-8001-9C8D17470C6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CFD-425D-8001-9C8D17470C6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CFD-425D-8001-9C8D17470C6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CFD-425D-8001-9C8D17470C6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CFD-425D-8001-9C8D17470C6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CFD-425D-8001-9C8D17470C6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CFD-425D-8001-9C8D17470C6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CFD-425D-8001-9C8D17470C6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CFD-425D-8001-9C8D17470C6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100.66802938736816</c:v>
                </c:pt>
                <c:pt idx="2">
                  <c:v>102.01593790733499</c:v>
                </c:pt>
                <c:pt idx="3">
                  <c:v>101.01611565351345</c:v>
                </c:pt>
                <c:pt idx="4">
                  <c:v>101.32717146581349</c:v>
                </c:pt>
                <c:pt idx="5">
                  <c:v>101.41160090058064</c:v>
                </c:pt>
                <c:pt idx="6">
                  <c:v>103.37273373622466</c:v>
                </c:pt>
                <c:pt idx="7">
                  <c:v>102.44993482640123</c:v>
                </c:pt>
                <c:pt idx="8">
                  <c:v>102.33736224671171</c:v>
                </c:pt>
                <c:pt idx="9">
                  <c:v>102.3077378836355</c:v>
                </c:pt>
                <c:pt idx="10">
                  <c:v>103.44679464391515</c:v>
                </c:pt>
                <c:pt idx="11">
                  <c:v>102.75062211162461</c:v>
                </c:pt>
                <c:pt idx="12">
                  <c:v>103.07945254177035</c:v>
                </c:pt>
                <c:pt idx="13">
                  <c:v>103.5282616423747</c:v>
                </c:pt>
                <c:pt idx="14">
                  <c:v>105.0879843583363</c:v>
                </c:pt>
                <c:pt idx="15">
                  <c:v>104.6451001303472</c:v>
                </c:pt>
                <c:pt idx="16">
                  <c:v>104.29701386420192</c:v>
                </c:pt>
                <c:pt idx="17">
                  <c:v>104.25850219220287</c:v>
                </c:pt>
                <c:pt idx="18">
                  <c:v>105.93375992416163</c:v>
                </c:pt>
                <c:pt idx="19">
                  <c:v>105.51605640478729</c:v>
                </c:pt>
                <c:pt idx="20">
                  <c:v>105.85081170754829</c:v>
                </c:pt>
                <c:pt idx="21">
                  <c:v>105.4108899158668</c:v>
                </c:pt>
                <c:pt idx="22">
                  <c:v>106.30702689892166</c:v>
                </c:pt>
                <c:pt idx="23">
                  <c:v>106.31887664415216</c:v>
                </c:pt>
                <c:pt idx="24">
                  <c:v>105.64492238416874</c:v>
                </c:pt>
              </c:numCache>
            </c:numRef>
          </c:val>
          <c:smooth val="0"/>
          <c:extLst>
            <c:ext xmlns:c16="http://schemas.microsoft.com/office/drawing/2014/chart" uri="{C3380CC4-5D6E-409C-BE32-E72D297353CC}">
              <c16:uniqueId val="{00000000-C1CB-4B6E-A612-1203A8AE359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100.45300113250283</c:v>
                </c:pt>
                <c:pt idx="2">
                  <c:v>104.56776141940354</c:v>
                </c:pt>
                <c:pt idx="3">
                  <c:v>103.98263495658739</c:v>
                </c:pt>
                <c:pt idx="4">
                  <c:v>101.3590033975085</c:v>
                </c:pt>
                <c:pt idx="5">
                  <c:v>101.30237825594564</c:v>
                </c:pt>
                <c:pt idx="6">
                  <c:v>105.19063797659494</c:v>
                </c:pt>
                <c:pt idx="7">
                  <c:v>105.60588901472255</c:v>
                </c:pt>
                <c:pt idx="8">
                  <c:v>105.00188750471877</c:v>
                </c:pt>
                <c:pt idx="9">
                  <c:v>105.28501321253303</c:v>
                </c:pt>
                <c:pt idx="10">
                  <c:v>108.87127217818045</c:v>
                </c:pt>
                <c:pt idx="11">
                  <c:v>107.1536428841072</c:v>
                </c:pt>
                <c:pt idx="12">
                  <c:v>107.1536428841072</c:v>
                </c:pt>
                <c:pt idx="13">
                  <c:v>107.90864477161193</c:v>
                </c:pt>
                <c:pt idx="14">
                  <c:v>106.02114005285013</c:v>
                </c:pt>
                <c:pt idx="15">
                  <c:v>106.43639109097774</c:v>
                </c:pt>
                <c:pt idx="16">
                  <c:v>105.22838807097017</c:v>
                </c:pt>
                <c:pt idx="17">
                  <c:v>106.19101547753868</c:v>
                </c:pt>
                <c:pt idx="18">
                  <c:v>106.49301623254057</c:v>
                </c:pt>
                <c:pt idx="19">
                  <c:v>107.26689316723292</c:v>
                </c:pt>
                <c:pt idx="20">
                  <c:v>106.96489241223104</c:v>
                </c:pt>
                <c:pt idx="21">
                  <c:v>107.66326915817291</c:v>
                </c:pt>
                <c:pt idx="22">
                  <c:v>112.06115515288788</c:v>
                </c:pt>
                <c:pt idx="23">
                  <c:v>111.75915439788599</c:v>
                </c:pt>
                <c:pt idx="24">
                  <c:v>108.64477161192903</c:v>
                </c:pt>
              </c:numCache>
            </c:numRef>
          </c:val>
          <c:smooth val="0"/>
          <c:extLst>
            <c:ext xmlns:c16="http://schemas.microsoft.com/office/drawing/2014/chart" uri="{C3380CC4-5D6E-409C-BE32-E72D297353CC}">
              <c16:uniqueId val="{00000001-C1CB-4B6E-A612-1203A8AE359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99.203965154701109</c:v>
                </c:pt>
                <c:pt idx="2">
                  <c:v>97.784620006007799</c:v>
                </c:pt>
                <c:pt idx="3">
                  <c:v>97.626914989486338</c:v>
                </c:pt>
                <c:pt idx="4">
                  <c:v>94.668068489035747</c:v>
                </c:pt>
                <c:pt idx="5">
                  <c:v>96.447882246920997</c:v>
                </c:pt>
                <c:pt idx="6">
                  <c:v>95.69690597777111</c:v>
                </c:pt>
                <c:pt idx="7">
                  <c:v>96.522979873835993</c:v>
                </c:pt>
                <c:pt idx="8">
                  <c:v>95.824571943526578</c:v>
                </c:pt>
                <c:pt idx="9">
                  <c:v>95.817062180835094</c:v>
                </c:pt>
                <c:pt idx="10">
                  <c:v>93.887053169119866</c:v>
                </c:pt>
                <c:pt idx="11">
                  <c:v>94.585461099429253</c:v>
                </c:pt>
                <c:pt idx="12">
                  <c:v>93.736857915289875</c:v>
                </c:pt>
                <c:pt idx="13">
                  <c:v>93.218684289576444</c:v>
                </c:pt>
                <c:pt idx="14">
                  <c:v>88.6076899969961</c:v>
                </c:pt>
                <c:pt idx="15">
                  <c:v>89.133373385401029</c:v>
                </c:pt>
                <c:pt idx="16">
                  <c:v>87.346049864824266</c:v>
                </c:pt>
                <c:pt idx="17">
                  <c:v>87.976869930910183</c:v>
                </c:pt>
                <c:pt idx="18">
                  <c:v>87.090717933313314</c:v>
                </c:pt>
                <c:pt idx="19">
                  <c:v>87.023130069089817</c:v>
                </c:pt>
                <c:pt idx="20">
                  <c:v>86.129468308801435</c:v>
                </c:pt>
                <c:pt idx="21">
                  <c:v>85.310904175428064</c:v>
                </c:pt>
                <c:pt idx="22">
                  <c:v>82.720036046860926</c:v>
                </c:pt>
                <c:pt idx="23">
                  <c:v>82.900270351456896</c:v>
                </c:pt>
                <c:pt idx="24">
                  <c:v>79.100330429558426</c:v>
                </c:pt>
              </c:numCache>
            </c:numRef>
          </c:val>
          <c:smooth val="0"/>
          <c:extLst>
            <c:ext xmlns:c16="http://schemas.microsoft.com/office/drawing/2014/chart" uri="{C3380CC4-5D6E-409C-BE32-E72D297353CC}">
              <c16:uniqueId val="{00000002-C1CB-4B6E-A612-1203A8AE359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1CB-4B6E-A612-1203A8AE3598}"/>
                </c:ext>
              </c:extLst>
            </c:dLbl>
            <c:dLbl>
              <c:idx val="1"/>
              <c:delete val="1"/>
              <c:extLst>
                <c:ext xmlns:c15="http://schemas.microsoft.com/office/drawing/2012/chart" uri="{CE6537A1-D6FC-4f65-9D91-7224C49458BB}"/>
                <c:ext xmlns:c16="http://schemas.microsoft.com/office/drawing/2014/chart" uri="{C3380CC4-5D6E-409C-BE32-E72D297353CC}">
                  <c16:uniqueId val="{00000004-C1CB-4B6E-A612-1203A8AE3598}"/>
                </c:ext>
              </c:extLst>
            </c:dLbl>
            <c:dLbl>
              <c:idx val="2"/>
              <c:delete val="1"/>
              <c:extLst>
                <c:ext xmlns:c15="http://schemas.microsoft.com/office/drawing/2012/chart" uri="{CE6537A1-D6FC-4f65-9D91-7224C49458BB}"/>
                <c:ext xmlns:c16="http://schemas.microsoft.com/office/drawing/2014/chart" uri="{C3380CC4-5D6E-409C-BE32-E72D297353CC}">
                  <c16:uniqueId val="{00000005-C1CB-4B6E-A612-1203A8AE3598}"/>
                </c:ext>
              </c:extLst>
            </c:dLbl>
            <c:dLbl>
              <c:idx val="3"/>
              <c:delete val="1"/>
              <c:extLst>
                <c:ext xmlns:c15="http://schemas.microsoft.com/office/drawing/2012/chart" uri="{CE6537A1-D6FC-4f65-9D91-7224C49458BB}"/>
                <c:ext xmlns:c16="http://schemas.microsoft.com/office/drawing/2014/chart" uri="{C3380CC4-5D6E-409C-BE32-E72D297353CC}">
                  <c16:uniqueId val="{00000006-C1CB-4B6E-A612-1203A8AE3598}"/>
                </c:ext>
              </c:extLst>
            </c:dLbl>
            <c:dLbl>
              <c:idx val="4"/>
              <c:delete val="1"/>
              <c:extLst>
                <c:ext xmlns:c15="http://schemas.microsoft.com/office/drawing/2012/chart" uri="{CE6537A1-D6FC-4f65-9D91-7224C49458BB}"/>
                <c:ext xmlns:c16="http://schemas.microsoft.com/office/drawing/2014/chart" uri="{C3380CC4-5D6E-409C-BE32-E72D297353CC}">
                  <c16:uniqueId val="{00000007-C1CB-4B6E-A612-1203A8AE3598}"/>
                </c:ext>
              </c:extLst>
            </c:dLbl>
            <c:dLbl>
              <c:idx val="5"/>
              <c:delete val="1"/>
              <c:extLst>
                <c:ext xmlns:c15="http://schemas.microsoft.com/office/drawing/2012/chart" uri="{CE6537A1-D6FC-4f65-9D91-7224C49458BB}"/>
                <c:ext xmlns:c16="http://schemas.microsoft.com/office/drawing/2014/chart" uri="{C3380CC4-5D6E-409C-BE32-E72D297353CC}">
                  <c16:uniqueId val="{00000008-C1CB-4B6E-A612-1203A8AE3598}"/>
                </c:ext>
              </c:extLst>
            </c:dLbl>
            <c:dLbl>
              <c:idx val="6"/>
              <c:delete val="1"/>
              <c:extLst>
                <c:ext xmlns:c15="http://schemas.microsoft.com/office/drawing/2012/chart" uri="{CE6537A1-D6FC-4f65-9D91-7224C49458BB}"/>
                <c:ext xmlns:c16="http://schemas.microsoft.com/office/drawing/2014/chart" uri="{C3380CC4-5D6E-409C-BE32-E72D297353CC}">
                  <c16:uniqueId val="{00000009-C1CB-4B6E-A612-1203A8AE3598}"/>
                </c:ext>
              </c:extLst>
            </c:dLbl>
            <c:dLbl>
              <c:idx val="7"/>
              <c:delete val="1"/>
              <c:extLst>
                <c:ext xmlns:c15="http://schemas.microsoft.com/office/drawing/2012/chart" uri="{CE6537A1-D6FC-4f65-9D91-7224C49458BB}"/>
                <c:ext xmlns:c16="http://schemas.microsoft.com/office/drawing/2014/chart" uri="{C3380CC4-5D6E-409C-BE32-E72D297353CC}">
                  <c16:uniqueId val="{0000000A-C1CB-4B6E-A612-1203A8AE3598}"/>
                </c:ext>
              </c:extLst>
            </c:dLbl>
            <c:dLbl>
              <c:idx val="8"/>
              <c:delete val="1"/>
              <c:extLst>
                <c:ext xmlns:c15="http://schemas.microsoft.com/office/drawing/2012/chart" uri="{CE6537A1-D6FC-4f65-9D91-7224C49458BB}"/>
                <c:ext xmlns:c16="http://schemas.microsoft.com/office/drawing/2014/chart" uri="{C3380CC4-5D6E-409C-BE32-E72D297353CC}">
                  <c16:uniqueId val="{0000000B-C1CB-4B6E-A612-1203A8AE3598}"/>
                </c:ext>
              </c:extLst>
            </c:dLbl>
            <c:dLbl>
              <c:idx val="9"/>
              <c:delete val="1"/>
              <c:extLst>
                <c:ext xmlns:c15="http://schemas.microsoft.com/office/drawing/2012/chart" uri="{CE6537A1-D6FC-4f65-9D91-7224C49458BB}"/>
                <c:ext xmlns:c16="http://schemas.microsoft.com/office/drawing/2014/chart" uri="{C3380CC4-5D6E-409C-BE32-E72D297353CC}">
                  <c16:uniqueId val="{0000000C-C1CB-4B6E-A612-1203A8AE3598}"/>
                </c:ext>
              </c:extLst>
            </c:dLbl>
            <c:dLbl>
              <c:idx val="10"/>
              <c:delete val="1"/>
              <c:extLst>
                <c:ext xmlns:c15="http://schemas.microsoft.com/office/drawing/2012/chart" uri="{CE6537A1-D6FC-4f65-9D91-7224C49458BB}"/>
                <c:ext xmlns:c16="http://schemas.microsoft.com/office/drawing/2014/chart" uri="{C3380CC4-5D6E-409C-BE32-E72D297353CC}">
                  <c16:uniqueId val="{0000000D-C1CB-4B6E-A612-1203A8AE3598}"/>
                </c:ext>
              </c:extLst>
            </c:dLbl>
            <c:dLbl>
              <c:idx val="11"/>
              <c:delete val="1"/>
              <c:extLst>
                <c:ext xmlns:c15="http://schemas.microsoft.com/office/drawing/2012/chart" uri="{CE6537A1-D6FC-4f65-9D91-7224C49458BB}"/>
                <c:ext xmlns:c16="http://schemas.microsoft.com/office/drawing/2014/chart" uri="{C3380CC4-5D6E-409C-BE32-E72D297353CC}">
                  <c16:uniqueId val="{0000000E-C1CB-4B6E-A612-1203A8AE3598}"/>
                </c:ext>
              </c:extLst>
            </c:dLbl>
            <c:dLbl>
              <c:idx val="12"/>
              <c:delete val="1"/>
              <c:extLst>
                <c:ext xmlns:c15="http://schemas.microsoft.com/office/drawing/2012/chart" uri="{CE6537A1-D6FC-4f65-9D91-7224C49458BB}"/>
                <c:ext xmlns:c16="http://schemas.microsoft.com/office/drawing/2014/chart" uri="{C3380CC4-5D6E-409C-BE32-E72D297353CC}">
                  <c16:uniqueId val="{0000000F-C1CB-4B6E-A612-1203A8AE359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1CB-4B6E-A612-1203A8AE3598}"/>
                </c:ext>
              </c:extLst>
            </c:dLbl>
            <c:dLbl>
              <c:idx val="14"/>
              <c:delete val="1"/>
              <c:extLst>
                <c:ext xmlns:c15="http://schemas.microsoft.com/office/drawing/2012/chart" uri="{CE6537A1-D6FC-4f65-9D91-7224C49458BB}"/>
                <c:ext xmlns:c16="http://schemas.microsoft.com/office/drawing/2014/chart" uri="{C3380CC4-5D6E-409C-BE32-E72D297353CC}">
                  <c16:uniqueId val="{00000011-C1CB-4B6E-A612-1203A8AE3598}"/>
                </c:ext>
              </c:extLst>
            </c:dLbl>
            <c:dLbl>
              <c:idx val="15"/>
              <c:delete val="1"/>
              <c:extLst>
                <c:ext xmlns:c15="http://schemas.microsoft.com/office/drawing/2012/chart" uri="{CE6537A1-D6FC-4f65-9D91-7224C49458BB}"/>
                <c:ext xmlns:c16="http://schemas.microsoft.com/office/drawing/2014/chart" uri="{C3380CC4-5D6E-409C-BE32-E72D297353CC}">
                  <c16:uniqueId val="{00000012-C1CB-4B6E-A612-1203A8AE3598}"/>
                </c:ext>
              </c:extLst>
            </c:dLbl>
            <c:dLbl>
              <c:idx val="16"/>
              <c:delete val="1"/>
              <c:extLst>
                <c:ext xmlns:c15="http://schemas.microsoft.com/office/drawing/2012/chart" uri="{CE6537A1-D6FC-4f65-9D91-7224C49458BB}"/>
                <c:ext xmlns:c16="http://schemas.microsoft.com/office/drawing/2014/chart" uri="{C3380CC4-5D6E-409C-BE32-E72D297353CC}">
                  <c16:uniqueId val="{00000013-C1CB-4B6E-A612-1203A8AE3598}"/>
                </c:ext>
              </c:extLst>
            </c:dLbl>
            <c:dLbl>
              <c:idx val="17"/>
              <c:delete val="1"/>
              <c:extLst>
                <c:ext xmlns:c15="http://schemas.microsoft.com/office/drawing/2012/chart" uri="{CE6537A1-D6FC-4f65-9D91-7224C49458BB}"/>
                <c:ext xmlns:c16="http://schemas.microsoft.com/office/drawing/2014/chart" uri="{C3380CC4-5D6E-409C-BE32-E72D297353CC}">
                  <c16:uniqueId val="{00000014-C1CB-4B6E-A612-1203A8AE3598}"/>
                </c:ext>
              </c:extLst>
            </c:dLbl>
            <c:dLbl>
              <c:idx val="18"/>
              <c:delete val="1"/>
              <c:extLst>
                <c:ext xmlns:c15="http://schemas.microsoft.com/office/drawing/2012/chart" uri="{CE6537A1-D6FC-4f65-9D91-7224C49458BB}"/>
                <c:ext xmlns:c16="http://schemas.microsoft.com/office/drawing/2014/chart" uri="{C3380CC4-5D6E-409C-BE32-E72D297353CC}">
                  <c16:uniqueId val="{00000015-C1CB-4B6E-A612-1203A8AE3598}"/>
                </c:ext>
              </c:extLst>
            </c:dLbl>
            <c:dLbl>
              <c:idx val="19"/>
              <c:delete val="1"/>
              <c:extLst>
                <c:ext xmlns:c15="http://schemas.microsoft.com/office/drawing/2012/chart" uri="{CE6537A1-D6FC-4f65-9D91-7224C49458BB}"/>
                <c:ext xmlns:c16="http://schemas.microsoft.com/office/drawing/2014/chart" uri="{C3380CC4-5D6E-409C-BE32-E72D297353CC}">
                  <c16:uniqueId val="{00000016-C1CB-4B6E-A612-1203A8AE3598}"/>
                </c:ext>
              </c:extLst>
            </c:dLbl>
            <c:dLbl>
              <c:idx val="20"/>
              <c:delete val="1"/>
              <c:extLst>
                <c:ext xmlns:c15="http://schemas.microsoft.com/office/drawing/2012/chart" uri="{CE6537A1-D6FC-4f65-9D91-7224C49458BB}"/>
                <c:ext xmlns:c16="http://schemas.microsoft.com/office/drawing/2014/chart" uri="{C3380CC4-5D6E-409C-BE32-E72D297353CC}">
                  <c16:uniqueId val="{00000017-C1CB-4B6E-A612-1203A8AE3598}"/>
                </c:ext>
              </c:extLst>
            </c:dLbl>
            <c:dLbl>
              <c:idx val="21"/>
              <c:delete val="1"/>
              <c:extLst>
                <c:ext xmlns:c15="http://schemas.microsoft.com/office/drawing/2012/chart" uri="{CE6537A1-D6FC-4f65-9D91-7224C49458BB}"/>
                <c:ext xmlns:c16="http://schemas.microsoft.com/office/drawing/2014/chart" uri="{C3380CC4-5D6E-409C-BE32-E72D297353CC}">
                  <c16:uniqueId val="{00000018-C1CB-4B6E-A612-1203A8AE3598}"/>
                </c:ext>
              </c:extLst>
            </c:dLbl>
            <c:dLbl>
              <c:idx val="22"/>
              <c:delete val="1"/>
              <c:extLst>
                <c:ext xmlns:c15="http://schemas.microsoft.com/office/drawing/2012/chart" uri="{CE6537A1-D6FC-4f65-9D91-7224C49458BB}"/>
                <c:ext xmlns:c16="http://schemas.microsoft.com/office/drawing/2014/chart" uri="{C3380CC4-5D6E-409C-BE32-E72D297353CC}">
                  <c16:uniqueId val="{00000019-C1CB-4B6E-A612-1203A8AE3598}"/>
                </c:ext>
              </c:extLst>
            </c:dLbl>
            <c:dLbl>
              <c:idx val="23"/>
              <c:delete val="1"/>
              <c:extLst>
                <c:ext xmlns:c15="http://schemas.microsoft.com/office/drawing/2012/chart" uri="{CE6537A1-D6FC-4f65-9D91-7224C49458BB}"/>
                <c:ext xmlns:c16="http://schemas.microsoft.com/office/drawing/2014/chart" uri="{C3380CC4-5D6E-409C-BE32-E72D297353CC}">
                  <c16:uniqueId val="{0000001A-C1CB-4B6E-A612-1203A8AE3598}"/>
                </c:ext>
              </c:extLst>
            </c:dLbl>
            <c:dLbl>
              <c:idx val="24"/>
              <c:delete val="1"/>
              <c:extLst>
                <c:ext xmlns:c15="http://schemas.microsoft.com/office/drawing/2012/chart" uri="{CE6537A1-D6FC-4f65-9D91-7224C49458BB}"/>
                <c:ext xmlns:c16="http://schemas.microsoft.com/office/drawing/2014/chart" uri="{C3380CC4-5D6E-409C-BE32-E72D297353CC}">
                  <c16:uniqueId val="{0000001B-C1CB-4B6E-A612-1203A8AE359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1CB-4B6E-A612-1203A8AE359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Hagen, Stadt der FernUniversi. (05914)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71323</v>
      </c>
      <c r="F11" s="238">
        <v>71778</v>
      </c>
      <c r="G11" s="238">
        <v>71770</v>
      </c>
      <c r="H11" s="238">
        <v>71165</v>
      </c>
      <c r="I11" s="265">
        <v>71462</v>
      </c>
      <c r="J11" s="263">
        <v>-139</v>
      </c>
      <c r="K11" s="266">
        <v>-0.19450896980213261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17.535717790894942</v>
      </c>
      <c r="E13" s="115">
        <v>12507</v>
      </c>
      <c r="F13" s="114">
        <v>12625</v>
      </c>
      <c r="G13" s="114">
        <v>12804</v>
      </c>
      <c r="H13" s="114">
        <v>12942</v>
      </c>
      <c r="I13" s="140">
        <v>12905</v>
      </c>
      <c r="J13" s="115">
        <v>-398</v>
      </c>
      <c r="K13" s="116">
        <v>-3.0840759395583106</v>
      </c>
    </row>
    <row r="14" spans="1:255" ht="14.1" customHeight="1" x14ac:dyDescent="0.2">
      <c r="A14" s="306" t="s">
        <v>230</v>
      </c>
      <c r="B14" s="307"/>
      <c r="C14" s="308"/>
      <c r="D14" s="113">
        <v>59.792773719557509</v>
      </c>
      <c r="E14" s="115">
        <v>42646</v>
      </c>
      <c r="F14" s="114">
        <v>43010</v>
      </c>
      <c r="G14" s="114">
        <v>42966</v>
      </c>
      <c r="H14" s="114">
        <v>42366</v>
      </c>
      <c r="I14" s="140">
        <v>42647</v>
      </c>
      <c r="J14" s="115">
        <v>-1</v>
      </c>
      <c r="K14" s="116">
        <v>-2.344830820456304E-3</v>
      </c>
    </row>
    <row r="15" spans="1:255" ht="14.1" customHeight="1" x14ac:dyDescent="0.2">
      <c r="A15" s="306" t="s">
        <v>231</v>
      </c>
      <c r="B15" s="307"/>
      <c r="C15" s="308"/>
      <c r="D15" s="113">
        <v>11.018885913379975</v>
      </c>
      <c r="E15" s="115">
        <v>7859</v>
      </c>
      <c r="F15" s="114">
        <v>7854</v>
      </c>
      <c r="G15" s="114">
        <v>7734</v>
      </c>
      <c r="H15" s="114">
        <v>7674</v>
      </c>
      <c r="I15" s="140">
        <v>7688</v>
      </c>
      <c r="J15" s="115">
        <v>171</v>
      </c>
      <c r="K15" s="116">
        <v>2.2242455775234129</v>
      </c>
    </row>
    <row r="16" spans="1:255" ht="14.1" customHeight="1" x14ac:dyDescent="0.2">
      <c r="A16" s="306" t="s">
        <v>232</v>
      </c>
      <c r="B16" s="307"/>
      <c r="C16" s="308"/>
      <c r="D16" s="113">
        <v>10.598264234538648</v>
      </c>
      <c r="E16" s="115">
        <v>7559</v>
      </c>
      <c r="F16" s="114">
        <v>7534</v>
      </c>
      <c r="G16" s="114">
        <v>7512</v>
      </c>
      <c r="H16" s="114">
        <v>7448</v>
      </c>
      <c r="I16" s="140">
        <v>7467</v>
      </c>
      <c r="J16" s="115">
        <v>92</v>
      </c>
      <c r="K16" s="116">
        <v>1.2320878532208384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0.1009492029219186</v>
      </c>
      <c r="E18" s="115">
        <v>72</v>
      </c>
      <c r="F18" s="114">
        <v>77</v>
      </c>
      <c r="G18" s="114">
        <v>73</v>
      </c>
      <c r="H18" s="114">
        <v>73</v>
      </c>
      <c r="I18" s="140">
        <v>73</v>
      </c>
      <c r="J18" s="115">
        <v>-1</v>
      </c>
      <c r="K18" s="116">
        <v>-1.3698630136986301</v>
      </c>
    </row>
    <row r="19" spans="1:255" ht="14.1" customHeight="1" x14ac:dyDescent="0.2">
      <c r="A19" s="306" t="s">
        <v>235</v>
      </c>
      <c r="B19" s="307" t="s">
        <v>236</v>
      </c>
      <c r="C19" s="308"/>
      <c r="D19" s="113">
        <v>4.3464240146937172E-2</v>
      </c>
      <c r="E19" s="115">
        <v>31</v>
      </c>
      <c r="F19" s="114">
        <v>34</v>
      </c>
      <c r="G19" s="114">
        <v>32</v>
      </c>
      <c r="H19" s="114">
        <v>33</v>
      </c>
      <c r="I19" s="140">
        <v>33</v>
      </c>
      <c r="J19" s="115">
        <v>-2</v>
      </c>
      <c r="K19" s="116">
        <v>-6.0606060606060606</v>
      </c>
    </row>
    <row r="20" spans="1:255" ht="14.1" customHeight="1" x14ac:dyDescent="0.2">
      <c r="A20" s="306">
        <v>12</v>
      </c>
      <c r="B20" s="307" t="s">
        <v>237</v>
      </c>
      <c r="C20" s="308"/>
      <c r="D20" s="113">
        <v>0.79777911753571784</v>
      </c>
      <c r="E20" s="115">
        <v>569</v>
      </c>
      <c r="F20" s="114">
        <v>570</v>
      </c>
      <c r="G20" s="114">
        <v>570</v>
      </c>
      <c r="H20" s="114">
        <v>569</v>
      </c>
      <c r="I20" s="140">
        <v>558</v>
      </c>
      <c r="J20" s="115">
        <v>11</v>
      </c>
      <c r="K20" s="116">
        <v>1.9713261648745519</v>
      </c>
    </row>
    <row r="21" spans="1:255" ht="14.1" customHeight="1" x14ac:dyDescent="0.2">
      <c r="A21" s="306">
        <v>21</v>
      </c>
      <c r="B21" s="307" t="s">
        <v>238</v>
      </c>
      <c r="C21" s="308"/>
      <c r="D21" s="113">
        <v>0.20330047810664162</v>
      </c>
      <c r="E21" s="115">
        <v>145</v>
      </c>
      <c r="F21" s="114">
        <v>146</v>
      </c>
      <c r="G21" s="114">
        <v>154</v>
      </c>
      <c r="H21" s="114">
        <v>149</v>
      </c>
      <c r="I21" s="140">
        <v>139</v>
      </c>
      <c r="J21" s="115">
        <v>6</v>
      </c>
      <c r="K21" s="116">
        <v>4.3165467625899279</v>
      </c>
    </row>
    <row r="22" spans="1:255" ht="14.1" customHeight="1" x14ac:dyDescent="0.2">
      <c r="A22" s="306">
        <v>22</v>
      </c>
      <c r="B22" s="307" t="s">
        <v>239</v>
      </c>
      <c r="C22" s="308"/>
      <c r="D22" s="113">
        <v>1.1693282671788905</v>
      </c>
      <c r="E22" s="115">
        <v>834</v>
      </c>
      <c r="F22" s="114">
        <v>868</v>
      </c>
      <c r="G22" s="114">
        <v>860</v>
      </c>
      <c r="H22" s="114">
        <v>840</v>
      </c>
      <c r="I22" s="140">
        <v>847</v>
      </c>
      <c r="J22" s="115">
        <v>-13</v>
      </c>
      <c r="K22" s="116">
        <v>-1.5348288075560803</v>
      </c>
    </row>
    <row r="23" spans="1:255" ht="14.1" customHeight="1" x14ac:dyDescent="0.2">
      <c r="A23" s="306">
        <v>23</v>
      </c>
      <c r="B23" s="307" t="s">
        <v>240</v>
      </c>
      <c r="C23" s="308"/>
      <c r="D23" s="113">
        <v>1.0599666306801452</v>
      </c>
      <c r="E23" s="115">
        <v>756</v>
      </c>
      <c r="F23" s="114">
        <v>737</v>
      </c>
      <c r="G23" s="114">
        <v>742</v>
      </c>
      <c r="H23" s="114">
        <v>747</v>
      </c>
      <c r="I23" s="140">
        <v>759</v>
      </c>
      <c r="J23" s="115">
        <v>-3</v>
      </c>
      <c r="K23" s="116">
        <v>-0.39525691699604742</v>
      </c>
    </row>
    <row r="24" spans="1:255" ht="14.1" customHeight="1" x14ac:dyDescent="0.2">
      <c r="A24" s="306">
        <v>24</v>
      </c>
      <c r="B24" s="307" t="s">
        <v>241</v>
      </c>
      <c r="C24" s="308"/>
      <c r="D24" s="113">
        <v>9.4415546177249983</v>
      </c>
      <c r="E24" s="115">
        <v>6734</v>
      </c>
      <c r="F24" s="114">
        <v>6839</v>
      </c>
      <c r="G24" s="114">
        <v>7018</v>
      </c>
      <c r="H24" s="114">
        <v>7018</v>
      </c>
      <c r="I24" s="140">
        <v>7185</v>
      </c>
      <c r="J24" s="115">
        <v>-451</v>
      </c>
      <c r="K24" s="116">
        <v>-6.2769659011830203</v>
      </c>
    </row>
    <row r="25" spans="1:255" ht="14.1" customHeight="1" x14ac:dyDescent="0.2">
      <c r="A25" s="306">
        <v>25</v>
      </c>
      <c r="B25" s="307" t="s">
        <v>242</v>
      </c>
      <c r="C25" s="308"/>
      <c r="D25" s="113">
        <v>4.7446125373301742</v>
      </c>
      <c r="E25" s="115">
        <v>3384</v>
      </c>
      <c r="F25" s="114">
        <v>3417</v>
      </c>
      <c r="G25" s="114">
        <v>3479</v>
      </c>
      <c r="H25" s="114">
        <v>3496</v>
      </c>
      <c r="I25" s="140">
        <v>3528</v>
      </c>
      <c r="J25" s="115">
        <v>-144</v>
      </c>
      <c r="K25" s="116">
        <v>-4.0816326530612246</v>
      </c>
    </row>
    <row r="26" spans="1:255" ht="14.1" customHeight="1" x14ac:dyDescent="0.2">
      <c r="A26" s="306">
        <v>26</v>
      </c>
      <c r="B26" s="307" t="s">
        <v>243</v>
      </c>
      <c r="C26" s="308"/>
      <c r="D26" s="113">
        <v>2.6176689146558614</v>
      </c>
      <c r="E26" s="115">
        <v>1867</v>
      </c>
      <c r="F26" s="114">
        <v>1915</v>
      </c>
      <c r="G26" s="114">
        <v>1937</v>
      </c>
      <c r="H26" s="114">
        <v>1884</v>
      </c>
      <c r="I26" s="140">
        <v>1895</v>
      </c>
      <c r="J26" s="115">
        <v>-28</v>
      </c>
      <c r="K26" s="116">
        <v>-1.4775725593667546</v>
      </c>
    </row>
    <row r="27" spans="1:255" ht="14.1" customHeight="1" x14ac:dyDescent="0.2">
      <c r="A27" s="306">
        <v>27</v>
      </c>
      <c r="B27" s="307" t="s">
        <v>244</v>
      </c>
      <c r="C27" s="308"/>
      <c r="D27" s="113">
        <v>2.0778710934761579</v>
      </c>
      <c r="E27" s="115">
        <v>1482</v>
      </c>
      <c r="F27" s="114">
        <v>1474</v>
      </c>
      <c r="G27" s="114">
        <v>1464</v>
      </c>
      <c r="H27" s="114">
        <v>1477</v>
      </c>
      <c r="I27" s="140">
        <v>1495</v>
      </c>
      <c r="J27" s="115">
        <v>-13</v>
      </c>
      <c r="K27" s="116">
        <v>-0.86956521739130432</v>
      </c>
    </row>
    <row r="28" spans="1:255" ht="14.1" customHeight="1" x14ac:dyDescent="0.2">
      <c r="A28" s="306">
        <v>28</v>
      </c>
      <c r="B28" s="307" t="s">
        <v>245</v>
      </c>
      <c r="C28" s="308"/>
      <c r="D28" s="113">
        <v>9.9547130659114177E-2</v>
      </c>
      <c r="E28" s="115">
        <v>71</v>
      </c>
      <c r="F28" s="114">
        <v>73</v>
      </c>
      <c r="G28" s="114">
        <v>72</v>
      </c>
      <c r="H28" s="114">
        <v>79</v>
      </c>
      <c r="I28" s="140">
        <v>81</v>
      </c>
      <c r="J28" s="115">
        <v>-10</v>
      </c>
      <c r="K28" s="116">
        <v>-12.345679012345679</v>
      </c>
    </row>
    <row r="29" spans="1:255" ht="14.1" customHeight="1" x14ac:dyDescent="0.2">
      <c r="A29" s="306">
        <v>29</v>
      </c>
      <c r="B29" s="307" t="s">
        <v>246</v>
      </c>
      <c r="C29" s="308"/>
      <c r="D29" s="113">
        <v>1.2660712533123957</v>
      </c>
      <c r="E29" s="115">
        <v>903</v>
      </c>
      <c r="F29" s="114">
        <v>935</v>
      </c>
      <c r="G29" s="114">
        <v>928</v>
      </c>
      <c r="H29" s="114">
        <v>914</v>
      </c>
      <c r="I29" s="140">
        <v>889</v>
      </c>
      <c r="J29" s="115">
        <v>14</v>
      </c>
      <c r="K29" s="116">
        <v>1.5748031496062993</v>
      </c>
    </row>
    <row r="30" spans="1:255" ht="14.1" customHeight="1" x14ac:dyDescent="0.2">
      <c r="A30" s="306" t="s">
        <v>247</v>
      </c>
      <c r="B30" s="307" t="s">
        <v>248</v>
      </c>
      <c r="C30" s="308"/>
      <c r="D30" s="113">
        <v>0.2972393197145381</v>
      </c>
      <c r="E30" s="115">
        <v>212</v>
      </c>
      <c r="F30" s="114">
        <v>210</v>
      </c>
      <c r="G30" s="114">
        <v>221</v>
      </c>
      <c r="H30" s="114">
        <v>216</v>
      </c>
      <c r="I30" s="140">
        <v>204</v>
      </c>
      <c r="J30" s="115">
        <v>8</v>
      </c>
      <c r="K30" s="116">
        <v>3.9215686274509802</v>
      </c>
    </row>
    <row r="31" spans="1:255" ht="14.1" customHeight="1" x14ac:dyDescent="0.2">
      <c r="A31" s="306" t="s">
        <v>249</v>
      </c>
      <c r="B31" s="307" t="s">
        <v>250</v>
      </c>
      <c r="C31" s="308"/>
      <c r="D31" s="113">
        <v>0.95340913870700894</v>
      </c>
      <c r="E31" s="115">
        <v>680</v>
      </c>
      <c r="F31" s="114">
        <v>713</v>
      </c>
      <c r="G31" s="114">
        <v>696</v>
      </c>
      <c r="H31" s="114">
        <v>687</v>
      </c>
      <c r="I31" s="140">
        <v>674</v>
      </c>
      <c r="J31" s="115">
        <v>6</v>
      </c>
      <c r="K31" s="116">
        <v>0.89020771513353114</v>
      </c>
    </row>
    <row r="32" spans="1:255" ht="14.1" customHeight="1" x14ac:dyDescent="0.2">
      <c r="A32" s="306">
        <v>31</v>
      </c>
      <c r="B32" s="307" t="s">
        <v>251</v>
      </c>
      <c r="C32" s="308"/>
      <c r="D32" s="113">
        <v>0.55522061607055229</v>
      </c>
      <c r="E32" s="115">
        <v>396</v>
      </c>
      <c r="F32" s="114">
        <v>387</v>
      </c>
      <c r="G32" s="114">
        <v>383</v>
      </c>
      <c r="H32" s="114">
        <v>377</v>
      </c>
      <c r="I32" s="140">
        <v>376</v>
      </c>
      <c r="J32" s="115">
        <v>20</v>
      </c>
      <c r="K32" s="116">
        <v>5.3191489361702127</v>
      </c>
    </row>
    <row r="33" spans="1:11" ht="14.1" customHeight="1" x14ac:dyDescent="0.2">
      <c r="A33" s="306">
        <v>32</v>
      </c>
      <c r="B33" s="307" t="s">
        <v>252</v>
      </c>
      <c r="C33" s="308"/>
      <c r="D33" s="113">
        <v>1.2927106263056798</v>
      </c>
      <c r="E33" s="115">
        <v>922</v>
      </c>
      <c r="F33" s="114">
        <v>928</v>
      </c>
      <c r="G33" s="114">
        <v>972</v>
      </c>
      <c r="H33" s="114">
        <v>977</v>
      </c>
      <c r="I33" s="140">
        <v>960</v>
      </c>
      <c r="J33" s="115">
        <v>-38</v>
      </c>
      <c r="K33" s="116">
        <v>-3.9583333333333335</v>
      </c>
    </row>
    <row r="34" spans="1:11" ht="14.1" customHeight="1" x14ac:dyDescent="0.2">
      <c r="A34" s="306">
        <v>33</v>
      </c>
      <c r="B34" s="307" t="s">
        <v>253</v>
      </c>
      <c r="C34" s="308"/>
      <c r="D34" s="113">
        <v>0.98565680075151074</v>
      </c>
      <c r="E34" s="115">
        <v>703</v>
      </c>
      <c r="F34" s="114">
        <v>705</v>
      </c>
      <c r="G34" s="114">
        <v>714</v>
      </c>
      <c r="H34" s="114">
        <v>667</v>
      </c>
      <c r="I34" s="140">
        <v>659</v>
      </c>
      <c r="J34" s="115">
        <v>44</v>
      </c>
      <c r="K34" s="116">
        <v>6.6767830045523517</v>
      </c>
    </row>
    <row r="35" spans="1:11" ht="14.1" customHeight="1" x14ac:dyDescent="0.2">
      <c r="A35" s="306">
        <v>34</v>
      </c>
      <c r="B35" s="307" t="s">
        <v>254</v>
      </c>
      <c r="C35" s="308"/>
      <c r="D35" s="113">
        <v>1.8998079160999959</v>
      </c>
      <c r="E35" s="115">
        <v>1355</v>
      </c>
      <c r="F35" s="114">
        <v>1342</v>
      </c>
      <c r="G35" s="114">
        <v>1343</v>
      </c>
      <c r="H35" s="114">
        <v>1323</v>
      </c>
      <c r="I35" s="140">
        <v>1324</v>
      </c>
      <c r="J35" s="115">
        <v>31</v>
      </c>
      <c r="K35" s="116">
        <v>2.3413897280966767</v>
      </c>
    </row>
    <row r="36" spans="1:11" ht="14.1" customHeight="1" x14ac:dyDescent="0.2">
      <c r="A36" s="306">
        <v>41</v>
      </c>
      <c r="B36" s="307" t="s">
        <v>255</v>
      </c>
      <c r="C36" s="308"/>
      <c r="D36" s="113">
        <v>0.72206721534427887</v>
      </c>
      <c r="E36" s="115">
        <v>515</v>
      </c>
      <c r="F36" s="114">
        <v>530</v>
      </c>
      <c r="G36" s="114">
        <v>540</v>
      </c>
      <c r="H36" s="114">
        <v>533</v>
      </c>
      <c r="I36" s="140">
        <v>529</v>
      </c>
      <c r="J36" s="115">
        <v>-14</v>
      </c>
      <c r="K36" s="116">
        <v>-2.6465028355387523</v>
      </c>
    </row>
    <row r="37" spans="1:11" ht="14.1" customHeight="1" x14ac:dyDescent="0.2">
      <c r="A37" s="306">
        <v>42</v>
      </c>
      <c r="B37" s="307" t="s">
        <v>256</v>
      </c>
      <c r="C37" s="308"/>
      <c r="D37" s="113">
        <v>6.5897396351807969E-2</v>
      </c>
      <c r="E37" s="115">
        <v>47</v>
      </c>
      <c r="F37" s="114">
        <v>46</v>
      </c>
      <c r="G37" s="114">
        <v>46</v>
      </c>
      <c r="H37" s="114">
        <v>45</v>
      </c>
      <c r="I37" s="140">
        <v>50</v>
      </c>
      <c r="J37" s="115">
        <v>-3</v>
      </c>
      <c r="K37" s="116">
        <v>-6</v>
      </c>
    </row>
    <row r="38" spans="1:11" ht="14.1" customHeight="1" x14ac:dyDescent="0.2">
      <c r="A38" s="306">
        <v>43</v>
      </c>
      <c r="B38" s="307" t="s">
        <v>257</v>
      </c>
      <c r="C38" s="308"/>
      <c r="D38" s="113">
        <v>1.3852473956507718</v>
      </c>
      <c r="E38" s="115">
        <v>988</v>
      </c>
      <c r="F38" s="114">
        <v>993</v>
      </c>
      <c r="G38" s="114">
        <v>979</v>
      </c>
      <c r="H38" s="114">
        <v>966</v>
      </c>
      <c r="I38" s="140">
        <v>972</v>
      </c>
      <c r="J38" s="115">
        <v>16</v>
      </c>
      <c r="K38" s="116">
        <v>1.6460905349794239</v>
      </c>
    </row>
    <row r="39" spans="1:11" ht="14.1" customHeight="1" x14ac:dyDescent="0.2">
      <c r="A39" s="306">
        <v>51</v>
      </c>
      <c r="B39" s="307" t="s">
        <v>258</v>
      </c>
      <c r="C39" s="308"/>
      <c r="D39" s="113">
        <v>7.9273165738962188</v>
      </c>
      <c r="E39" s="115">
        <v>5654</v>
      </c>
      <c r="F39" s="114">
        <v>5754</v>
      </c>
      <c r="G39" s="114">
        <v>5887</v>
      </c>
      <c r="H39" s="114">
        <v>5776</v>
      </c>
      <c r="I39" s="140">
        <v>5740</v>
      </c>
      <c r="J39" s="115">
        <v>-86</v>
      </c>
      <c r="K39" s="116">
        <v>-1.4982578397212543</v>
      </c>
    </row>
    <row r="40" spans="1:11" ht="14.1" customHeight="1" x14ac:dyDescent="0.2">
      <c r="A40" s="306" t="s">
        <v>259</v>
      </c>
      <c r="B40" s="307" t="s">
        <v>260</v>
      </c>
      <c r="C40" s="308"/>
      <c r="D40" s="113">
        <v>6.3401707724016099</v>
      </c>
      <c r="E40" s="115">
        <v>4522</v>
      </c>
      <c r="F40" s="114">
        <v>4627</v>
      </c>
      <c r="G40" s="114">
        <v>4770</v>
      </c>
      <c r="H40" s="114">
        <v>4689</v>
      </c>
      <c r="I40" s="140">
        <v>4648</v>
      </c>
      <c r="J40" s="115">
        <v>-126</v>
      </c>
      <c r="K40" s="116">
        <v>-2.7108433734939759</v>
      </c>
    </row>
    <row r="41" spans="1:11" ht="14.1" customHeight="1" x14ac:dyDescent="0.2">
      <c r="A41" s="306"/>
      <c r="B41" s="307" t="s">
        <v>261</v>
      </c>
      <c r="C41" s="308"/>
      <c r="D41" s="113">
        <v>4.9731503161672954</v>
      </c>
      <c r="E41" s="115">
        <v>3547</v>
      </c>
      <c r="F41" s="114">
        <v>3615</v>
      </c>
      <c r="G41" s="114">
        <v>3785</v>
      </c>
      <c r="H41" s="114">
        <v>3747</v>
      </c>
      <c r="I41" s="140">
        <v>3694</v>
      </c>
      <c r="J41" s="115">
        <v>-147</v>
      </c>
      <c r="K41" s="116">
        <v>-3.9794260963724959</v>
      </c>
    </row>
    <row r="42" spans="1:11" ht="14.1" customHeight="1" x14ac:dyDescent="0.2">
      <c r="A42" s="306">
        <v>52</v>
      </c>
      <c r="B42" s="307" t="s">
        <v>262</v>
      </c>
      <c r="C42" s="308"/>
      <c r="D42" s="113">
        <v>4.5791680103192522</v>
      </c>
      <c r="E42" s="115">
        <v>3266</v>
      </c>
      <c r="F42" s="114">
        <v>3232</v>
      </c>
      <c r="G42" s="114">
        <v>3201</v>
      </c>
      <c r="H42" s="114">
        <v>3208</v>
      </c>
      <c r="I42" s="140">
        <v>3171</v>
      </c>
      <c r="J42" s="115">
        <v>95</v>
      </c>
      <c r="K42" s="116">
        <v>2.9959003468937242</v>
      </c>
    </row>
    <row r="43" spans="1:11" ht="14.1" customHeight="1" x14ac:dyDescent="0.2">
      <c r="A43" s="306" t="s">
        <v>263</v>
      </c>
      <c r="B43" s="307" t="s">
        <v>264</v>
      </c>
      <c r="C43" s="308"/>
      <c r="D43" s="113">
        <v>3.4911599343830182</v>
      </c>
      <c r="E43" s="115">
        <v>2490</v>
      </c>
      <c r="F43" s="114">
        <v>2506</v>
      </c>
      <c r="G43" s="114">
        <v>2494</v>
      </c>
      <c r="H43" s="114">
        <v>2516</v>
      </c>
      <c r="I43" s="140">
        <v>2493</v>
      </c>
      <c r="J43" s="115">
        <v>-3</v>
      </c>
      <c r="K43" s="116">
        <v>-0.12033694344163658</v>
      </c>
    </row>
    <row r="44" spans="1:11" ht="14.1" customHeight="1" x14ac:dyDescent="0.2">
      <c r="A44" s="306">
        <v>53</v>
      </c>
      <c r="B44" s="307" t="s">
        <v>265</v>
      </c>
      <c r="C44" s="308"/>
      <c r="D44" s="113">
        <v>0.8987283204576364</v>
      </c>
      <c r="E44" s="115">
        <v>641</v>
      </c>
      <c r="F44" s="114">
        <v>629</v>
      </c>
      <c r="G44" s="114">
        <v>628</v>
      </c>
      <c r="H44" s="114">
        <v>624</v>
      </c>
      <c r="I44" s="140">
        <v>625</v>
      </c>
      <c r="J44" s="115">
        <v>16</v>
      </c>
      <c r="K44" s="116">
        <v>2.56</v>
      </c>
    </row>
    <row r="45" spans="1:11" ht="14.1" customHeight="1" x14ac:dyDescent="0.2">
      <c r="A45" s="306" t="s">
        <v>266</v>
      </c>
      <c r="B45" s="307" t="s">
        <v>267</v>
      </c>
      <c r="C45" s="308"/>
      <c r="D45" s="113">
        <v>0.79918118979852226</v>
      </c>
      <c r="E45" s="115">
        <v>570</v>
      </c>
      <c r="F45" s="114">
        <v>561</v>
      </c>
      <c r="G45" s="114">
        <v>578</v>
      </c>
      <c r="H45" s="114">
        <v>573</v>
      </c>
      <c r="I45" s="140">
        <v>575</v>
      </c>
      <c r="J45" s="115">
        <v>-5</v>
      </c>
      <c r="K45" s="116">
        <v>-0.86956521739130432</v>
      </c>
    </row>
    <row r="46" spans="1:11" ht="14.1" customHeight="1" x14ac:dyDescent="0.2">
      <c r="A46" s="306">
        <v>54</v>
      </c>
      <c r="B46" s="307" t="s">
        <v>268</v>
      </c>
      <c r="C46" s="308"/>
      <c r="D46" s="113">
        <v>2.8083507423972631</v>
      </c>
      <c r="E46" s="115">
        <v>2003</v>
      </c>
      <c r="F46" s="114">
        <v>1966</v>
      </c>
      <c r="G46" s="114">
        <v>1935</v>
      </c>
      <c r="H46" s="114">
        <v>1934</v>
      </c>
      <c r="I46" s="140">
        <v>1920</v>
      </c>
      <c r="J46" s="115">
        <v>83</v>
      </c>
      <c r="K46" s="116">
        <v>4.322916666666667</v>
      </c>
    </row>
    <row r="47" spans="1:11" ht="14.1" customHeight="1" x14ac:dyDescent="0.2">
      <c r="A47" s="306">
        <v>61</v>
      </c>
      <c r="B47" s="307" t="s">
        <v>269</v>
      </c>
      <c r="C47" s="308"/>
      <c r="D47" s="113">
        <v>3.530417957741542</v>
      </c>
      <c r="E47" s="115">
        <v>2518</v>
      </c>
      <c r="F47" s="114">
        <v>2525</v>
      </c>
      <c r="G47" s="114">
        <v>2443</v>
      </c>
      <c r="H47" s="114">
        <v>2366</v>
      </c>
      <c r="I47" s="140">
        <v>2350</v>
      </c>
      <c r="J47" s="115">
        <v>168</v>
      </c>
      <c r="K47" s="116">
        <v>7.1489361702127656</v>
      </c>
    </row>
    <row r="48" spans="1:11" ht="14.1" customHeight="1" x14ac:dyDescent="0.2">
      <c r="A48" s="306">
        <v>62</v>
      </c>
      <c r="B48" s="307" t="s">
        <v>270</v>
      </c>
      <c r="C48" s="308"/>
      <c r="D48" s="113">
        <v>6.7902359687618299</v>
      </c>
      <c r="E48" s="115">
        <v>4843</v>
      </c>
      <c r="F48" s="114">
        <v>4902</v>
      </c>
      <c r="G48" s="114">
        <v>4918</v>
      </c>
      <c r="H48" s="114">
        <v>4897</v>
      </c>
      <c r="I48" s="140">
        <v>4967</v>
      </c>
      <c r="J48" s="115">
        <v>-124</v>
      </c>
      <c r="K48" s="116">
        <v>-2.4964767465270787</v>
      </c>
    </row>
    <row r="49" spans="1:11" ht="14.1" customHeight="1" x14ac:dyDescent="0.2">
      <c r="A49" s="306">
        <v>63</v>
      </c>
      <c r="B49" s="307" t="s">
        <v>271</v>
      </c>
      <c r="C49" s="308"/>
      <c r="D49" s="113">
        <v>1.4343199248489267</v>
      </c>
      <c r="E49" s="115">
        <v>1023</v>
      </c>
      <c r="F49" s="114">
        <v>1054</v>
      </c>
      <c r="G49" s="114">
        <v>1068</v>
      </c>
      <c r="H49" s="114">
        <v>1049</v>
      </c>
      <c r="I49" s="140">
        <v>1023</v>
      </c>
      <c r="J49" s="115">
        <v>0</v>
      </c>
      <c r="K49" s="116">
        <v>0</v>
      </c>
    </row>
    <row r="50" spans="1:11" ht="14.1" customHeight="1" x14ac:dyDescent="0.2">
      <c r="A50" s="306" t="s">
        <v>272</v>
      </c>
      <c r="B50" s="307" t="s">
        <v>273</v>
      </c>
      <c r="C50" s="308"/>
      <c r="D50" s="113">
        <v>0.15002173212007347</v>
      </c>
      <c r="E50" s="115">
        <v>107</v>
      </c>
      <c r="F50" s="114">
        <v>109</v>
      </c>
      <c r="G50" s="114">
        <v>111</v>
      </c>
      <c r="H50" s="114">
        <v>108</v>
      </c>
      <c r="I50" s="140">
        <v>112</v>
      </c>
      <c r="J50" s="115">
        <v>-5</v>
      </c>
      <c r="K50" s="116">
        <v>-4.4642857142857144</v>
      </c>
    </row>
    <row r="51" spans="1:11" ht="14.1" customHeight="1" x14ac:dyDescent="0.2">
      <c r="A51" s="306" t="s">
        <v>274</v>
      </c>
      <c r="B51" s="307" t="s">
        <v>275</v>
      </c>
      <c r="C51" s="308"/>
      <c r="D51" s="113">
        <v>0.91695525987409388</v>
      </c>
      <c r="E51" s="115">
        <v>654</v>
      </c>
      <c r="F51" s="114">
        <v>690</v>
      </c>
      <c r="G51" s="114">
        <v>697</v>
      </c>
      <c r="H51" s="114">
        <v>677</v>
      </c>
      <c r="I51" s="140">
        <v>644</v>
      </c>
      <c r="J51" s="115">
        <v>10</v>
      </c>
      <c r="K51" s="116">
        <v>1.5527950310559007</v>
      </c>
    </row>
    <row r="52" spans="1:11" ht="14.1" customHeight="1" x14ac:dyDescent="0.2">
      <c r="A52" s="306">
        <v>71</v>
      </c>
      <c r="B52" s="307" t="s">
        <v>276</v>
      </c>
      <c r="C52" s="308"/>
      <c r="D52" s="113">
        <v>10.675378208992891</v>
      </c>
      <c r="E52" s="115">
        <v>7614</v>
      </c>
      <c r="F52" s="114">
        <v>7726</v>
      </c>
      <c r="G52" s="114">
        <v>7761</v>
      </c>
      <c r="H52" s="114">
        <v>7827</v>
      </c>
      <c r="I52" s="140">
        <v>7866</v>
      </c>
      <c r="J52" s="115">
        <v>-252</v>
      </c>
      <c r="K52" s="116">
        <v>-3.2036613272311212</v>
      </c>
    </row>
    <row r="53" spans="1:11" ht="14.1" customHeight="1" x14ac:dyDescent="0.2">
      <c r="A53" s="306" t="s">
        <v>277</v>
      </c>
      <c r="B53" s="307" t="s">
        <v>278</v>
      </c>
      <c r="C53" s="308"/>
      <c r="D53" s="113">
        <v>3.9790810818389581</v>
      </c>
      <c r="E53" s="115">
        <v>2838</v>
      </c>
      <c r="F53" s="114">
        <v>2871</v>
      </c>
      <c r="G53" s="114">
        <v>2863</v>
      </c>
      <c r="H53" s="114">
        <v>2879</v>
      </c>
      <c r="I53" s="140">
        <v>2899</v>
      </c>
      <c r="J53" s="115">
        <v>-61</v>
      </c>
      <c r="K53" s="116">
        <v>-2.1041738530527767</v>
      </c>
    </row>
    <row r="54" spans="1:11" ht="14.1" customHeight="1" x14ac:dyDescent="0.2">
      <c r="A54" s="306" t="s">
        <v>279</v>
      </c>
      <c r="B54" s="307" t="s">
        <v>280</v>
      </c>
      <c r="C54" s="308"/>
      <c r="D54" s="113">
        <v>5.3152559482915747</v>
      </c>
      <c r="E54" s="115">
        <v>3791</v>
      </c>
      <c r="F54" s="114">
        <v>3869</v>
      </c>
      <c r="G54" s="114">
        <v>3907</v>
      </c>
      <c r="H54" s="114">
        <v>3943</v>
      </c>
      <c r="I54" s="140">
        <v>3959</v>
      </c>
      <c r="J54" s="115">
        <v>-168</v>
      </c>
      <c r="K54" s="116">
        <v>-4.2434958322808791</v>
      </c>
    </row>
    <row r="55" spans="1:11" ht="14.1" customHeight="1" x14ac:dyDescent="0.2">
      <c r="A55" s="306">
        <v>72</v>
      </c>
      <c r="B55" s="307" t="s">
        <v>281</v>
      </c>
      <c r="C55" s="308"/>
      <c r="D55" s="113">
        <v>3.4420874051848633</v>
      </c>
      <c r="E55" s="115">
        <v>2455</v>
      </c>
      <c r="F55" s="114">
        <v>2474</v>
      </c>
      <c r="G55" s="114">
        <v>2483</v>
      </c>
      <c r="H55" s="114">
        <v>2469</v>
      </c>
      <c r="I55" s="140">
        <v>2496</v>
      </c>
      <c r="J55" s="115">
        <v>-41</v>
      </c>
      <c r="K55" s="116">
        <v>-1.6426282051282051</v>
      </c>
    </row>
    <row r="56" spans="1:11" ht="14.1" customHeight="1" x14ac:dyDescent="0.2">
      <c r="A56" s="306" t="s">
        <v>282</v>
      </c>
      <c r="B56" s="307" t="s">
        <v>283</v>
      </c>
      <c r="C56" s="308"/>
      <c r="D56" s="113">
        <v>1.6095789576994799</v>
      </c>
      <c r="E56" s="115">
        <v>1148</v>
      </c>
      <c r="F56" s="114">
        <v>1157</v>
      </c>
      <c r="G56" s="114">
        <v>1159</v>
      </c>
      <c r="H56" s="114">
        <v>1147</v>
      </c>
      <c r="I56" s="140">
        <v>1174</v>
      </c>
      <c r="J56" s="115">
        <v>-26</v>
      </c>
      <c r="K56" s="116">
        <v>-2.2146507666098807</v>
      </c>
    </row>
    <row r="57" spans="1:11" ht="14.1" customHeight="1" x14ac:dyDescent="0.2">
      <c r="A57" s="306" t="s">
        <v>284</v>
      </c>
      <c r="B57" s="307" t="s">
        <v>285</v>
      </c>
      <c r="C57" s="308"/>
      <c r="D57" s="113">
        <v>1.2169987241142408</v>
      </c>
      <c r="E57" s="115">
        <v>868</v>
      </c>
      <c r="F57" s="114">
        <v>873</v>
      </c>
      <c r="G57" s="114">
        <v>870</v>
      </c>
      <c r="H57" s="114">
        <v>885</v>
      </c>
      <c r="I57" s="140">
        <v>881</v>
      </c>
      <c r="J57" s="115">
        <v>-13</v>
      </c>
      <c r="K57" s="116">
        <v>-1.4755959137343928</v>
      </c>
    </row>
    <row r="58" spans="1:11" ht="14.1" customHeight="1" x14ac:dyDescent="0.2">
      <c r="A58" s="306">
        <v>73</v>
      </c>
      <c r="B58" s="307" t="s">
        <v>286</v>
      </c>
      <c r="C58" s="308"/>
      <c r="D58" s="113">
        <v>3.7112852796433127</v>
      </c>
      <c r="E58" s="115">
        <v>2647</v>
      </c>
      <c r="F58" s="114">
        <v>2614</v>
      </c>
      <c r="G58" s="114">
        <v>2597</v>
      </c>
      <c r="H58" s="114">
        <v>2533</v>
      </c>
      <c r="I58" s="140">
        <v>2513</v>
      </c>
      <c r="J58" s="115">
        <v>134</v>
      </c>
      <c r="K58" s="116">
        <v>5.3322721846398728</v>
      </c>
    </row>
    <row r="59" spans="1:11" ht="14.1" customHeight="1" x14ac:dyDescent="0.2">
      <c r="A59" s="306" t="s">
        <v>287</v>
      </c>
      <c r="B59" s="307" t="s">
        <v>288</v>
      </c>
      <c r="C59" s="308"/>
      <c r="D59" s="113">
        <v>2.9639807635685544</v>
      </c>
      <c r="E59" s="115">
        <v>2114</v>
      </c>
      <c r="F59" s="114">
        <v>2091</v>
      </c>
      <c r="G59" s="114">
        <v>2078</v>
      </c>
      <c r="H59" s="114">
        <v>2033</v>
      </c>
      <c r="I59" s="140">
        <v>1997</v>
      </c>
      <c r="J59" s="115">
        <v>117</v>
      </c>
      <c r="K59" s="116">
        <v>5.8587881822734102</v>
      </c>
    </row>
    <row r="60" spans="1:11" ht="14.1" customHeight="1" x14ac:dyDescent="0.2">
      <c r="A60" s="306">
        <v>81</v>
      </c>
      <c r="B60" s="307" t="s">
        <v>289</v>
      </c>
      <c r="C60" s="308"/>
      <c r="D60" s="113">
        <v>8.7657557870532639</v>
      </c>
      <c r="E60" s="115">
        <v>6252</v>
      </c>
      <c r="F60" s="114">
        <v>6306</v>
      </c>
      <c r="G60" s="114">
        <v>6173</v>
      </c>
      <c r="H60" s="114">
        <v>6082</v>
      </c>
      <c r="I60" s="140">
        <v>6111</v>
      </c>
      <c r="J60" s="115">
        <v>141</v>
      </c>
      <c r="K60" s="116">
        <v>2.3073146784486989</v>
      </c>
    </row>
    <row r="61" spans="1:11" ht="14.1" customHeight="1" x14ac:dyDescent="0.2">
      <c r="A61" s="306" t="s">
        <v>290</v>
      </c>
      <c r="B61" s="307" t="s">
        <v>291</v>
      </c>
      <c r="C61" s="308"/>
      <c r="D61" s="113">
        <v>2.338656534357781</v>
      </c>
      <c r="E61" s="115">
        <v>1668</v>
      </c>
      <c r="F61" s="114">
        <v>1700</v>
      </c>
      <c r="G61" s="114">
        <v>1683</v>
      </c>
      <c r="H61" s="114">
        <v>1613</v>
      </c>
      <c r="I61" s="140">
        <v>1639</v>
      </c>
      <c r="J61" s="115">
        <v>29</v>
      </c>
      <c r="K61" s="116">
        <v>1.7693715680292861</v>
      </c>
    </row>
    <row r="62" spans="1:11" ht="14.1" customHeight="1" x14ac:dyDescent="0.2">
      <c r="A62" s="306" t="s">
        <v>292</v>
      </c>
      <c r="B62" s="307" t="s">
        <v>293</v>
      </c>
      <c r="C62" s="308"/>
      <c r="D62" s="113">
        <v>4.0197411774602863</v>
      </c>
      <c r="E62" s="115">
        <v>2867</v>
      </c>
      <c r="F62" s="114">
        <v>2877</v>
      </c>
      <c r="G62" s="114">
        <v>2763</v>
      </c>
      <c r="H62" s="114">
        <v>2751</v>
      </c>
      <c r="I62" s="140">
        <v>2750</v>
      </c>
      <c r="J62" s="115">
        <v>117</v>
      </c>
      <c r="K62" s="116">
        <v>4.2545454545454549</v>
      </c>
    </row>
    <row r="63" spans="1:11" ht="14.1" customHeight="1" x14ac:dyDescent="0.2">
      <c r="A63" s="306"/>
      <c r="B63" s="307" t="s">
        <v>294</v>
      </c>
      <c r="C63" s="308"/>
      <c r="D63" s="113">
        <v>3.722501857745748</v>
      </c>
      <c r="E63" s="115">
        <v>2655</v>
      </c>
      <c r="F63" s="114">
        <v>2679</v>
      </c>
      <c r="G63" s="114">
        <v>2561</v>
      </c>
      <c r="H63" s="114">
        <v>2560</v>
      </c>
      <c r="I63" s="140">
        <v>2560</v>
      </c>
      <c r="J63" s="115">
        <v>95</v>
      </c>
      <c r="K63" s="116">
        <v>3.7109375</v>
      </c>
    </row>
    <row r="64" spans="1:11" ht="14.1" customHeight="1" x14ac:dyDescent="0.2">
      <c r="A64" s="306" t="s">
        <v>295</v>
      </c>
      <c r="B64" s="307" t="s">
        <v>296</v>
      </c>
      <c r="C64" s="308"/>
      <c r="D64" s="113">
        <v>0.86227444162472133</v>
      </c>
      <c r="E64" s="115">
        <v>615</v>
      </c>
      <c r="F64" s="114">
        <v>618</v>
      </c>
      <c r="G64" s="114">
        <v>618</v>
      </c>
      <c r="H64" s="114">
        <v>619</v>
      </c>
      <c r="I64" s="140">
        <v>616</v>
      </c>
      <c r="J64" s="115">
        <v>-1</v>
      </c>
      <c r="K64" s="116">
        <v>-0.16233766233766234</v>
      </c>
    </row>
    <row r="65" spans="1:11" ht="14.1" customHeight="1" x14ac:dyDescent="0.2">
      <c r="A65" s="306" t="s">
        <v>297</v>
      </c>
      <c r="B65" s="307" t="s">
        <v>298</v>
      </c>
      <c r="C65" s="308"/>
      <c r="D65" s="113">
        <v>0.69823198687660359</v>
      </c>
      <c r="E65" s="115">
        <v>498</v>
      </c>
      <c r="F65" s="114">
        <v>501</v>
      </c>
      <c r="G65" s="114">
        <v>503</v>
      </c>
      <c r="H65" s="114">
        <v>490</v>
      </c>
      <c r="I65" s="140">
        <v>494</v>
      </c>
      <c r="J65" s="115">
        <v>4</v>
      </c>
      <c r="K65" s="116">
        <v>0.80971659919028338</v>
      </c>
    </row>
    <row r="66" spans="1:11" ht="14.1" customHeight="1" x14ac:dyDescent="0.2">
      <c r="A66" s="306">
        <v>82</v>
      </c>
      <c r="B66" s="307" t="s">
        <v>299</v>
      </c>
      <c r="C66" s="308"/>
      <c r="D66" s="113">
        <v>3.5149951628506932</v>
      </c>
      <c r="E66" s="115">
        <v>2507</v>
      </c>
      <c r="F66" s="114">
        <v>2512</v>
      </c>
      <c r="G66" s="114">
        <v>2406</v>
      </c>
      <c r="H66" s="114">
        <v>2348</v>
      </c>
      <c r="I66" s="140">
        <v>2358</v>
      </c>
      <c r="J66" s="115">
        <v>149</v>
      </c>
      <c r="K66" s="116">
        <v>6.3189143341815095</v>
      </c>
    </row>
    <row r="67" spans="1:11" ht="14.1" customHeight="1" x14ac:dyDescent="0.2">
      <c r="A67" s="306" t="s">
        <v>300</v>
      </c>
      <c r="B67" s="307" t="s">
        <v>301</v>
      </c>
      <c r="C67" s="308"/>
      <c r="D67" s="113">
        <v>2.4704513270613968</v>
      </c>
      <c r="E67" s="115">
        <v>1762</v>
      </c>
      <c r="F67" s="114">
        <v>1788</v>
      </c>
      <c r="G67" s="114">
        <v>1672</v>
      </c>
      <c r="H67" s="114">
        <v>1641</v>
      </c>
      <c r="I67" s="140">
        <v>1637</v>
      </c>
      <c r="J67" s="115">
        <v>125</v>
      </c>
      <c r="K67" s="116">
        <v>7.6359193646915084</v>
      </c>
    </row>
    <row r="68" spans="1:11" ht="14.1" customHeight="1" x14ac:dyDescent="0.2">
      <c r="A68" s="306" t="s">
        <v>302</v>
      </c>
      <c r="B68" s="307" t="s">
        <v>303</v>
      </c>
      <c r="C68" s="308"/>
      <c r="D68" s="113">
        <v>0.56783926643579208</v>
      </c>
      <c r="E68" s="115">
        <v>405</v>
      </c>
      <c r="F68" s="114">
        <v>388</v>
      </c>
      <c r="G68" s="114">
        <v>398</v>
      </c>
      <c r="H68" s="114">
        <v>382</v>
      </c>
      <c r="I68" s="140">
        <v>390</v>
      </c>
      <c r="J68" s="115">
        <v>15</v>
      </c>
      <c r="K68" s="116">
        <v>3.8461538461538463</v>
      </c>
    </row>
    <row r="69" spans="1:11" ht="14.1" customHeight="1" x14ac:dyDescent="0.2">
      <c r="A69" s="306">
        <v>83</v>
      </c>
      <c r="B69" s="307" t="s">
        <v>304</v>
      </c>
      <c r="C69" s="308"/>
      <c r="D69" s="113">
        <v>5.6699802307810945</v>
      </c>
      <c r="E69" s="115">
        <v>4044</v>
      </c>
      <c r="F69" s="114">
        <v>4021</v>
      </c>
      <c r="G69" s="114">
        <v>3921</v>
      </c>
      <c r="H69" s="114">
        <v>3879</v>
      </c>
      <c r="I69" s="140">
        <v>3898</v>
      </c>
      <c r="J69" s="115">
        <v>146</v>
      </c>
      <c r="K69" s="116">
        <v>3.745510518214469</v>
      </c>
    </row>
    <row r="70" spans="1:11" ht="14.1" customHeight="1" x14ac:dyDescent="0.2">
      <c r="A70" s="306" t="s">
        <v>305</v>
      </c>
      <c r="B70" s="307" t="s">
        <v>306</v>
      </c>
      <c r="C70" s="308"/>
      <c r="D70" s="113">
        <v>4.7025503694460413</v>
      </c>
      <c r="E70" s="115">
        <v>3354</v>
      </c>
      <c r="F70" s="114">
        <v>3344</v>
      </c>
      <c r="G70" s="114">
        <v>3266</v>
      </c>
      <c r="H70" s="114">
        <v>3233</v>
      </c>
      <c r="I70" s="140">
        <v>3252</v>
      </c>
      <c r="J70" s="115">
        <v>102</v>
      </c>
      <c r="K70" s="116">
        <v>3.1365313653136533</v>
      </c>
    </row>
    <row r="71" spans="1:11" ht="14.1" customHeight="1" x14ac:dyDescent="0.2">
      <c r="A71" s="306"/>
      <c r="B71" s="307" t="s">
        <v>307</v>
      </c>
      <c r="C71" s="308"/>
      <c r="D71" s="113">
        <v>2.6260813482326881</v>
      </c>
      <c r="E71" s="115">
        <v>1873</v>
      </c>
      <c r="F71" s="114">
        <v>1873</v>
      </c>
      <c r="G71" s="114">
        <v>1830</v>
      </c>
      <c r="H71" s="114">
        <v>1837</v>
      </c>
      <c r="I71" s="140">
        <v>1859</v>
      </c>
      <c r="J71" s="115">
        <v>14</v>
      </c>
      <c r="K71" s="116">
        <v>0.75309306078536853</v>
      </c>
    </row>
    <row r="72" spans="1:11" ht="14.1" customHeight="1" x14ac:dyDescent="0.2">
      <c r="A72" s="306">
        <v>84</v>
      </c>
      <c r="B72" s="307" t="s">
        <v>308</v>
      </c>
      <c r="C72" s="308"/>
      <c r="D72" s="113">
        <v>2.4970907000546809</v>
      </c>
      <c r="E72" s="115">
        <v>1781</v>
      </c>
      <c r="F72" s="114">
        <v>1757</v>
      </c>
      <c r="G72" s="114">
        <v>1738</v>
      </c>
      <c r="H72" s="114">
        <v>1708</v>
      </c>
      <c r="I72" s="140">
        <v>1724</v>
      </c>
      <c r="J72" s="115">
        <v>57</v>
      </c>
      <c r="K72" s="116">
        <v>3.3062645011600926</v>
      </c>
    </row>
    <row r="73" spans="1:11" ht="14.1" customHeight="1" x14ac:dyDescent="0.2">
      <c r="A73" s="306" t="s">
        <v>309</v>
      </c>
      <c r="B73" s="307" t="s">
        <v>310</v>
      </c>
      <c r="C73" s="308"/>
      <c r="D73" s="113">
        <v>0.97584229491187979</v>
      </c>
      <c r="E73" s="115">
        <v>696</v>
      </c>
      <c r="F73" s="114">
        <v>675</v>
      </c>
      <c r="G73" s="114">
        <v>664</v>
      </c>
      <c r="H73" s="114">
        <v>661</v>
      </c>
      <c r="I73" s="140">
        <v>660</v>
      </c>
      <c r="J73" s="115">
        <v>36</v>
      </c>
      <c r="K73" s="116">
        <v>5.4545454545454541</v>
      </c>
    </row>
    <row r="74" spans="1:11" ht="14.1" customHeight="1" x14ac:dyDescent="0.2">
      <c r="A74" s="306" t="s">
        <v>311</v>
      </c>
      <c r="B74" s="307" t="s">
        <v>312</v>
      </c>
      <c r="C74" s="308"/>
      <c r="D74" s="113">
        <v>0.2649916576700363</v>
      </c>
      <c r="E74" s="115">
        <v>189</v>
      </c>
      <c r="F74" s="114">
        <v>195</v>
      </c>
      <c r="G74" s="114">
        <v>197</v>
      </c>
      <c r="H74" s="114">
        <v>197</v>
      </c>
      <c r="I74" s="140">
        <v>198</v>
      </c>
      <c r="J74" s="115">
        <v>-9</v>
      </c>
      <c r="K74" s="116">
        <v>-4.5454545454545459</v>
      </c>
    </row>
    <row r="75" spans="1:11" ht="14.1" customHeight="1" x14ac:dyDescent="0.2">
      <c r="A75" s="306" t="s">
        <v>313</v>
      </c>
      <c r="B75" s="307" t="s">
        <v>314</v>
      </c>
      <c r="C75" s="308"/>
      <c r="D75" s="113">
        <v>0.92396562118811598</v>
      </c>
      <c r="E75" s="115">
        <v>659</v>
      </c>
      <c r="F75" s="114">
        <v>647</v>
      </c>
      <c r="G75" s="114">
        <v>634</v>
      </c>
      <c r="H75" s="114">
        <v>615</v>
      </c>
      <c r="I75" s="140">
        <v>630</v>
      </c>
      <c r="J75" s="115">
        <v>29</v>
      </c>
      <c r="K75" s="116">
        <v>4.6031746031746028</v>
      </c>
    </row>
    <row r="76" spans="1:11" ht="14.1" customHeight="1" x14ac:dyDescent="0.2">
      <c r="A76" s="306">
        <v>91</v>
      </c>
      <c r="B76" s="307" t="s">
        <v>315</v>
      </c>
      <c r="C76" s="308"/>
      <c r="D76" s="113">
        <v>0.28882688613771151</v>
      </c>
      <c r="E76" s="115">
        <v>206</v>
      </c>
      <c r="F76" s="114">
        <v>208</v>
      </c>
      <c r="G76" s="114">
        <v>208</v>
      </c>
      <c r="H76" s="114">
        <v>194</v>
      </c>
      <c r="I76" s="140">
        <v>202</v>
      </c>
      <c r="J76" s="115">
        <v>4</v>
      </c>
      <c r="K76" s="116">
        <v>1.9801980198019802</v>
      </c>
    </row>
    <row r="77" spans="1:11" ht="14.1" customHeight="1" x14ac:dyDescent="0.2">
      <c r="A77" s="306">
        <v>92</v>
      </c>
      <c r="B77" s="307" t="s">
        <v>316</v>
      </c>
      <c r="C77" s="308"/>
      <c r="D77" s="113">
        <v>1.2786899036776356</v>
      </c>
      <c r="E77" s="115">
        <v>912</v>
      </c>
      <c r="F77" s="114">
        <v>911</v>
      </c>
      <c r="G77" s="114">
        <v>906</v>
      </c>
      <c r="H77" s="114">
        <v>947</v>
      </c>
      <c r="I77" s="140">
        <v>973</v>
      </c>
      <c r="J77" s="115">
        <v>-61</v>
      </c>
      <c r="K77" s="116">
        <v>-6.2692702980472763</v>
      </c>
    </row>
    <row r="78" spans="1:11" ht="14.1" customHeight="1" x14ac:dyDescent="0.2">
      <c r="A78" s="306">
        <v>93</v>
      </c>
      <c r="B78" s="307" t="s">
        <v>317</v>
      </c>
      <c r="C78" s="308"/>
      <c r="D78" s="113">
        <v>0.112165781024354</v>
      </c>
      <c r="E78" s="115">
        <v>80</v>
      </c>
      <c r="F78" s="114">
        <v>77</v>
      </c>
      <c r="G78" s="114">
        <v>75</v>
      </c>
      <c r="H78" s="114">
        <v>77</v>
      </c>
      <c r="I78" s="140">
        <v>79</v>
      </c>
      <c r="J78" s="115">
        <v>1</v>
      </c>
      <c r="K78" s="116">
        <v>1.2658227848101267</v>
      </c>
    </row>
    <row r="79" spans="1:11" ht="14.1" customHeight="1" x14ac:dyDescent="0.2">
      <c r="A79" s="306">
        <v>94</v>
      </c>
      <c r="B79" s="307" t="s">
        <v>318</v>
      </c>
      <c r="C79" s="308"/>
      <c r="D79" s="113">
        <v>0.52717917081446375</v>
      </c>
      <c r="E79" s="115">
        <v>376</v>
      </c>
      <c r="F79" s="114">
        <v>369</v>
      </c>
      <c r="G79" s="114">
        <v>391</v>
      </c>
      <c r="H79" s="114">
        <v>373</v>
      </c>
      <c r="I79" s="140">
        <v>367</v>
      </c>
      <c r="J79" s="115">
        <v>9</v>
      </c>
      <c r="K79" s="116">
        <v>2.4523160762942777</v>
      </c>
    </row>
    <row r="80" spans="1:11" ht="14.1" customHeight="1" x14ac:dyDescent="0.2">
      <c r="A80" s="306" t="s">
        <v>319</v>
      </c>
      <c r="B80" s="307" t="s">
        <v>320</v>
      </c>
      <c r="C80" s="308"/>
      <c r="D80" s="113">
        <v>8.4124335768265505E-3</v>
      </c>
      <c r="E80" s="115">
        <v>6</v>
      </c>
      <c r="F80" s="114">
        <v>4</v>
      </c>
      <c r="G80" s="114">
        <v>3</v>
      </c>
      <c r="H80" s="114">
        <v>5</v>
      </c>
      <c r="I80" s="140">
        <v>5</v>
      </c>
      <c r="J80" s="115">
        <v>1</v>
      </c>
      <c r="K80" s="116">
        <v>20</v>
      </c>
    </row>
    <row r="81" spans="1:11" ht="14.1" customHeight="1" x14ac:dyDescent="0.2">
      <c r="A81" s="310" t="s">
        <v>321</v>
      </c>
      <c r="B81" s="311" t="s">
        <v>224</v>
      </c>
      <c r="C81" s="312"/>
      <c r="D81" s="125">
        <v>1.0543583416289275</v>
      </c>
      <c r="E81" s="143">
        <v>752</v>
      </c>
      <c r="F81" s="144">
        <v>755</v>
      </c>
      <c r="G81" s="144">
        <v>754</v>
      </c>
      <c r="H81" s="144">
        <v>735</v>
      </c>
      <c r="I81" s="145">
        <v>755</v>
      </c>
      <c r="J81" s="143">
        <v>-3</v>
      </c>
      <c r="K81" s="146">
        <v>-0.39735099337748342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16289</v>
      </c>
      <c r="E12" s="114">
        <v>16960</v>
      </c>
      <c r="F12" s="114">
        <v>16952</v>
      </c>
      <c r="G12" s="114">
        <v>17064</v>
      </c>
      <c r="H12" s="140">
        <v>17136</v>
      </c>
      <c r="I12" s="115">
        <v>-847</v>
      </c>
      <c r="J12" s="116">
        <v>-4.9428104575163401</v>
      </c>
      <c r="K12"/>
      <c r="L12"/>
      <c r="M12"/>
      <c r="N12"/>
      <c r="O12"/>
      <c r="P12"/>
    </row>
    <row r="13" spans="1:16" s="110" customFormat="1" ht="14.45" customHeight="1" x14ac:dyDescent="0.2">
      <c r="A13" s="120" t="s">
        <v>105</v>
      </c>
      <c r="B13" s="119" t="s">
        <v>106</v>
      </c>
      <c r="C13" s="113">
        <v>40.272576585425746</v>
      </c>
      <c r="D13" s="115">
        <v>6560</v>
      </c>
      <c r="E13" s="114">
        <v>6801</v>
      </c>
      <c r="F13" s="114">
        <v>6790</v>
      </c>
      <c r="G13" s="114">
        <v>6869</v>
      </c>
      <c r="H13" s="140">
        <v>6881</v>
      </c>
      <c r="I13" s="115">
        <v>-321</v>
      </c>
      <c r="J13" s="116">
        <v>-4.6650196192413897</v>
      </c>
      <c r="K13"/>
      <c r="L13"/>
      <c r="M13"/>
      <c r="N13"/>
      <c r="O13"/>
      <c r="P13"/>
    </row>
    <row r="14" spans="1:16" s="110" customFormat="1" ht="14.45" customHeight="1" x14ac:dyDescent="0.2">
      <c r="A14" s="120"/>
      <c r="B14" s="119" t="s">
        <v>107</v>
      </c>
      <c r="C14" s="113">
        <v>59.727423414574254</v>
      </c>
      <c r="D14" s="115">
        <v>9729</v>
      </c>
      <c r="E14" s="114">
        <v>10159</v>
      </c>
      <c r="F14" s="114">
        <v>10162</v>
      </c>
      <c r="G14" s="114">
        <v>10195</v>
      </c>
      <c r="H14" s="140">
        <v>10255</v>
      </c>
      <c r="I14" s="115">
        <v>-526</v>
      </c>
      <c r="J14" s="116">
        <v>-5.1292052657240372</v>
      </c>
      <c r="K14"/>
      <c r="L14"/>
      <c r="M14"/>
      <c r="N14"/>
      <c r="O14"/>
      <c r="P14"/>
    </row>
    <row r="15" spans="1:16" s="110" customFormat="1" ht="14.45" customHeight="1" x14ac:dyDescent="0.2">
      <c r="A15" s="118" t="s">
        <v>105</v>
      </c>
      <c r="B15" s="121" t="s">
        <v>108</v>
      </c>
      <c r="C15" s="113">
        <v>16.993062803118669</v>
      </c>
      <c r="D15" s="115">
        <v>2768</v>
      </c>
      <c r="E15" s="114">
        <v>2963</v>
      </c>
      <c r="F15" s="114">
        <v>2896</v>
      </c>
      <c r="G15" s="114">
        <v>2981</v>
      </c>
      <c r="H15" s="140">
        <v>3008</v>
      </c>
      <c r="I15" s="115">
        <v>-240</v>
      </c>
      <c r="J15" s="116">
        <v>-7.9787234042553195</v>
      </c>
      <c r="K15"/>
      <c r="L15"/>
      <c r="M15"/>
      <c r="N15"/>
      <c r="O15"/>
      <c r="P15"/>
    </row>
    <row r="16" spans="1:16" s="110" customFormat="1" ht="14.45" customHeight="1" x14ac:dyDescent="0.2">
      <c r="A16" s="118"/>
      <c r="B16" s="121" t="s">
        <v>109</v>
      </c>
      <c r="C16" s="113">
        <v>50.089017128123274</v>
      </c>
      <c r="D16" s="115">
        <v>8159</v>
      </c>
      <c r="E16" s="114">
        <v>8518</v>
      </c>
      <c r="F16" s="114">
        <v>8551</v>
      </c>
      <c r="G16" s="114">
        <v>8565</v>
      </c>
      <c r="H16" s="140">
        <v>8625</v>
      </c>
      <c r="I16" s="115">
        <v>-466</v>
      </c>
      <c r="J16" s="116">
        <v>-5.4028985507246379</v>
      </c>
      <c r="K16"/>
      <c r="L16"/>
      <c r="M16"/>
      <c r="N16"/>
      <c r="O16"/>
      <c r="P16"/>
    </row>
    <row r="17" spans="1:16" s="110" customFormat="1" ht="14.45" customHeight="1" x14ac:dyDescent="0.2">
      <c r="A17" s="118"/>
      <c r="B17" s="121" t="s">
        <v>110</v>
      </c>
      <c r="C17" s="113">
        <v>18.742709804162317</v>
      </c>
      <c r="D17" s="115">
        <v>3053</v>
      </c>
      <c r="E17" s="114">
        <v>3137</v>
      </c>
      <c r="F17" s="114">
        <v>3184</v>
      </c>
      <c r="G17" s="114">
        <v>3174</v>
      </c>
      <c r="H17" s="140">
        <v>3177</v>
      </c>
      <c r="I17" s="115">
        <v>-124</v>
      </c>
      <c r="J17" s="116">
        <v>-3.9030531948378973</v>
      </c>
      <c r="K17"/>
      <c r="L17"/>
      <c r="M17"/>
      <c r="N17"/>
      <c r="O17"/>
      <c r="P17"/>
    </row>
    <row r="18" spans="1:16" s="110" customFormat="1" ht="14.45" customHeight="1" x14ac:dyDescent="0.2">
      <c r="A18" s="120"/>
      <c r="B18" s="121" t="s">
        <v>111</v>
      </c>
      <c r="C18" s="113">
        <v>14.175210264595739</v>
      </c>
      <c r="D18" s="115">
        <v>2309</v>
      </c>
      <c r="E18" s="114">
        <v>2342</v>
      </c>
      <c r="F18" s="114">
        <v>2321</v>
      </c>
      <c r="G18" s="114">
        <v>2344</v>
      </c>
      <c r="H18" s="140">
        <v>2326</v>
      </c>
      <c r="I18" s="115">
        <v>-17</v>
      </c>
      <c r="J18" s="116">
        <v>-0.73086844368013759</v>
      </c>
      <c r="K18"/>
      <c r="L18"/>
      <c r="M18"/>
      <c r="N18"/>
      <c r="O18"/>
      <c r="P18"/>
    </row>
    <row r="19" spans="1:16" s="110" customFormat="1" ht="14.45" customHeight="1" x14ac:dyDescent="0.2">
      <c r="A19" s="120"/>
      <c r="B19" s="121" t="s">
        <v>112</v>
      </c>
      <c r="C19" s="113">
        <v>1.4304131622567378</v>
      </c>
      <c r="D19" s="115">
        <v>233</v>
      </c>
      <c r="E19" s="114">
        <v>232</v>
      </c>
      <c r="F19" s="114">
        <v>222</v>
      </c>
      <c r="G19" s="114">
        <v>212</v>
      </c>
      <c r="H19" s="140">
        <v>205</v>
      </c>
      <c r="I19" s="115">
        <v>28</v>
      </c>
      <c r="J19" s="116">
        <v>13.658536585365853</v>
      </c>
      <c r="K19"/>
      <c r="L19"/>
      <c r="M19"/>
      <c r="N19"/>
      <c r="O19"/>
      <c r="P19"/>
    </row>
    <row r="20" spans="1:16" s="110" customFormat="1" ht="14.45" customHeight="1" x14ac:dyDescent="0.2">
      <c r="A20" s="120" t="s">
        <v>113</v>
      </c>
      <c r="B20" s="119" t="s">
        <v>116</v>
      </c>
      <c r="C20" s="113">
        <v>83.743630671004979</v>
      </c>
      <c r="D20" s="115">
        <v>13641</v>
      </c>
      <c r="E20" s="114">
        <v>14208</v>
      </c>
      <c r="F20" s="114">
        <v>14276</v>
      </c>
      <c r="G20" s="114">
        <v>14386</v>
      </c>
      <c r="H20" s="140">
        <v>14444</v>
      </c>
      <c r="I20" s="115">
        <v>-803</v>
      </c>
      <c r="J20" s="116">
        <v>-5.5594018277485464</v>
      </c>
      <c r="K20"/>
      <c r="L20"/>
      <c r="M20"/>
      <c r="N20"/>
      <c r="O20"/>
      <c r="P20"/>
    </row>
    <row r="21" spans="1:16" s="110" customFormat="1" ht="14.45" customHeight="1" x14ac:dyDescent="0.2">
      <c r="A21" s="123"/>
      <c r="B21" s="124" t="s">
        <v>117</v>
      </c>
      <c r="C21" s="125">
        <v>15.955552827061206</v>
      </c>
      <c r="D21" s="143">
        <v>2599</v>
      </c>
      <c r="E21" s="144">
        <v>2700</v>
      </c>
      <c r="F21" s="144">
        <v>2619</v>
      </c>
      <c r="G21" s="144">
        <v>2618</v>
      </c>
      <c r="H21" s="145">
        <v>2632</v>
      </c>
      <c r="I21" s="143">
        <v>-33</v>
      </c>
      <c r="J21" s="146">
        <v>-1.2537993920972645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17290</v>
      </c>
      <c r="E56" s="114">
        <v>17963</v>
      </c>
      <c r="F56" s="114">
        <v>18015</v>
      </c>
      <c r="G56" s="114">
        <v>18116</v>
      </c>
      <c r="H56" s="140">
        <v>18111</v>
      </c>
      <c r="I56" s="115">
        <v>-821</v>
      </c>
      <c r="J56" s="116">
        <v>-4.5331566451327925</v>
      </c>
      <c r="K56"/>
      <c r="L56"/>
      <c r="M56"/>
      <c r="N56"/>
      <c r="O56"/>
      <c r="P56"/>
    </row>
    <row r="57" spans="1:16" s="110" customFormat="1" ht="14.45" customHeight="1" x14ac:dyDescent="0.2">
      <c r="A57" s="120" t="s">
        <v>105</v>
      </c>
      <c r="B57" s="119" t="s">
        <v>106</v>
      </c>
      <c r="C57" s="113">
        <v>41.341816078658184</v>
      </c>
      <c r="D57" s="115">
        <v>7148</v>
      </c>
      <c r="E57" s="114">
        <v>7385</v>
      </c>
      <c r="F57" s="114">
        <v>7393</v>
      </c>
      <c r="G57" s="114">
        <v>7425</v>
      </c>
      <c r="H57" s="140">
        <v>7412</v>
      </c>
      <c r="I57" s="115">
        <v>-264</v>
      </c>
      <c r="J57" s="116">
        <v>-3.5617916891527255</v>
      </c>
    </row>
    <row r="58" spans="1:16" s="110" customFormat="1" ht="14.45" customHeight="1" x14ac:dyDescent="0.2">
      <c r="A58" s="120"/>
      <c r="B58" s="119" t="s">
        <v>107</v>
      </c>
      <c r="C58" s="113">
        <v>58.658183921341816</v>
      </c>
      <c r="D58" s="115">
        <v>10142</v>
      </c>
      <c r="E58" s="114">
        <v>10578</v>
      </c>
      <c r="F58" s="114">
        <v>10622</v>
      </c>
      <c r="G58" s="114">
        <v>10691</v>
      </c>
      <c r="H58" s="140">
        <v>10699</v>
      </c>
      <c r="I58" s="115">
        <v>-557</v>
      </c>
      <c r="J58" s="116">
        <v>-5.206094027479204</v>
      </c>
    </row>
    <row r="59" spans="1:16" s="110" customFormat="1" ht="14.45" customHeight="1" x14ac:dyDescent="0.2">
      <c r="A59" s="118" t="s">
        <v>105</v>
      </c>
      <c r="B59" s="121" t="s">
        <v>108</v>
      </c>
      <c r="C59" s="113">
        <v>16.761133603238868</v>
      </c>
      <c r="D59" s="115">
        <v>2898</v>
      </c>
      <c r="E59" s="114">
        <v>3079</v>
      </c>
      <c r="F59" s="114">
        <v>3042</v>
      </c>
      <c r="G59" s="114">
        <v>3130</v>
      </c>
      <c r="H59" s="140">
        <v>3127</v>
      </c>
      <c r="I59" s="115">
        <v>-229</v>
      </c>
      <c r="J59" s="116">
        <v>-7.3233130796290373</v>
      </c>
    </row>
    <row r="60" spans="1:16" s="110" customFormat="1" ht="14.45" customHeight="1" x14ac:dyDescent="0.2">
      <c r="A60" s="118"/>
      <c r="B60" s="121" t="s">
        <v>109</v>
      </c>
      <c r="C60" s="113">
        <v>51.70618854829381</v>
      </c>
      <c r="D60" s="115">
        <v>8940</v>
      </c>
      <c r="E60" s="114">
        <v>9280</v>
      </c>
      <c r="F60" s="114">
        <v>9355</v>
      </c>
      <c r="G60" s="114">
        <v>9387</v>
      </c>
      <c r="H60" s="140">
        <v>9397</v>
      </c>
      <c r="I60" s="115">
        <v>-457</v>
      </c>
      <c r="J60" s="116">
        <v>-4.8632542300734274</v>
      </c>
    </row>
    <row r="61" spans="1:16" s="110" customFormat="1" ht="14.45" customHeight="1" x14ac:dyDescent="0.2">
      <c r="A61" s="118"/>
      <c r="B61" s="121" t="s">
        <v>110</v>
      </c>
      <c r="C61" s="113">
        <v>18.021978021978022</v>
      </c>
      <c r="D61" s="115">
        <v>3116</v>
      </c>
      <c r="E61" s="114">
        <v>3233</v>
      </c>
      <c r="F61" s="114">
        <v>3262</v>
      </c>
      <c r="G61" s="114">
        <v>3235</v>
      </c>
      <c r="H61" s="140">
        <v>3229</v>
      </c>
      <c r="I61" s="115">
        <v>-113</v>
      </c>
      <c r="J61" s="116">
        <v>-3.4995354598947044</v>
      </c>
    </row>
    <row r="62" spans="1:16" s="110" customFormat="1" ht="14.45" customHeight="1" x14ac:dyDescent="0.2">
      <c r="A62" s="120"/>
      <c r="B62" s="121" t="s">
        <v>111</v>
      </c>
      <c r="C62" s="113">
        <v>13.510699826489301</v>
      </c>
      <c r="D62" s="115">
        <v>2336</v>
      </c>
      <c r="E62" s="114">
        <v>2371</v>
      </c>
      <c r="F62" s="114">
        <v>2356</v>
      </c>
      <c r="G62" s="114">
        <v>2364</v>
      </c>
      <c r="H62" s="140">
        <v>2358</v>
      </c>
      <c r="I62" s="115">
        <v>-22</v>
      </c>
      <c r="J62" s="116">
        <v>-0.93299406276505514</v>
      </c>
    </row>
    <row r="63" spans="1:16" s="110" customFormat="1" ht="14.45" customHeight="1" x14ac:dyDescent="0.2">
      <c r="A63" s="120"/>
      <c r="B63" s="121" t="s">
        <v>112</v>
      </c>
      <c r="C63" s="113">
        <v>1.3765182186234817</v>
      </c>
      <c r="D63" s="115">
        <v>238</v>
      </c>
      <c r="E63" s="114">
        <v>226</v>
      </c>
      <c r="F63" s="114">
        <v>221</v>
      </c>
      <c r="G63" s="114">
        <v>213</v>
      </c>
      <c r="H63" s="140">
        <v>194</v>
      </c>
      <c r="I63" s="115">
        <v>44</v>
      </c>
      <c r="J63" s="116">
        <v>22.680412371134022</v>
      </c>
    </row>
    <row r="64" spans="1:16" s="110" customFormat="1" ht="14.45" customHeight="1" x14ac:dyDescent="0.2">
      <c r="A64" s="120" t="s">
        <v>113</v>
      </c>
      <c r="B64" s="119" t="s">
        <v>116</v>
      </c>
      <c r="C64" s="113">
        <v>79.531521110468475</v>
      </c>
      <c r="D64" s="115">
        <v>13751</v>
      </c>
      <c r="E64" s="114">
        <v>14341</v>
      </c>
      <c r="F64" s="114">
        <v>14452</v>
      </c>
      <c r="G64" s="114">
        <v>14528</v>
      </c>
      <c r="H64" s="140">
        <v>14542</v>
      </c>
      <c r="I64" s="115">
        <v>-791</v>
      </c>
      <c r="J64" s="116">
        <v>-5.4394168615046077</v>
      </c>
    </row>
    <row r="65" spans="1:10" s="110" customFormat="1" ht="14.45" customHeight="1" x14ac:dyDescent="0.2">
      <c r="A65" s="123"/>
      <c r="B65" s="124" t="s">
        <v>117</v>
      </c>
      <c r="C65" s="125">
        <v>20.063620589936381</v>
      </c>
      <c r="D65" s="143">
        <v>3469</v>
      </c>
      <c r="E65" s="144">
        <v>3550</v>
      </c>
      <c r="F65" s="144">
        <v>3483</v>
      </c>
      <c r="G65" s="144">
        <v>3499</v>
      </c>
      <c r="H65" s="145">
        <v>3491</v>
      </c>
      <c r="I65" s="143">
        <v>-22</v>
      </c>
      <c r="J65" s="146">
        <v>-0.63019192208536234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16289</v>
      </c>
      <c r="G11" s="114">
        <v>16960</v>
      </c>
      <c r="H11" s="114">
        <v>16952</v>
      </c>
      <c r="I11" s="114">
        <v>17064</v>
      </c>
      <c r="J11" s="140">
        <v>17136</v>
      </c>
      <c r="K11" s="114">
        <v>-847</v>
      </c>
      <c r="L11" s="116">
        <v>-4.9428104575163401</v>
      </c>
    </row>
    <row r="12" spans="1:17" s="110" customFormat="1" ht="24" customHeight="1" x14ac:dyDescent="0.2">
      <c r="A12" s="604" t="s">
        <v>185</v>
      </c>
      <c r="B12" s="605"/>
      <c r="C12" s="605"/>
      <c r="D12" s="606"/>
      <c r="E12" s="113">
        <v>40.272576585425746</v>
      </c>
      <c r="F12" s="115">
        <v>6560</v>
      </c>
      <c r="G12" s="114">
        <v>6801</v>
      </c>
      <c r="H12" s="114">
        <v>6790</v>
      </c>
      <c r="I12" s="114">
        <v>6869</v>
      </c>
      <c r="J12" s="140">
        <v>6881</v>
      </c>
      <c r="K12" s="114">
        <v>-321</v>
      </c>
      <c r="L12" s="116">
        <v>-4.6650196192413897</v>
      </c>
    </row>
    <row r="13" spans="1:17" s="110" customFormat="1" ht="15" customHeight="1" x14ac:dyDescent="0.2">
      <c r="A13" s="120"/>
      <c r="B13" s="612" t="s">
        <v>107</v>
      </c>
      <c r="C13" s="612"/>
      <c r="E13" s="113">
        <v>59.727423414574254</v>
      </c>
      <c r="F13" s="115">
        <v>9729</v>
      </c>
      <c r="G13" s="114">
        <v>10159</v>
      </c>
      <c r="H13" s="114">
        <v>10162</v>
      </c>
      <c r="I13" s="114">
        <v>10195</v>
      </c>
      <c r="J13" s="140">
        <v>10255</v>
      </c>
      <c r="K13" s="114">
        <v>-526</v>
      </c>
      <c r="L13" s="116">
        <v>-5.1292052657240372</v>
      </c>
    </row>
    <row r="14" spans="1:17" s="110" customFormat="1" ht="22.5" customHeight="1" x14ac:dyDescent="0.2">
      <c r="A14" s="604" t="s">
        <v>186</v>
      </c>
      <c r="B14" s="605"/>
      <c r="C14" s="605"/>
      <c r="D14" s="606"/>
      <c r="E14" s="113">
        <v>16.993062803118669</v>
      </c>
      <c r="F14" s="115">
        <v>2768</v>
      </c>
      <c r="G14" s="114">
        <v>2963</v>
      </c>
      <c r="H14" s="114">
        <v>2896</v>
      </c>
      <c r="I14" s="114">
        <v>2981</v>
      </c>
      <c r="J14" s="140">
        <v>3008</v>
      </c>
      <c r="K14" s="114">
        <v>-240</v>
      </c>
      <c r="L14" s="116">
        <v>-7.9787234042553195</v>
      </c>
    </row>
    <row r="15" spans="1:17" s="110" customFormat="1" ht="15" customHeight="1" x14ac:dyDescent="0.2">
      <c r="A15" s="120"/>
      <c r="B15" s="119"/>
      <c r="C15" s="258" t="s">
        <v>106</v>
      </c>
      <c r="E15" s="113">
        <v>49.494219653179194</v>
      </c>
      <c r="F15" s="115">
        <v>1370</v>
      </c>
      <c r="G15" s="114">
        <v>1446</v>
      </c>
      <c r="H15" s="114">
        <v>1401</v>
      </c>
      <c r="I15" s="114">
        <v>1459</v>
      </c>
      <c r="J15" s="140">
        <v>1457</v>
      </c>
      <c r="K15" s="114">
        <v>-87</v>
      </c>
      <c r="L15" s="116">
        <v>-5.9711736444749484</v>
      </c>
    </row>
    <row r="16" spans="1:17" s="110" customFormat="1" ht="15" customHeight="1" x14ac:dyDescent="0.2">
      <c r="A16" s="120"/>
      <c r="B16" s="119"/>
      <c r="C16" s="258" t="s">
        <v>107</v>
      </c>
      <c r="E16" s="113">
        <v>50.505780346820806</v>
      </c>
      <c r="F16" s="115">
        <v>1398</v>
      </c>
      <c r="G16" s="114">
        <v>1517</v>
      </c>
      <c r="H16" s="114">
        <v>1495</v>
      </c>
      <c r="I16" s="114">
        <v>1522</v>
      </c>
      <c r="J16" s="140">
        <v>1551</v>
      </c>
      <c r="K16" s="114">
        <v>-153</v>
      </c>
      <c r="L16" s="116">
        <v>-9.8646034816247585</v>
      </c>
    </row>
    <row r="17" spans="1:12" s="110" customFormat="1" ht="15" customHeight="1" x14ac:dyDescent="0.2">
      <c r="A17" s="120"/>
      <c r="B17" s="121" t="s">
        <v>109</v>
      </c>
      <c r="C17" s="258"/>
      <c r="E17" s="113">
        <v>50.089017128123274</v>
      </c>
      <c r="F17" s="115">
        <v>8159</v>
      </c>
      <c r="G17" s="114">
        <v>8518</v>
      </c>
      <c r="H17" s="114">
        <v>8551</v>
      </c>
      <c r="I17" s="114">
        <v>8565</v>
      </c>
      <c r="J17" s="140">
        <v>8625</v>
      </c>
      <c r="K17" s="114">
        <v>-466</v>
      </c>
      <c r="L17" s="116">
        <v>-5.4028985507246379</v>
      </c>
    </row>
    <row r="18" spans="1:12" s="110" customFormat="1" ht="15" customHeight="1" x14ac:dyDescent="0.2">
      <c r="A18" s="120"/>
      <c r="B18" s="119"/>
      <c r="C18" s="258" t="s">
        <v>106</v>
      </c>
      <c r="E18" s="113">
        <v>35.641622747885769</v>
      </c>
      <c r="F18" s="115">
        <v>2908</v>
      </c>
      <c r="G18" s="114">
        <v>3040</v>
      </c>
      <c r="H18" s="114">
        <v>3051</v>
      </c>
      <c r="I18" s="114">
        <v>3042</v>
      </c>
      <c r="J18" s="140">
        <v>3040</v>
      </c>
      <c r="K18" s="114">
        <v>-132</v>
      </c>
      <c r="L18" s="116">
        <v>-4.3421052631578947</v>
      </c>
    </row>
    <row r="19" spans="1:12" s="110" customFormat="1" ht="15" customHeight="1" x14ac:dyDescent="0.2">
      <c r="A19" s="120"/>
      <c r="B19" s="119"/>
      <c r="C19" s="258" t="s">
        <v>107</v>
      </c>
      <c r="E19" s="113">
        <v>64.358377252114224</v>
      </c>
      <c r="F19" s="115">
        <v>5251</v>
      </c>
      <c r="G19" s="114">
        <v>5478</v>
      </c>
      <c r="H19" s="114">
        <v>5500</v>
      </c>
      <c r="I19" s="114">
        <v>5523</v>
      </c>
      <c r="J19" s="140">
        <v>5585</v>
      </c>
      <c r="K19" s="114">
        <v>-334</v>
      </c>
      <c r="L19" s="116">
        <v>-5.9803043867502241</v>
      </c>
    </row>
    <row r="20" spans="1:12" s="110" customFormat="1" ht="15" customHeight="1" x14ac:dyDescent="0.2">
      <c r="A20" s="120"/>
      <c r="B20" s="121" t="s">
        <v>110</v>
      </c>
      <c r="C20" s="258"/>
      <c r="E20" s="113">
        <v>18.742709804162317</v>
      </c>
      <c r="F20" s="115">
        <v>3053</v>
      </c>
      <c r="G20" s="114">
        <v>3137</v>
      </c>
      <c r="H20" s="114">
        <v>3184</v>
      </c>
      <c r="I20" s="114">
        <v>3174</v>
      </c>
      <c r="J20" s="140">
        <v>3177</v>
      </c>
      <c r="K20" s="114">
        <v>-124</v>
      </c>
      <c r="L20" s="116">
        <v>-3.9030531948378973</v>
      </c>
    </row>
    <row r="21" spans="1:12" s="110" customFormat="1" ht="15" customHeight="1" x14ac:dyDescent="0.2">
      <c r="A21" s="120"/>
      <c r="B21" s="119"/>
      <c r="C21" s="258" t="s">
        <v>106</v>
      </c>
      <c r="E21" s="113">
        <v>33.606288896167705</v>
      </c>
      <c r="F21" s="115">
        <v>1026</v>
      </c>
      <c r="G21" s="114">
        <v>1052</v>
      </c>
      <c r="H21" s="114">
        <v>1089</v>
      </c>
      <c r="I21" s="114">
        <v>1082</v>
      </c>
      <c r="J21" s="140">
        <v>1107</v>
      </c>
      <c r="K21" s="114">
        <v>-81</v>
      </c>
      <c r="L21" s="116">
        <v>-7.3170731707317076</v>
      </c>
    </row>
    <row r="22" spans="1:12" s="110" customFormat="1" ht="15" customHeight="1" x14ac:dyDescent="0.2">
      <c r="A22" s="120"/>
      <c r="B22" s="119"/>
      <c r="C22" s="258" t="s">
        <v>107</v>
      </c>
      <c r="E22" s="113">
        <v>66.393711103832302</v>
      </c>
      <c r="F22" s="115">
        <v>2027</v>
      </c>
      <c r="G22" s="114">
        <v>2085</v>
      </c>
      <c r="H22" s="114">
        <v>2095</v>
      </c>
      <c r="I22" s="114">
        <v>2092</v>
      </c>
      <c r="J22" s="140">
        <v>2070</v>
      </c>
      <c r="K22" s="114">
        <v>-43</v>
      </c>
      <c r="L22" s="116">
        <v>-2.0772946859903381</v>
      </c>
    </row>
    <row r="23" spans="1:12" s="110" customFormat="1" ht="15" customHeight="1" x14ac:dyDescent="0.2">
      <c r="A23" s="120"/>
      <c r="B23" s="121" t="s">
        <v>111</v>
      </c>
      <c r="C23" s="258"/>
      <c r="E23" s="113">
        <v>14.175210264595739</v>
      </c>
      <c r="F23" s="115">
        <v>2309</v>
      </c>
      <c r="G23" s="114">
        <v>2342</v>
      </c>
      <c r="H23" s="114">
        <v>2321</v>
      </c>
      <c r="I23" s="114">
        <v>2344</v>
      </c>
      <c r="J23" s="140">
        <v>2326</v>
      </c>
      <c r="K23" s="114">
        <v>-17</v>
      </c>
      <c r="L23" s="116">
        <v>-0.73086844368013759</v>
      </c>
    </row>
    <row r="24" spans="1:12" s="110" customFormat="1" ht="15" customHeight="1" x14ac:dyDescent="0.2">
      <c r="A24" s="120"/>
      <c r="B24" s="119"/>
      <c r="C24" s="258" t="s">
        <v>106</v>
      </c>
      <c r="E24" s="113">
        <v>54.395842355998269</v>
      </c>
      <c r="F24" s="115">
        <v>1256</v>
      </c>
      <c r="G24" s="114">
        <v>1263</v>
      </c>
      <c r="H24" s="114">
        <v>1249</v>
      </c>
      <c r="I24" s="114">
        <v>1286</v>
      </c>
      <c r="J24" s="140">
        <v>1277</v>
      </c>
      <c r="K24" s="114">
        <v>-21</v>
      </c>
      <c r="L24" s="116">
        <v>-1.6444792482380579</v>
      </c>
    </row>
    <row r="25" spans="1:12" s="110" customFormat="1" ht="15" customHeight="1" x14ac:dyDescent="0.2">
      <c r="A25" s="120"/>
      <c r="B25" s="119"/>
      <c r="C25" s="258" t="s">
        <v>107</v>
      </c>
      <c r="E25" s="113">
        <v>45.604157644001731</v>
      </c>
      <c r="F25" s="115">
        <v>1053</v>
      </c>
      <c r="G25" s="114">
        <v>1079</v>
      </c>
      <c r="H25" s="114">
        <v>1072</v>
      </c>
      <c r="I25" s="114">
        <v>1058</v>
      </c>
      <c r="J25" s="140">
        <v>1049</v>
      </c>
      <c r="K25" s="114">
        <v>4</v>
      </c>
      <c r="L25" s="116">
        <v>0.38131553860819828</v>
      </c>
    </row>
    <row r="26" spans="1:12" s="110" customFormat="1" ht="15" customHeight="1" x14ac:dyDescent="0.2">
      <c r="A26" s="120"/>
      <c r="C26" s="121" t="s">
        <v>187</v>
      </c>
      <c r="D26" s="110" t="s">
        <v>188</v>
      </c>
      <c r="E26" s="113">
        <v>1.4304131622567378</v>
      </c>
      <c r="F26" s="115">
        <v>233</v>
      </c>
      <c r="G26" s="114">
        <v>232</v>
      </c>
      <c r="H26" s="114">
        <v>222</v>
      </c>
      <c r="I26" s="114">
        <v>212</v>
      </c>
      <c r="J26" s="140">
        <v>205</v>
      </c>
      <c r="K26" s="114">
        <v>28</v>
      </c>
      <c r="L26" s="116">
        <v>13.658536585365853</v>
      </c>
    </row>
    <row r="27" spans="1:12" s="110" customFormat="1" ht="15" customHeight="1" x14ac:dyDescent="0.2">
      <c r="A27" s="120"/>
      <c r="B27" s="119"/>
      <c r="D27" s="259" t="s">
        <v>106</v>
      </c>
      <c r="E27" s="113">
        <v>51.072961373390555</v>
      </c>
      <c r="F27" s="115">
        <v>119</v>
      </c>
      <c r="G27" s="114">
        <v>121</v>
      </c>
      <c r="H27" s="114">
        <v>112</v>
      </c>
      <c r="I27" s="114">
        <v>104</v>
      </c>
      <c r="J27" s="140">
        <v>89</v>
      </c>
      <c r="K27" s="114">
        <v>30</v>
      </c>
      <c r="L27" s="116">
        <v>33.707865168539328</v>
      </c>
    </row>
    <row r="28" spans="1:12" s="110" customFormat="1" ht="15" customHeight="1" x14ac:dyDescent="0.2">
      <c r="A28" s="120"/>
      <c r="B28" s="119"/>
      <c r="D28" s="259" t="s">
        <v>107</v>
      </c>
      <c r="E28" s="113">
        <v>48.927038626609445</v>
      </c>
      <c r="F28" s="115">
        <v>114</v>
      </c>
      <c r="G28" s="114">
        <v>111</v>
      </c>
      <c r="H28" s="114">
        <v>110</v>
      </c>
      <c r="I28" s="114">
        <v>108</v>
      </c>
      <c r="J28" s="140">
        <v>116</v>
      </c>
      <c r="K28" s="114">
        <v>-2</v>
      </c>
      <c r="L28" s="116">
        <v>-1.7241379310344827</v>
      </c>
    </row>
    <row r="29" spans="1:12" s="110" customFormat="1" ht="24" customHeight="1" x14ac:dyDescent="0.2">
      <c r="A29" s="604" t="s">
        <v>189</v>
      </c>
      <c r="B29" s="605"/>
      <c r="C29" s="605"/>
      <c r="D29" s="606"/>
      <c r="E29" s="113">
        <v>83.743630671004979</v>
      </c>
      <c r="F29" s="115">
        <v>13641</v>
      </c>
      <c r="G29" s="114">
        <v>14208</v>
      </c>
      <c r="H29" s="114">
        <v>14276</v>
      </c>
      <c r="I29" s="114">
        <v>14386</v>
      </c>
      <c r="J29" s="140">
        <v>14444</v>
      </c>
      <c r="K29" s="114">
        <v>-803</v>
      </c>
      <c r="L29" s="116">
        <v>-5.5594018277485464</v>
      </c>
    </row>
    <row r="30" spans="1:12" s="110" customFormat="1" ht="15" customHeight="1" x14ac:dyDescent="0.2">
      <c r="A30" s="120"/>
      <c r="B30" s="119"/>
      <c r="C30" s="258" t="s">
        <v>106</v>
      </c>
      <c r="E30" s="113">
        <v>40.224323729931825</v>
      </c>
      <c r="F30" s="115">
        <v>5487</v>
      </c>
      <c r="G30" s="114">
        <v>5676</v>
      </c>
      <c r="H30" s="114">
        <v>5728</v>
      </c>
      <c r="I30" s="114">
        <v>5783</v>
      </c>
      <c r="J30" s="140">
        <v>5813</v>
      </c>
      <c r="K30" s="114">
        <v>-326</v>
      </c>
      <c r="L30" s="116">
        <v>-5.6081197316359885</v>
      </c>
    </row>
    <row r="31" spans="1:12" s="110" customFormat="1" ht="15" customHeight="1" x14ac:dyDescent="0.2">
      <c r="A31" s="120"/>
      <c r="B31" s="119"/>
      <c r="C31" s="258" t="s">
        <v>107</v>
      </c>
      <c r="E31" s="113">
        <v>59.775676270068175</v>
      </c>
      <c r="F31" s="115">
        <v>8154</v>
      </c>
      <c r="G31" s="114">
        <v>8532</v>
      </c>
      <c r="H31" s="114">
        <v>8548</v>
      </c>
      <c r="I31" s="114">
        <v>8603</v>
      </c>
      <c r="J31" s="140">
        <v>8631</v>
      </c>
      <c r="K31" s="114">
        <v>-477</v>
      </c>
      <c r="L31" s="116">
        <v>-5.5265901981230448</v>
      </c>
    </row>
    <row r="32" spans="1:12" s="110" customFormat="1" ht="15" customHeight="1" x14ac:dyDescent="0.2">
      <c r="A32" s="120"/>
      <c r="B32" s="119" t="s">
        <v>117</v>
      </c>
      <c r="C32" s="258"/>
      <c r="E32" s="113">
        <v>15.955552827061206</v>
      </c>
      <c r="F32" s="114">
        <v>2599</v>
      </c>
      <c r="G32" s="114">
        <v>2700</v>
      </c>
      <c r="H32" s="114">
        <v>2619</v>
      </c>
      <c r="I32" s="114">
        <v>2618</v>
      </c>
      <c r="J32" s="140">
        <v>2632</v>
      </c>
      <c r="K32" s="114">
        <v>-33</v>
      </c>
      <c r="L32" s="116">
        <v>-1.2537993920972645</v>
      </c>
    </row>
    <row r="33" spans="1:12" s="110" customFormat="1" ht="15" customHeight="1" x14ac:dyDescent="0.2">
      <c r="A33" s="120"/>
      <c r="B33" s="119"/>
      <c r="C33" s="258" t="s">
        <v>106</v>
      </c>
      <c r="E33" s="113">
        <v>40.669488264717202</v>
      </c>
      <c r="F33" s="114">
        <v>1057</v>
      </c>
      <c r="G33" s="114">
        <v>1107</v>
      </c>
      <c r="H33" s="114">
        <v>1047</v>
      </c>
      <c r="I33" s="114">
        <v>1069</v>
      </c>
      <c r="J33" s="140">
        <v>1049</v>
      </c>
      <c r="K33" s="114">
        <v>8</v>
      </c>
      <c r="L33" s="116">
        <v>0.76263107721639656</v>
      </c>
    </row>
    <row r="34" spans="1:12" s="110" customFormat="1" ht="15" customHeight="1" x14ac:dyDescent="0.2">
      <c r="A34" s="120"/>
      <c r="B34" s="119"/>
      <c r="C34" s="258" t="s">
        <v>107</v>
      </c>
      <c r="E34" s="113">
        <v>59.330511735282798</v>
      </c>
      <c r="F34" s="114">
        <v>1542</v>
      </c>
      <c r="G34" s="114">
        <v>1593</v>
      </c>
      <c r="H34" s="114">
        <v>1572</v>
      </c>
      <c r="I34" s="114">
        <v>1549</v>
      </c>
      <c r="J34" s="140">
        <v>1583</v>
      </c>
      <c r="K34" s="114">
        <v>-41</v>
      </c>
      <c r="L34" s="116">
        <v>-2.5900189513581808</v>
      </c>
    </row>
    <row r="35" spans="1:12" s="110" customFormat="1" ht="24" customHeight="1" x14ac:dyDescent="0.2">
      <c r="A35" s="604" t="s">
        <v>192</v>
      </c>
      <c r="B35" s="605"/>
      <c r="C35" s="605"/>
      <c r="D35" s="606"/>
      <c r="E35" s="113">
        <v>24.875682976241634</v>
      </c>
      <c r="F35" s="114">
        <v>4052</v>
      </c>
      <c r="G35" s="114">
        <v>4193</v>
      </c>
      <c r="H35" s="114">
        <v>4162</v>
      </c>
      <c r="I35" s="114">
        <v>4293</v>
      </c>
      <c r="J35" s="114">
        <v>4212</v>
      </c>
      <c r="K35" s="318">
        <v>-160</v>
      </c>
      <c r="L35" s="319">
        <v>-3.7986704653371319</v>
      </c>
    </row>
    <row r="36" spans="1:12" s="110" customFormat="1" ht="15" customHeight="1" x14ac:dyDescent="0.2">
      <c r="A36" s="120"/>
      <c r="B36" s="119"/>
      <c r="C36" s="258" t="s">
        <v>106</v>
      </c>
      <c r="E36" s="113">
        <v>41.707798617966439</v>
      </c>
      <c r="F36" s="114">
        <v>1690</v>
      </c>
      <c r="G36" s="114">
        <v>1729</v>
      </c>
      <c r="H36" s="114">
        <v>1718</v>
      </c>
      <c r="I36" s="114">
        <v>1785</v>
      </c>
      <c r="J36" s="114">
        <v>1736</v>
      </c>
      <c r="K36" s="318">
        <v>-46</v>
      </c>
      <c r="L36" s="116">
        <v>-2.6497695852534564</v>
      </c>
    </row>
    <row r="37" spans="1:12" s="110" customFormat="1" ht="15" customHeight="1" x14ac:dyDescent="0.2">
      <c r="A37" s="120"/>
      <c r="B37" s="119"/>
      <c r="C37" s="258" t="s">
        <v>107</v>
      </c>
      <c r="E37" s="113">
        <v>58.292201382033561</v>
      </c>
      <c r="F37" s="114">
        <v>2362</v>
      </c>
      <c r="G37" s="114">
        <v>2464</v>
      </c>
      <c r="H37" s="114">
        <v>2444</v>
      </c>
      <c r="I37" s="114">
        <v>2508</v>
      </c>
      <c r="J37" s="140">
        <v>2476</v>
      </c>
      <c r="K37" s="114">
        <v>-114</v>
      </c>
      <c r="L37" s="116">
        <v>-4.604200323101777</v>
      </c>
    </row>
    <row r="38" spans="1:12" s="110" customFormat="1" ht="15" customHeight="1" x14ac:dyDescent="0.2">
      <c r="A38" s="120"/>
      <c r="B38" s="119" t="s">
        <v>328</v>
      </c>
      <c r="C38" s="258"/>
      <c r="E38" s="113">
        <v>45.34348333231015</v>
      </c>
      <c r="F38" s="114">
        <v>7386</v>
      </c>
      <c r="G38" s="114">
        <v>7626</v>
      </c>
      <c r="H38" s="114">
        <v>7629</v>
      </c>
      <c r="I38" s="114">
        <v>7579</v>
      </c>
      <c r="J38" s="140">
        <v>7604</v>
      </c>
      <c r="K38" s="114">
        <v>-218</v>
      </c>
      <c r="L38" s="116">
        <v>-2.8669121514992111</v>
      </c>
    </row>
    <row r="39" spans="1:12" s="110" customFormat="1" ht="15" customHeight="1" x14ac:dyDescent="0.2">
      <c r="A39" s="120"/>
      <c r="B39" s="119"/>
      <c r="C39" s="258" t="s">
        <v>106</v>
      </c>
      <c r="E39" s="113">
        <v>40.603845112374763</v>
      </c>
      <c r="F39" s="115">
        <v>2999</v>
      </c>
      <c r="G39" s="114">
        <v>3075</v>
      </c>
      <c r="H39" s="114">
        <v>3088</v>
      </c>
      <c r="I39" s="114">
        <v>3068</v>
      </c>
      <c r="J39" s="140">
        <v>3074</v>
      </c>
      <c r="K39" s="114">
        <v>-75</v>
      </c>
      <c r="L39" s="116">
        <v>-2.439817826935589</v>
      </c>
    </row>
    <row r="40" spans="1:12" s="110" customFormat="1" ht="15" customHeight="1" x14ac:dyDescent="0.2">
      <c r="A40" s="120"/>
      <c r="B40" s="119"/>
      <c r="C40" s="258" t="s">
        <v>107</v>
      </c>
      <c r="E40" s="113">
        <v>59.396154887625237</v>
      </c>
      <c r="F40" s="115">
        <v>4387</v>
      </c>
      <c r="G40" s="114">
        <v>4551</v>
      </c>
      <c r="H40" s="114">
        <v>4541</v>
      </c>
      <c r="I40" s="114">
        <v>4511</v>
      </c>
      <c r="J40" s="140">
        <v>4530</v>
      </c>
      <c r="K40" s="114">
        <v>-143</v>
      </c>
      <c r="L40" s="116">
        <v>-3.1567328918322297</v>
      </c>
    </row>
    <row r="41" spans="1:12" s="110" customFormat="1" ht="15" customHeight="1" x14ac:dyDescent="0.2">
      <c r="A41" s="120"/>
      <c r="B41" s="320" t="s">
        <v>515</v>
      </c>
      <c r="C41" s="258"/>
      <c r="E41" s="113">
        <v>6.2434771931978634</v>
      </c>
      <c r="F41" s="115">
        <v>1017</v>
      </c>
      <c r="G41" s="114">
        <v>1066</v>
      </c>
      <c r="H41" s="114">
        <v>1062</v>
      </c>
      <c r="I41" s="114">
        <v>1066</v>
      </c>
      <c r="J41" s="140">
        <v>1053</v>
      </c>
      <c r="K41" s="114">
        <v>-36</v>
      </c>
      <c r="L41" s="116">
        <v>-3.4188034188034186</v>
      </c>
    </row>
    <row r="42" spans="1:12" s="110" customFormat="1" ht="15" customHeight="1" x14ac:dyDescent="0.2">
      <c r="A42" s="120"/>
      <c r="B42" s="119"/>
      <c r="C42" s="268" t="s">
        <v>106</v>
      </c>
      <c r="D42" s="182"/>
      <c r="E42" s="113">
        <v>43.952802359882007</v>
      </c>
      <c r="F42" s="115">
        <v>447</v>
      </c>
      <c r="G42" s="114">
        <v>478</v>
      </c>
      <c r="H42" s="114">
        <v>480</v>
      </c>
      <c r="I42" s="114">
        <v>490</v>
      </c>
      <c r="J42" s="140">
        <v>492</v>
      </c>
      <c r="K42" s="114">
        <v>-45</v>
      </c>
      <c r="L42" s="116">
        <v>-9.1463414634146343</v>
      </c>
    </row>
    <row r="43" spans="1:12" s="110" customFormat="1" ht="15" customHeight="1" x14ac:dyDescent="0.2">
      <c r="A43" s="120"/>
      <c r="B43" s="119"/>
      <c r="C43" s="268" t="s">
        <v>107</v>
      </c>
      <c r="D43" s="182"/>
      <c r="E43" s="113">
        <v>56.047197640117993</v>
      </c>
      <c r="F43" s="115">
        <v>570</v>
      </c>
      <c r="G43" s="114">
        <v>588</v>
      </c>
      <c r="H43" s="114">
        <v>582</v>
      </c>
      <c r="I43" s="114">
        <v>576</v>
      </c>
      <c r="J43" s="140">
        <v>561</v>
      </c>
      <c r="K43" s="114">
        <v>9</v>
      </c>
      <c r="L43" s="116">
        <v>1.6042780748663101</v>
      </c>
    </row>
    <row r="44" spans="1:12" s="110" customFormat="1" ht="15" customHeight="1" x14ac:dyDescent="0.2">
      <c r="A44" s="120"/>
      <c r="B44" s="119" t="s">
        <v>205</v>
      </c>
      <c r="C44" s="268"/>
      <c r="D44" s="182"/>
      <c r="E44" s="113">
        <v>23.537356498250354</v>
      </c>
      <c r="F44" s="115">
        <v>3834</v>
      </c>
      <c r="G44" s="114">
        <v>4075</v>
      </c>
      <c r="H44" s="114">
        <v>4099</v>
      </c>
      <c r="I44" s="114">
        <v>4126</v>
      </c>
      <c r="J44" s="140">
        <v>4267</v>
      </c>
      <c r="K44" s="114">
        <v>-433</v>
      </c>
      <c r="L44" s="116">
        <v>-10.14764471525662</v>
      </c>
    </row>
    <row r="45" spans="1:12" s="110" customFormat="1" ht="15" customHeight="1" x14ac:dyDescent="0.2">
      <c r="A45" s="120"/>
      <c r="B45" s="119"/>
      <c r="C45" s="268" t="s">
        <v>106</v>
      </c>
      <c r="D45" s="182"/>
      <c r="E45" s="113">
        <v>37.141366718831506</v>
      </c>
      <c r="F45" s="115">
        <v>1424</v>
      </c>
      <c r="G45" s="114">
        <v>1519</v>
      </c>
      <c r="H45" s="114">
        <v>1504</v>
      </c>
      <c r="I45" s="114">
        <v>1526</v>
      </c>
      <c r="J45" s="140">
        <v>1579</v>
      </c>
      <c r="K45" s="114">
        <v>-155</v>
      </c>
      <c r="L45" s="116">
        <v>-9.8163394553514891</v>
      </c>
    </row>
    <row r="46" spans="1:12" s="110" customFormat="1" ht="15" customHeight="1" x14ac:dyDescent="0.2">
      <c r="A46" s="123"/>
      <c r="B46" s="124"/>
      <c r="C46" s="260" t="s">
        <v>107</v>
      </c>
      <c r="D46" s="261"/>
      <c r="E46" s="125">
        <v>62.858633281168494</v>
      </c>
      <c r="F46" s="143">
        <v>2410</v>
      </c>
      <c r="G46" s="144">
        <v>2556</v>
      </c>
      <c r="H46" s="144">
        <v>2595</v>
      </c>
      <c r="I46" s="144">
        <v>2600</v>
      </c>
      <c r="J46" s="145">
        <v>2688</v>
      </c>
      <c r="K46" s="144">
        <v>-278</v>
      </c>
      <c r="L46" s="146">
        <v>-10.342261904761905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16289</v>
      </c>
      <c r="E11" s="114">
        <v>16960</v>
      </c>
      <c r="F11" s="114">
        <v>16952</v>
      </c>
      <c r="G11" s="114">
        <v>17064</v>
      </c>
      <c r="H11" s="140">
        <v>17136</v>
      </c>
      <c r="I11" s="115">
        <v>-847</v>
      </c>
      <c r="J11" s="116">
        <v>-4.9428104575163401</v>
      </c>
    </row>
    <row r="12" spans="1:15" s="110" customFormat="1" ht="24.95" customHeight="1" x14ac:dyDescent="0.2">
      <c r="A12" s="193" t="s">
        <v>132</v>
      </c>
      <c r="B12" s="194" t="s">
        <v>133</v>
      </c>
      <c r="C12" s="113">
        <v>0.28853827736509302</v>
      </c>
      <c r="D12" s="115">
        <v>47</v>
      </c>
      <c r="E12" s="114">
        <v>42</v>
      </c>
      <c r="F12" s="114">
        <v>49</v>
      </c>
      <c r="G12" s="114">
        <v>50</v>
      </c>
      <c r="H12" s="140">
        <v>46</v>
      </c>
      <c r="I12" s="115">
        <v>1</v>
      </c>
      <c r="J12" s="116">
        <v>2.1739130434782608</v>
      </c>
    </row>
    <row r="13" spans="1:15" s="110" customFormat="1" ht="24.95" customHeight="1" x14ac:dyDescent="0.2">
      <c r="A13" s="193" t="s">
        <v>134</v>
      </c>
      <c r="B13" s="199" t="s">
        <v>214</v>
      </c>
      <c r="C13" s="113">
        <v>0.19645159309963781</v>
      </c>
      <c r="D13" s="115">
        <v>32</v>
      </c>
      <c r="E13" s="114">
        <v>32</v>
      </c>
      <c r="F13" s="114">
        <v>29</v>
      </c>
      <c r="G13" s="114">
        <v>32</v>
      </c>
      <c r="H13" s="140">
        <v>27</v>
      </c>
      <c r="I13" s="115">
        <v>5</v>
      </c>
      <c r="J13" s="116">
        <v>18.518518518518519</v>
      </c>
    </row>
    <row r="14" spans="1:15" s="287" customFormat="1" ht="24.95" customHeight="1" x14ac:dyDescent="0.2">
      <c r="A14" s="193" t="s">
        <v>215</v>
      </c>
      <c r="B14" s="199" t="s">
        <v>137</v>
      </c>
      <c r="C14" s="113">
        <v>6.3539812143164101</v>
      </c>
      <c r="D14" s="115">
        <v>1035</v>
      </c>
      <c r="E14" s="114">
        <v>1107</v>
      </c>
      <c r="F14" s="114">
        <v>1134</v>
      </c>
      <c r="G14" s="114">
        <v>1157</v>
      </c>
      <c r="H14" s="140">
        <v>1109</v>
      </c>
      <c r="I14" s="115">
        <v>-74</v>
      </c>
      <c r="J14" s="116">
        <v>-6.6726780883678991</v>
      </c>
      <c r="K14" s="110"/>
      <c r="L14" s="110"/>
      <c r="M14" s="110"/>
      <c r="N14" s="110"/>
      <c r="O14" s="110"/>
    </row>
    <row r="15" spans="1:15" s="110" customFormat="1" ht="24.95" customHeight="1" x14ac:dyDescent="0.2">
      <c r="A15" s="193" t="s">
        <v>216</v>
      </c>
      <c r="B15" s="199" t="s">
        <v>217</v>
      </c>
      <c r="C15" s="113">
        <v>1.9276812572901958</v>
      </c>
      <c r="D15" s="115">
        <v>314</v>
      </c>
      <c r="E15" s="114">
        <v>332</v>
      </c>
      <c r="F15" s="114">
        <v>337</v>
      </c>
      <c r="G15" s="114">
        <v>346</v>
      </c>
      <c r="H15" s="140">
        <v>334</v>
      </c>
      <c r="I15" s="115">
        <v>-20</v>
      </c>
      <c r="J15" s="116">
        <v>-5.9880239520958085</v>
      </c>
    </row>
    <row r="16" spans="1:15" s="287" customFormat="1" ht="24.95" customHeight="1" x14ac:dyDescent="0.2">
      <c r="A16" s="193" t="s">
        <v>218</v>
      </c>
      <c r="B16" s="199" t="s">
        <v>141</v>
      </c>
      <c r="C16" s="113">
        <v>3.8369451777273005</v>
      </c>
      <c r="D16" s="115">
        <v>625</v>
      </c>
      <c r="E16" s="114">
        <v>670</v>
      </c>
      <c r="F16" s="114">
        <v>684</v>
      </c>
      <c r="G16" s="114">
        <v>697</v>
      </c>
      <c r="H16" s="140">
        <v>671</v>
      </c>
      <c r="I16" s="115">
        <v>-46</v>
      </c>
      <c r="J16" s="116">
        <v>-6.855439642324888</v>
      </c>
      <c r="K16" s="110"/>
      <c r="L16" s="110"/>
      <c r="M16" s="110"/>
      <c r="N16" s="110"/>
      <c r="O16" s="110"/>
    </row>
    <row r="17" spans="1:15" s="110" customFormat="1" ht="24.95" customHeight="1" x14ac:dyDescent="0.2">
      <c r="A17" s="193" t="s">
        <v>142</v>
      </c>
      <c r="B17" s="199" t="s">
        <v>220</v>
      </c>
      <c r="C17" s="113">
        <v>0.58935477929891333</v>
      </c>
      <c r="D17" s="115">
        <v>96</v>
      </c>
      <c r="E17" s="114">
        <v>105</v>
      </c>
      <c r="F17" s="114">
        <v>113</v>
      </c>
      <c r="G17" s="114">
        <v>114</v>
      </c>
      <c r="H17" s="140">
        <v>104</v>
      </c>
      <c r="I17" s="115">
        <v>-8</v>
      </c>
      <c r="J17" s="116">
        <v>-7.6923076923076925</v>
      </c>
    </row>
    <row r="18" spans="1:15" s="287" customFormat="1" ht="24.95" customHeight="1" x14ac:dyDescent="0.2">
      <c r="A18" s="201" t="s">
        <v>144</v>
      </c>
      <c r="B18" s="202" t="s">
        <v>145</v>
      </c>
      <c r="C18" s="113">
        <v>3.2782859598502059</v>
      </c>
      <c r="D18" s="115">
        <v>534</v>
      </c>
      <c r="E18" s="114">
        <v>567</v>
      </c>
      <c r="F18" s="114">
        <v>552</v>
      </c>
      <c r="G18" s="114">
        <v>554</v>
      </c>
      <c r="H18" s="140">
        <v>538</v>
      </c>
      <c r="I18" s="115">
        <v>-4</v>
      </c>
      <c r="J18" s="116">
        <v>-0.74349442379182151</v>
      </c>
      <c r="K18" s="110"/>
      <c r="L18" s="110"/>
      <c r="M18" s="110"/>
      <c r="N18" s="110"/>
      <c r="O18" s="110"/>
    </row>
    <row r="19" spans="1:15" s="110" customFormat="1" ht="24.95" customHeight="1" x14ac:dyDescent="0.2">
      <c r="A19" s="193" t="s">
        <v>146</v>
      </c>
      <c r="B19" s="199" t="s">
        <v>147</v>
      </c>
      <c r="C19" s="113">
        <v>16.26250844127939</v>
      </c>
      <c r="D19" s="115">
        <v>2649</v>
      </c>
      <c r="E19" s="114">
        <v>2819</v>
      </c>
      <c r="F19" s="114">
        <v>2847</v>
      </c>
      <c r="G19" s="114">
        <v>2827</v>
      </c>
      <c r="H19" s="140">
        <v>2838</v>
      </c>
      <c r="I19" s="115">
        <v>-189</v>
      </c>
      <c r="J19" s="116">
        <v>-6.6596194503171251</v>
      </c>
    </row>
    <row r="20" spans="1:15" s="287" customFormat="1" ht="24.95" customHeight="1" x14ac:dyDescent="0.2">
      <c r="A20" s="193" t="s">
        <v>148</v>
      </c>
      <c r="B20" s="199" t="s">
        <v>149</v>
      </c>
      <c r="C20" s="113">
        <v>8.7850696789244278</v>
      </c>
      <c r="D20" s="115">
        <v>1431</v>
      </c>
      <c r="E20" s="114">
        <v>1490</v>
      </c>
      <c r="F20" s="114">
        <v>1466</v>
      </c>
      <c r="G20" s="114">
        <v>1449</v>
      </c>
      <c r="H20" s="140">
        <v>1480</v>
      </c>
      <c r="I20" s="115">
        <v>-49</v>
      </c>
      <c r="J20" s="116">
        <v>-3.310810810810811</v>
      </c>
      <c r="K20" s="110"/>
      <c r="L20" s="110"/>
      <c r="M20" s="110"/>
      <c r="N20" s="110"/>
      <c r="O20" s="110"/>
    </row>
    <row r="21" spans="1:15" s="110" customFormat="1" ht="24.95" customHeight="1" x14ac:dyDescent="0.2">
      <c r="A21" s="201" t="s">
        <v>150</v>
      </c>
      <c r="B21" s="202" t="s">
        <v>151</v>
      </c>
      <c r="C21" s="113">
        <v>7.6309165694640555</v>
      </c>
      <c r="D21" s="115">
        <v>1243</v>
      </c>
      <c r="E21" s="114">
        <v>1437</v>
      </c>
      <c r="F21" s="114">
        <v>1442</v>
      </c>
      <c r="G21" s="114">
        <v>1496</v>
      </c>
      <c r="H21" s="140">
        <v>1533</v>
      </c>
      <c r="I21" s="115">
        <v>-290</v>
      </c>
      <c r="J21" s="116">
        <v>-18.917155903457274</v>
      </c>
    </row>
    <row r="22" spans="1:15" s="110" customFormat="1" ht="24.95" customHeight="1" x14ac:dyDescent="0.2">
      <c r="A22" s="201" t="s">
        <v>152</v>
      </c>
      <c r="B22" s="199" t="s">
        <v>153</v>
      </c>
      <c r="C22" s="113">
        <v>2.1916630855178343</v>
      </c>
      <c r="D22" s="115">
        <v>357</v>
      </c>
      <c r="E22" s="114">
        <v>366</v>
      </c>
      <c r="F22" s="114">
        <v>394</v>
      </c>
      <c r="G22" s="114">
        <v>481</v>
      </c>
      <c r="H22" s="140">
        <v>512</v>
      </c>
      <c r="I22" s="115">
        <v>-155</v>
      </c>
      <c r="J22" s="116">
        <v>-30.2734375</v>
      </c>
    </row>
    <row r="23" spans="1:15" s="110" customFormat="1" ht="24.95" customHeight="1" x14ac:dyDescent="0.2">
      <c r="A23" s="193" t="s">
        <v>154</v>
      </c>
      <c r="B23" s="199" t="s">
        <v>155</v>
      </c>
      <c r="C23" s="113">
        <v>0.85947571981091531</v>
      </c>
      <c r="D23" s="115">
        <v>140</v>
      </c>
      <c r="E23" s="114">
        <v>140</v>
      </c>
      <c r="F23" s="114">
        <v>139</v>
      </c>
      <c r="G23" s="114">
        <v>135</v>
      </c>
      <c r="H23" s="140">
        <v>134</v>
      </c>
      <c r="I23" s="115">
        <v>6</v>
      </c>
      <c r="J23" s="116">
        <v>4.4776119402985071</v>
      </c>
    </row>
    <row r="24" spans="1:15" s="110" customFormat="1" ht="24.95" customHeight="1" x14ac:dyDescent="0.2">
      <c r="A24" s="193" t="s">
        <v>156</v>
      </c>
      <c r="B24" s="199" t="s">
        <v>221</v>
      </c>
      <c r="C24" s="113">
        <v>9.7489103075695258</v>
      </c>
      <c r="D24" s="115">
        <v>1588</v>
      </c>
      <c r="E24" s="114">
        <v>1788</v>
      </c>
      <c r="F24" s="114">
        <v>1814</v>
      </c>
      <c r="G24" s="114">
        <v>1779</v>
      </c>
      <c r="H24" s="140">
        <v>1780</v>
      </c>
      <c r="I24" s="115">
        <v>-192</v>
      </c>
      <c r="J24" s="116">
        <v>-10.786516853932584</v>
      </c>
    </row>
    <row r="25" spans="1:15" s="110" customFormat="1" ht="24.95" customHeight="1" x14ac:dyDescent="0.2">
      <c r="A25" s="193" t="s">
        <v>222</v>
      </c>
      <c r="B25" s="204" t="s">
        <v>159</v>
      </c>
      <c r="C25" s="113">
        <v>13.905089324083738</v>
      </c>
      <c r="D25" s="115">
        <v>2265</v>
      </c>
      <c r="E25" s="114">
        <v>2060</v>
      </c>
      <c r="F25" s="114">
        <v>2060</v>
      </c>
      <c r="G25" s="114">
        <v>2057</v>
      </c>
      <c r="H25" s="140">
        <v>2117</v>
      </c>
      <c r="I25" s="115">
        <v>148</v>
      </c>
      <c r="J25" s="116">
        <v>6.9910250354274917</v>
      </c>
    </row>
    <row r="26" spans="1:15" s="110" customFormat="1" ht="24.95" customHeight="1" x14ac:dyDescent="0.2">
      <c r="A26" s="201">
        <v>782.78300000000002</v>
      </c>
      <c r="B26" s="203" t="s">
        <v>160</v>
      </c>
      <c r="C26" s="113">
        <v>0.87789305666400641</v>
      </c>
      <c r="D26" s="115">
        <v>143</v>
      </c>
      <c r="E26" s="114">
        <v>141</v>
      </c>
      <c r="F26" s="114">
        <v>97</v>
      </c>
      <c r="G26" s="114">
        <v>108</v>
      </c>
      <c r="H26" s="140">
        <v>106</v>
      </c>
      <c r="I26" s="115">
        <v>37</v>
      </c>
      <c r="J26" s="116">
        <v>34.905660377358494</v>
      </c>
    </row>
    <row r="27" spans="1:15" s="110" customFormat="1" ht="24.95" customHeight="1" x14ac:dyDescent="0.2">
      <c r="A27" s="193" t="s">
        <v>161</v>
      </c>
      <c r="B27" s="199" t="s">
        <v>162</v>
      </c>
      <c r="C27" s="113">
        <v>0.14119958254036466</v>
      </c>
      <c r="D27" s="115">
        <v>23</v>
      </c>
      <c r="E27" s="114">
        <v>21</v>
      </c>
      <c r="F27" s="114">
        <v>21</v>
      </c>
      <c r="G27" s="114">
        <v>24</v>
      </c>
      <c r="H27" s="140">
        <v>28</v>
      </c>
      <c r="I27" s="115">
        <v>-5</v>
      </c>
      <c r="J27" s="116">
        <v>-17.857142857142858</v>
      </c>
    </row>
    <row r="28" spans="1:15" s="110" customFormat="1" ht="24.95" customHeight="1" x14ac:dyDescent="0.2">
      <c r="A28" s="193" t="s">
        <v>163</v>
      </c>
      <c r="B28" s="199" t="s">
        <v>164</v>
      </c>
      <c r="C28" s="113">
        <v>3.173921051016023</v>
      </c>
      <c r="D28" s="115">
        <v>517</v>
      </c>
      <c r="E28" s="114">
        <v>567</v>
      </c>
      <c r="F28" s="114">
        <v>552</v>
      </c>
      <c r="G28" s="114">
        <v>558</v>
      </c>
      <c r="H28" s="140">
        <v>538</v>
      </c>
      <c r="I28" s="115">
        <v>-21</v>
      </c>
      <c r="J28" s="116">
        <v>-3.9033457249070631</v>
      </c>
    </row>
    <row r="29" spans="1:15" s="110" customFormat="1" ht="24.95" customHeight="1" x14ac:dyDescent="0.2">
      <c r="A29" s="193">
        <v>86</v>
      </c>
      <c r="B29" s="199" t="s">
        <v>165</v>
      </c>
      <c r="C29" s="113">
        <v>7.58794278347351</v>
      </c>
      <c r="D29" s="115">
        <v>1236</v>
      </c>
      <c r="E29" s="114">
        <v>1225</v>
      </c>
      <c r="F29" s="114">
        <v>1204</v>
      </c>
      <c r="G29" s="114">
        <v>1172</v>
      </c>
      <c r="H29" s="140">
        <v>1164</v>
      </c>
      <c r="I29" s="115">
        <v>72</v>
      </c>
      <c r="J29" s="116">
        <v>6.1855670103092786</v>
      </c>
    </row>
    <row r="30" spans="1:15" s="110" customFormat="1" ht="24.95" customHeight="1" x14ac:dyDescent="0.2">
      <c r="A30" s="193">
        <v>87.88</v>
      </c>
      <c r="B30" s="204" t="s">
        <v>166</v>
      </c>
      <c r="C30" s="113">
        <v>5.9242433544109518</v>
      </c>
      <c r="D30" s="115">
        <v>965</v>
      </c>
      <c r="E30" s="114">
        <v>978</v>
      </c>
      <c r="F30" s="114">
        <v>963</v>
      </c>
      <c r="G30" s="114">
        <v>959</v>
      </c>
      <c r="H30" s="140">
        <v>967</v>
      </c>
      <c r="I30" s="115">
        <v>-2</v>
      </c>
      <c r="J30" s="116">
        <v>-0.20682523267838676</v>
      </c>
    </row>
    <row r="31" spans="1:15" s="110" customFormat="1" ht="24.95" customHeight="1" x14ac:dyDescent="0.2">
      <c r="A31" s="193" t="s">
        <v>167</v>
      </c>
      <c r="B31" s="199" t="s">
        <v>168</v>
      </c>
      <c r="C31" s="113">
        <v>12.793910000613911</v>
      </c>
      <c r="D31" s="115">
        <v>2084</v>
      </c>
      <c r="E31" s="114">
        <v>2180</v>
      </c>
      <c r="F31" s="114">
        <v>2189</v>
      </c>
      <c r="G31" s="114">
        <v>2226</v>
      </c>
      <c r="H31" s="140">
        <v>2219</v>
      </c>
      <c r="I31" s="115">
        <v>-135</v>
      </c>
      <c r="J31" s="116">
        <v>-6.0838215412347907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0.28853827736509302</v>
      </c>
      <c r="D34" s="115">
        <v>47</v>
      </c>
      <c r="E34" s="114">
        <v>42</v>
      </c>
      <c r="F34" s="114">
        <v>49</v>
      </c>
      <c r="G34" s="114">
        <v>50</v>
      </c>
      <c r="H34" s="140">
        <v>46</v>
      </c>
      <c r="I34" s="115">
        <v>1</v>
      </c>
      <c r="J34" s="116">
        <v>2.1739130434782608</v>
      </c>
    </row>
    <row r="35" spans="1:10" s="110" customFormat="1" ht="24.95" customHeight="1" x14ac:dyDescent="0.2">
      <c r="A35" s="292" t="s">
        <v>171</v>
      </c>
      <c r="B35" s="293" t="s">
        <v>172</v>
      </c>
      <c r="C35" s="113">
        <v>9.8287187672662526</v>
      </c>
      <c r="D35" s="115">
        <v>1601</v>
      </c>
      <c r="E35" s="114">
        <v>1706</v>
      </c>
      <c r="F35" s="114">
        <v>1715</v>
      </c>
      <c r="G35" s="114">
        <v>1743</v>
      </c>
      <c r="H35" s="140">
        <v>1674</v>
      </c>
      <c r="I35" s="115">
        <v>-73</v>
      </c>
      <c r="J35" s="116">
        <v>-4.3608124253285547</v>
      </c>
    </row>
    <row r="36" spans="1:10" s="110" customFormat="1" ht="24.95" customHeight="1" x14ac:dyDescent="0.2">
      <c r="A36" s="294" t="s">
        <v>173</v>
      </c>
      <c r="B36" s="295" t="s">
        <v>174</v>
      </c>
      <c r="C36" s="125">
        <v>89.882742955368656</v>
      </c>
      <c r="D36" s="143">
        <v>14641</v>
      </c>
      <c r="E36" s="144">
        <v>15212</v>
      </c>
      <c r="F36" s="144">
        <v>15188</v>
      </c>
      <c r="G36" s="144">
        <v>15271</v>
      </c>
      <c r="H36" s="145">
        <v>15416</v>
      </c>
      <c r="I36" s="143">
        <v>-775</v>
      </c>
      <c r="J36" s="146">
        <v>-5.0272444213803844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16289</v>
      </c>
      <c r="F11" s="264">
        <v>16960</v>
      </c>
      <c r="G11" s="264">
        <v>16952</v>
      </c>
      <c r="H11" s="264">
        <v>17064</v>
      </c>
      <c r="I11" s="265">
        <v>17136</v>
      </c>
      <c r="J11" s="263">
        <v>-847</v>
      </c>
      <c r="K11" s="266">
        <v>-4.9428104575163401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46.841426729694888</v>
      </c>
      <c r="E13" s="115">
        <v>7630</v>
      </c>
      <c r="F13" s="114">
        <v>7880</v>
      </c>
      <c r="G13" s="114">
        <v>7931</v>
      </c>
      <c r="H13" s="114">
        <v>7976</v>
      </c>
      <c r="I13" s="140">
        <v>7958</v>
      </c>
      <c r="J13" s="115">
        <v>-328</v>
      </c>
      <c r="K13" s="116">
        <v>-4.1216386026639862</v>
      </c>
    </row>
    <row r="14" spans="1:15" ht="15.95" customHeight="1" x14ac:dyDescent="0.2">
      <c r="A14" s="306" t="s">
        <v>230</v>
      </c>
      <c r="B14" s="307"/>
      <c r="C14" s="308"/>
      <c r="D14" s="113">
        <v>41.027687396402477</v>
      </c>
      <c r="E14" s="115">
        <v>6683</v>
      </c>
      <c r="F14" s="114">
        <v>7050</v>
      </c>
      <c r="G14" s="114">
        <v>7015</v>
      </c>
      <c r="H14" s="114">
        <v>7094</v>
      </c>
      <c r="I14" s="140">
        <v>7189</v>
      </c>
      <c r="J14" s="115">
        <v>-506</v>
      </c>
      <c r="K14" s="116">
        <v>-7.0385310891640005</v>
      </c>
    </row>
    <row r="15" spans="1:15" ht="15.95" customHeight="1" x14ac:dyDescent="0.2">
      <c r="A15" s="306" t="s">
        <v>231</v>
      </c>
      <c r="B15" s="307"/>
      <c r="C15" s="308"/>
      <c r="D15" s="113">
        <v>4.5429430904291239</v>
      </c>
      <c r="E15" s="115">
        <v>740</v>
      </c>
      <c r="F15" s="114">
        <v>740</v>
      </c>
      <c r="G15" s="114">
        <v>739</v>
      </c>
      <c r="H15" s="114">
        <v>710</v>
      </c>
      <c r="I15" s="140">
        <v>742</v>
      </c>
      <c r="J15" s="115">
        <v>-2</v>
      </c>
      <c r="K15" s="116">
        <v>-0.26954177897574122</v>
      </c>
    </row>
    <row r="16" spans="1:15" ht="15.95" customHeight="1" x14ac:dyDescent="0.2">
      <c r="A16" s="306" t="s">
        <v>232</v>
      </c>
      <c r="B16" s="307"/>
      <c r="C16" s="308"/>
      <c r="D16" s="113">
        <v>3.929031861992756</v>
      </c>
      <c r="E16" s="115">
        <v>640</v>
      </c>
      <c r="F16" s="114">
        <v>668</v>
      </c>
      <c r="G16" s="114">
        <v>651</v>
      </c>
      <c r="H16" s="114">
        <v>659</v>
      </c>
      <c r="I16" s="140">
        <v>641</v>
      </c>
      <c r="J16" s="115">
        <v>-1</v>
      </c>
      <c r="K16" s="116">
        <v>-0.15600624024960999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0.31309472650254772</v>
      </c>
      <c r="E18" s="115">
        <v>51</v>
      </c>
      <c r="F18" s="114">
        <v>49</v>
      </c>
      <c r="G18" s="114">
        <v>53</v>
      </c>
      <c r="H18" s="114">
        <v>54</v>
      </c>
      <c r="I18" s="140">
        <v>51</v>
      </c>
      <c r="J18" s="115">
        <v>0</v>
      </c>
      <c r="K18" s="116">
        <v>0</v>
      </c>
    </row>
    <row r="19" spans="1:11" ht="14.1" customHeight="1" x14ac:dyDescent="0.2">
      <c r="A19" s="306" t="s">
        <v>235</v>
      </c>
      <c r="B19" s="307" t="s">
        <v>236</v>
      </c>
      <c r="C19" s="308"/>
      <c r="D19" s="113">
        <v>0.11664313340290994</v>
      </c>
      <c r="E19" s="115">
        <v>19</v>
      </c>
      <c r="F19" s="114">
        <v>19</v>
      </c>
      <c r="G19" s="114">
        <v>23</v>
      </c>
      <c r="H19" s="114">
        <v>22</v>
      </c>
      <c r="I19" s="140">
        <v>22</v>
      </c>
      <c r="J19" s="115">
        <v>-3</v>
      </c>
      <c r="K19" s="116">
        <v>-13.636363636363637</v>
      </c>
    </row>
    <row r="20" spans="1:11" ht="14.1" customHeight="1" x14ac:dyDescent="0.2">
      <c r="A20" s="306">
        <v>12</v>
      </c>
      <c r="B20" s="307" t="s">
        <v>237</v>
      </c>
      <c r="C20" s="308"/>
      <c r="D20" s="113">
        <v>1.1787095585978267</v>
      </c>
      <c r="E20" s="115">
        <v>192</v>
      </c>
      <c r="F20" s="114">
        <v>198</v>
      </c>
      <c r="G20" s="114">
        <v>199</v>
      </c>
      <c r="H20" s="114">
        <v>209</v>
      </c>
      <c r="I20" s="140">
        <v>188</v>
      </c>
      <c r="J20" s="115">
        <v>4</v>
      </c>
      <c r="K20" s="116">
        <v>2.1276595744680851</v>
      </c>
    </row>
    <row r="21" spans="1:11" ht="14.1" customHeight="1" x14ac:dyDescent="0.2">
      <c r="A21" s="306">
        <v>21</v>
      </c>
      <c r="B21" s="307" t="s">
        <v>238</v>
      </c>
      <c r="C21" s="308"/>
      <c r="D21" s="113">
        <v>0.16575603167781938</v>
      </c>
      <c r="E21" s="115">
        <v>27</v>
      </c>
      <c r="F21" s="114">
        <v>28</v>
      </c>
      <c r="G21" s="114">
        <v>31</v>
      </c>
      <c r="H21" s="114">
        <v>30</v>
      </c>
      <c r="I21" s="140">
        <v>24</v>
      </c>
      <c r="J21" s="115">
        <v>3</v>
      </c>
      <c r="K21" s="116">
        <v>12.5</v>
      </c>
    </row>
    <row r="22" spans="1:11" ht="14.1" customHeight="1" x14ac:dyDescent="0.2">
      <c r="A22" s="306">
        <v>22</v>
      </c>
      <c r="B22" s="307" t="s">
        <v>239</v>
      </c>
      <c r="C22" s="308"/>
      <c r="D22" s="113">
        <v>0.31923383878691142</v>
      </c>
      <c r="E22" s="115">
        <v>52</v>
      </c>
      <c r="F22" s="114">
        <v>56</v>
      </c>
      <c r="G22" s="114">
        <v>59</v>
      </c>
      <c r="H22" s="114">
        <v>66</v>
      </c>
      <c r="I22" s="140">
        <v>69</v>
      </c>
      <c r="J22" s="115">
        <v>-17</v>
      </c>
      <c r="K22" s="116">
        <v>-24.637681159420289</v>
      </c>
    </row>
    <row r="23" spans="1:11" ht="14.1" customHeight="1" x14ac:dyDescent="0.2">
      <c r="A23" s="306">
        <v>23</v>
      </c>
      <c r="B23" s="307" t="s">
        <v>240</v>
      </c>
      <c r="C23" s="308"/>
      <c r="D23" s="113">
        <v>0.49726809503345815</v>
      </c>
      <c r="E23" s="115">
        <v>81</v>
      </c>
      <c r="F23" s="114">
        <v>78</v>
      </c>
      <c r="G23" s="114">
        <v>79</v>
      </c>
      <c r="H23" s="114">
        <v>87</v>
      </c>
      <c r="I23" s="140">
        <v>91</v>
      </c>
      <c r="J23" s="115">
        <v>-10</v>
      </c>
      <c r="K23" s="116">
        <v>-10.989010989010989</v>
      </c>
    </row>
    <row r="24" spans="1:11" ht="14.1" customHeight="1" x14ac:dyDescent="0.2">
      <c r="A24" s="306">
        <v>24</v>
      </c>
      <c r="B24" s="307" t="s">
        <v>241</v>
      </c>
      <c r="C24" s="308"/>
      <c r="D24" s="113">
        <v>1.3199091411381914</v>
      </c>
      <c r="E24" s="115">
        <v>215</v>
      </c>
      <c r="F24" s="114">
        <v>224</v>
      </c>
      <c r="G24" s="114">
        <v>234</v>
      </c>
      <c r="H24" s="114">
        <v>238</v>
      </c>
      <c r="I24" s="140">
        <v>231</v>
      </c>
      <c r="J24" s="115">
        <v>-16</v>
      </c>
      <c r="K24" s="116">
        <v>-6.9264069264069263</v>
      </c>
    </row>
    <row r="25" spans="1:11" ht="14.1" customHeight="1" x14ac:dyDescent="0.2">
      <c r="A25" s="306">
        <v>25</v>
      </c>
      <c r="B25" s="307" t="s">
        <v>242</v>
      </c>
      <c r="C25" s="308"/>
      <c r="D25" s="113">
        <v>1.1541531094603721</v>
      </c>
      <c r="E25" s="115">
        <v>188</v>
      </c>
      <c r="F25" s="114">
        <v>204</v>
      </c>
      <c r="G25" s="114">
        <v>195</v>
      </c>
      <c r="H25" s="114">
        <v>178</v>
      </c>
      <c r="I25" s="140">
        <v>176</v>
      </c>
      <c r="J25" s="115">
        <v>12</v>
      </c>
      <c r="K25" s="116">
        <v>6.8181818181818183</v>
      </c>
    </row>
    <row r="26" spans="1:11" ht="14.1" customHeight="1" x14ac:dyDescent="0.2">
      <c r="A26" s="306">
        <v>26</v>
      </c>
      <c r="B26" s="307" t="s">
        <v>243</v>
      </c>
      <c r="C26" s="308"/>
      <c r="D26" s="113">
        <v>0.74283258640800542</v>
      </c>
      <c r="E26" s="115">
        <v>121</v>
      </c>
      <c r="F26" s="114">
        <v>114</v>
      </c>
      <c r="G26" s="114">
        <v>118</v>
      </c>
      <c r="H26" s="114">
        <v>120</v>
      </c>
      <c r="I26" s="140">
        <v>123</v>
      </c>
      <c r="J26" s="115">
        <v>-2</v>
      </c>
      <c r="K26" s="116">
        <v>-1.6260162601626016</v>
      </c>
    </row>
    <row r="27" spans="1:11" ht="14.1" customHeight="1" x14ac:dyDescent="0.2">
      <c r="A27" s="306">
        <v>27</v>
      </c>
      <c r="B27" s="307" t="s">
        <v>244</v>
      </c>
      <c r="C27" s="308"/>
      <c r="D27" s="113">
        <v>0.30081650193382037</v>
      </c>
      <c r="E27" s="115">
        <v>49</v>
      </c>
      <c r="F27" s="114">
        <v>50</v>
      </c>
      <c r="G27" s="114">
        <v>48</v>
      </c>
      <c r="H27" s="114">
        <v>50</v>
      </c>
      <c r="I27" s="140">
        <v>49</v>
      </c>
      <c r="J27" s="115">
        <v>0</v>
      </c>
      <c r="K27" s="116">
        <v>0</v>
      </c>
    </row>
    <row r="28" spans="1:11" ht="14.1" customHeight="1" x14ac:dyDescent="0.2">
      <c r="A28" s="306">
        <v>28</v>
      </c>
      <c r="B28" s="307" t="s">
        <v>245</v>
      </c>
      <c r="C28" s="308"/>
      <c r="D28" s="113">
        <v>9.2086684265455215E-2</v>
      </c>
      <c r="E28" s="115">
        <v>15</v>
      </c>
      <c r="F28" s="114">
        <v>15</v>
      </c>
      <c r="G28" s="114">
        <v>17</v>
      </c>
      <c r="H28" s="114">
        <v>18</v>
      </c>
      <c r="I28" s="140">
        <v>22</v>
      </c>
      <c r="J28" s="115">
        <v>-7</v>
      </c>
      <c r="K28" s="116">
        <v>-31.818181818181817</v>
      </c>
    </row>
    <row r="29" spans="1:11" ht="14.1" customHeight="1" x14ac:dyDescent="0.2">
      <c r="A29" s="306">
        <v>29</v>
      </c>
      <c r="B29" s="307" t="s">
        <v>246</v>
      </c>
      <c r="C29" s="308"/>
      <c r="D29" s="113">
        <v>2.2469150960771072</v>
      </c>
      <c r="E29" s="115">
        <v>366</v>
      </c>
      <c r="F29" s="114">
        <v>436</v>
      </c>
      <c r="G29" s="114">
        <v>425</v>
      </c>
      <c r="H29" s="114">
        <v>427</v>
      </c>
      <c r="I29" s="140">
        <v>451</v>
      </c>
      <c r="J29" s="115">
        <v>-85</v>
      </c>
      <c r="K29" s="116">
        <v>-18.847006651884701</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2.0259070538400148</v>
      </c>
      <c r="E31" s="115">
        <v>330</v>
      </c>
      <c r="F31" s="114">
        <v>377</v>
      </c>
      <c r="G31" s="114">
        <v>373</v>
      </c>
      <c r="H31" s="114">
        <v>376</v>
      </c>
      <c r="I31" s="140">
        <v>376</v>
      </c>
      <c r="J31" s="115">
        <v>-46</v>
      </c>
      <c r="K31" s="116">
        <v>-12.23404255319149</v>
      </c>
    </row>
    <row r="32" spans="1:11" ht="14.1" customHeight="1" x14ac:dyDescent="0.2">
      <c r="A32" s="306">
        <v>31</v>
      </c>
      <c r="B32" s="307" t="s">
        <v>251</v>
      </c>
      <c r="C32" s="308"/>
      <c r="D32" s="113">
        <v>8.5947571981091528E-2</v>
      </c>
      <c r="E32" s="115">
        <v>14</v>
      </c>
      <c r="F32" s="114">
        <v>18</v>
      </c>
      <c r="G32" s="114">
        <v>19</v>
      </c>
      <c r="H32" s="114">
        <v>21</v>
      </c>
      <c r="I32" s="140">
        <v>20</v>
      </c>
      <c r="J32" s="115">
        <v>-6</v>
      </c>
      <c r="K32" s="116">
        <v>-30</v>
      </c>
    </row>
    <row r="33" spans="1:11" ht="14.1" customHeight="1" x14ac:dyDescent="0.2">
      <c r="A33" s="306">
        <v>32</v>
      </c>
      <c r="B33" s="307" t="s">
        <v>252</v>
      </c>
      <c r="C33" s="308"/>
      <c r="D33" s="113">
        <v>0.82264104610473321</v>
      </c>
      <c r="E33" s="115">
        <v>134</v>
      </c>
      <c r="F33" s="114">
        <v>138</v>
      </c>
      <c r="G33" s="114">
        <v>122</v>
      </c>
      <c r="H33" s="114">
        <v>130</v>
      </c>
      <c r="I33" s="140">
        <v>126</v>
      </c>
      <c r="J33" s="115">
        <v>8</v>
      </c>
      <c r="K33" s="116">
        <v>6.3492063492063489</v>
      </c>
    </row>
    <row r="34" spans="1:11" ht="14.1" customHeight="1" x14ac:dyDescent="0.2">
      <c r="A34" s="306">
        <v>33</v>
      </c>
      <c r="B34" s="307" t="s">
        <v>253</v>
      </c>
      <c r="C34" s="308"/>
      <c r="D34" s="113">
        <v>0.4542943090429124</v>
      </c>
      <c r="E34" s="115">
        <v>74</v>
      </c>
      <c r="F34" s="114">
        <v>83</v>
      </c>
      <c r="G34" s="114">
        <v>85</v>
      </c>
      <c r="H34" s="114">
        <v>83</v>
      </c>
      <c r="I34" s="140">
        <v>74</v>
      </c>
      <c r="J34" s="115">
        <v>0</v>
      </c>
      <c r="K34" s="116">
        <v>0</v>
      </c>
    </row>
    <row r="35" spans="1:11" ht="14.1" customHeight="1" x14ac:dyDescent="0.2">
      <c r="A35" s="306">
        <v>34</v>
      </c>
      <c r="B35" s="307" t="s">
        <v>254</v>
      </c>
      <c r="C35" s="308"/>
      <c r="D35" s="113">
        <v>3.3642335318312973</v>
      </c>
      <c r="E35" s="115">
        <v>548</v>
      </c>
      <c r="F35" s="114">
        <v>570</v>
      </c>
      <c r="G35" s="114">
        <v>563</v>
      </c>
      <c r="H35" s="114">
        <v>580</v>
      </c>
      <c r="I35" s="140">
        <v>556</v>
      </c>
      <c r="J35" s="115">
        <v>-8</v>
      </c>
      <c r="K35" s="116">
        <v>-1.4388489208633093</v>
      </c>
    </row>
    <row r="36" spans="1:11" ht="14.1" customHeight="1" x14ac:dyDescent="0.2">
      <c r="A36" s="306">
        <v>41</v>
      </c>
      <c r="B36" s="307" t="s">
        <v>255</v>
      </c>
      <c r="C36" s="308"/>
      <c r="D36" s="113">
        <v>9.8225796549818903E-2</v>
      </c>
      <c r="E36" s="115">
        <v>16</v>
      </c>
      <c r="F36" s="114">
        <v>16</v>
      </c>
      <c r="G36" s="114">
        <v>20</v>
      </c>
      <c r="H36" s="114">
        <v>13</v>
      </c>
      <c r="I36" s="140">
        <v>12</v>
      </c>
      <c r="J36" s="115">
        <v>4</v>
      </c>
      <c r="K36" s="116">
        <v>33.333333333333336</v>
      </c>
    </row>
    <row r="37" spans="1:11" ht="14.1" customHeight="1" x14ac:dyDescent="0.2">
      <c r="A37" s="306">
        <v>42</v>
      </c>
      <c r="B37" s="307" t="s">
        <v>256</v>
      </c>
      <c r="C37" s="308"/>
      <c r="D37" s="113">
        <v>3.0695561421818406E-2</v>
      </c>
      <c r="E37" s="115">
        <v>5</v>
      </c>
      <c r="F37" s="114">
        <v>5</v>
      </c>
      <c r="G37" s="114">
        <v>5</v>
      </c>
      <c r="H37" s="114">
        <v>5</v>
      </c>
      <c r="I37" s="140">
        <v>5</v>
      </c>
      <c r="J37" s="115">
        <v>0</v>
      </c>
      <c r="K37" s="116">
        <v>0</v>
      </c>
    </row>
    <row r="38" spans="1:11" ht="14.1" customHeight="1" x14ac:dyDescent="0.2">
      <c r="A38" s="306">
        <v>43</v>
      </c>
      <c r="B38" s="307" t="s">
        <v>257</v>
      </c>
      <c r="C38" s="308"/>
      <c r="D38" s="113">
        <v>0.27012094051200197</v>
      </c>
      <c r="E38" s="115">
        <v>44</v>
      </c>
      <c r="F38" s="114">
        <v>39</v>
      </c>
      <c r="G38" s="114">
        <v>39</v>
      </c>
      <c r="H38" s="114">
        <v>43</v>
      </c>
      <c r="I38" s="140">
        <v>40</v>
      </c>
      <c r="J38" s="115">
        <v>4</v>
      </c>
      <c r="K38" s="116">
        <v>10</v>
      </c>
    </row>
    <row r="39" spans="1:11" ht="14.1" customHeight="1" x14ac:dyDescent="0.2">
      <c r="A39" s="306">
        <v>51</v>
      </c>
      <c r="B39" s="307" t="s">
        <v>258</v>
      </c>
      <c r="C39" s="308"/>
      <c r="D39" s="113">
        <v>9.6629627355884331</v>
      </c>
      <c r="E39" s="115">
        <v>1574</v>
      </c>
      <c r="F39" s="114">
        <v>1642</v>
      </c>
      <c r="G39" s="114">
        <v>1708</v>
      </c>
      <c r="H39" s="114">
        <v>1785</v>
      </c>
      <c r="I39" s="140">
        <v>1841</v>
      </c>
      <c r="J39" s="115">
        <v>-267</v>
      </c>
      <c r="K39" s="116">
        <v>-14.502987506789788</v>
      </c>
    </row>
    <row r="40" spans="1:11" ht="14.1" customHeight="1" x14ac:dyDescent="0.2">
      <c r="A40" s="306" t="s">
        <v>259</v>
      </c>
      <c r="B40" s="307" t="s">
        <v>260</v>
      </c>
      <c r="C40" s="308"/>
      <c r="D40" s="113">
        <v>9.4542329179200681</v>
      </c>
      <c r="E40" s="115">
        <v>1540</v>
      </c>
      <c r="F40" s="114">
        <v>1603</v>
      </c>
      <c r="G40" s="114">
        <v>1667</v>
      </c>
      <c r="H40" s="114">
        <v>1749</v>
      </c>
      <c r="I40" s="140">
        <v>1804</v>
      </c>
      <c r="J40" s="115">
        <v>-264</v>
      </c>
      <c r="K40" s="116">
        <v>-14.634146341463415</v>
      </c>
    </row>
    <row r="41" spans="1:11" ht="14.1" customHeight="1" x14ac:dyDescent="0.2">
      <c r="A41" s="306"/>
      <c r="B41" s="307" t="s">
        <v>261</v>
      </c>
      <c r="C41" s="308"/>
      <c r="D41" s="113">
        <v>3.8123887285898461</v>
      </c>
      <c r="E41" s="115">
        <v>621</v>
      </c>
      <c r="F41" s="114">
        <v>642</v>
      </c>
      <c r="G41" s="114">
        <v>637</v>
      </c>
      <c r="H41" s="114">
        <v>654</v>
      </c>
      <c r="I41" s="140">
        <v>663</v>
      </c>
      <c r="J41" s="115">
        <v>-42</v>
      </c>
      <c r="K41" s="116">
        <v>-6.3348416289592757</v>
      </c>
    </row>
    <row r="42" spans="1:11" ht="14.1" customHeight="1" x14ac:dyDescent="0.2">
      <c r="A42" s="306">
        <v>52</v>
      </c>
      <c r="B42" s="307" t="s">
        <v>262</v>
      </c>
      <c r="C42" s="308"/>
      <c r="D42" s="113">
        <v>6.5934065934065931</v>
      </c>
      <c r="E42" s="115">
        <v>1074</v>
      </c>
      <c r="F42" s="114">
        <v>1110</v>
      </c>
      <c r="G42" s="114">
        <v>1082</v>
      </c>
      <c r="H42" s="114">
        <v>1115</v>
      </c>
      <c r="I42" s="140">
        <v>1124</v>
      </c>
      <c r="J42" s="115">
        <v>-50</v>
      </c>
      <c r="K42" s="116">
        <v>-4.4483985765124556</v>
      </c>
    </row>
    <row r="43" spans="1:11" ht="14.1" customHeight="1" x14ac:dyDescent="0.2">
      <c r="A43" s="306" t="s">
        <v>263</v>
      </c>
      <c r="B43" s="307" t="s">
        <v>264</v>
      </c>
      <c r="C43" s="308"/>
      <c r="D43" s="113">
        <v>6.5442936951316844</v>
      </c>
      <c r="E43" s="115">
        <v>1066</v>
      </c>
      <c r="F43" s="114">
        <v>1102</v>
      </c>
      <c r="G43" s="114">
        <v>1075</v>
      </c>
      <c r="H43" s="114">
        <v>1107</v>
      </c>
      <c r="I43" s="140">
        <v>1116</v>
      </c>
      <c r="J43" s="115">
        <v>-50</v>
      </c>
      <c r="K43" s="116">
        <v>-4.4802867383512543</v>
      </c>
    </row>
    <row r="44" spans="1:11" ht="14.1" customHeight="1" x14ac:dyDescent="0.2">
      <c r="A44" s="306">
        <v>53</v>
      </c>
      <c r="B44" s="307" t="s">
        <v>265</v>
      </c>
      <c r="C44" s="308"/>
      <c r="D44" s="113">
        <v>2.2223586469396523</v>
      </c>
      <c r="E44" s="115">
        <v>362</v>
      </c>
      <c r="F44" s="114">
        <v>342</v>
      </c>
      <c r="G44" s="114">
        <v>343</v>
      </c>
      <c r="H44" s="114">
        <v>339</v>
      </c>
      <c r="I44" s="140">
        <v>333</v>
      </c>
      <c r="J44" s="115">
        <v>29</v>
      </c>
      <c r="K44" s="116">
        <v>8.7087087087087092</v>
      </c>
    </row>
    <row r="45" spans="1:11" ht="14.1" customHeight="1" x14ac:dyDescent="0.2">
      <c r="A45" s="306" t="s">
        <v>266</v>
      </c>
      <c r="B45" s="307" t="s">
        <v>267</v>
      </c>
      <c r="C45" s="308"/>
      <c r="D45" s="113">
        <v>2.1916630855178343</v>
      </c>
      <c r="E45" s="115">
        <v>357</v>
      </c>
      <c r="F45" s="114">
        <v>339</v>
      </c>
      <c r="G45" s="114">
        <v>341</v>
      </c>
      <c r="H45" s="114">
        <v>337</v>
      </c>
      <c r="I45" s="140">
        <v>331</v>
      </c>
      <c r="J45" s="115">
        <v>26</v>
      </c>
      <c r="K45" s="116">
        <v>7.8549848942598191</v>
      </c>
    </row>
    <row r="46" spans="1:11" ht="14.1" customHeight="1" x14ac:dyDescent="0.2">
      <c r="A46" s="306">
        <v>54</v>
      </c>
      <c r="B46" s="307" t="s">
        <v>268</v>
      </c>
      <c r="C46" s="308"/>
      <c r="D46" s="113">
        <v>19.485542390570323</v>
      </c>
      <c r="E46" s="115">
        <v>3174</v>
      </c>
      <c r="F46" s="114">
        <v>3124</v>
      </c>
      <c r="G46" s="114">
        <v>3155</v>
      </c>
      <c r="H46" s="114">
        <v>3127</v>
      </c>
      <c r="I46" s="140">
        <v>3169</v>
      </c>
      <c r="J46" s="115">
        <v>5</v>
      </c>
      <c r="K46" s="116">
        <v>0.1577784790154623</v>
      </c>
    </row>
    <row r="47" spans="1:11" ht="14.1" customHeight="1" x14ac:dyDescent="0.2">
      <c r="A47" s="306">
        <v>61</v>
      </c>
      <c r="B47" s="307" t="s">
        <v>269</v>
      </c>
      <c r="C47" s="308"/>
      <c r="D47" s="113">
        <v>0.69371968813309592</v>
      </c>
      <c r="E47" s="115">
        <v>113</v>
      </c>
      <c r="F47" s="114">
        <v>113</v>
      </c>
      <c r="G47" s="114">
        <v>116</v>
      </c>
      <c r="H47" s="114">
        <v>119</v>
      </c>
      <c r="I47" s="140">
        <v>117</v>
      </c>
      <c r="J47" s="115">
        <v>-4</v>
      </c>
      <c r="K47" s="116">
        <v>-3.4188034188034186</v>
      </c>
    </row>
    <row r="48" spans="1:11" ht="14.1" customHeight="1" x14ac:dyDescent="0.2">
      <c r="A48" s="306">
        <v>62</v>
      </c>
      <c r="B48" s="307" t="s">
        <v>270</v>
      </c>
      <c r="C48" s="308"/>
      <c r="D48" s="113">
        <v>11.320523052366628</v>
      </c>
      <c r="E48" s="115">
        <v>1844</v>
      </c>
      <c r="F48" s="114">
        <v>2036</v>
      </c>
      <c r="G48" s="114">
        <v>2071</v>
      </c>
      <c r="H48" s="114">
        <v>2014</v>
      </c>
      <c r="I48" s="140">
        <v>2004</v>
      </c>
      <c r="J48" s="115">
        <v>-160</v>
      </c>
      <c r="K48" s="116">
        <v>-7.9840319361277441</v>
      </c>
    </row>
    <row r="49" spans="1:11" ht="14.1" customHeight="1" x14ac:dyDescent="0.2">
      <c r="A49" s="306">
        <v>63</v>
      </c>
      <c r="B49" s="307" t="s">
        <v>271</v>
      </c>
      <c r="C49" s="308"/>
      <c r="D49" s="113">
        <v>5.3717232488182205</v>
      </c>
      <c r="E49" s="115">
        <v>875</v>
      </c>
      <c r="F49" s="114">
        <v>1059</v>
      </c>
      <c r="G49" s="114">
        <v>1035</v>
      </c>
      <c r="H49" s="114">
        <v>1097</v>
      </c>
      <c r="I49" s="140">
        <v>1098</v>
      </c>
      <c r="J49" s="115">
        <v>-223</v>
      </c>
      <c r="K49" s="116">
        <v>-20.309653916211293</v>
      </c>
    </row>
    <row r="50" spans="1:11" ht="14.1" customHeight="1" x14ac:dyDescent="0.2">
      <c r="A50" s="306" t="s">
        <v>272</v>
      </c>
      <c r="B50" s="307" t="s">
        <v>273</v>
      </c>
      <c r="C50" s="308"/>
      <c r="D50" s="113">
        <v>0.30081650193382037</v>
      </c>
      <c r="E50" s="115">
        <v>49</v>
      </c>
      <c r="F50" s="114">
        <v>56</v>
      </c>
      <c r="G50" s="114">
        <v>57</v>
      </c>
      <c r="H50" s="114">
        <v>51</v>
      </c>
      <c r="I50" s="140">
        <v>47</v>
      </c>
      <c r="J50" s="115">
        <v>2</v>
      </c>
      <c r="K50" s="116">
        <v>4.2553191489361701</v>
      </c>
    </row>
    <row r="51" spans="1:11" ht="14.1" customHeight="1" x14ac:dyDescent="0.2">
      <c r="A51" s="306" t="s">
        <v>274</v>
      </c>
      <c r="B51" s="307" t="s">
        <v>275</v>
      </c>
      <c r="C51" s="308"/>
      <c r="D51" s="113">
        <v>4.6595862238320338</v>
      </c>
      <c r="E51" s="115">
        <v>759</v>
      </c>
      <c r="F51" s="114">
        <v>929</v>
      </c>
      <c r="G51" s="114">
        <v>903</v>
      </c>
      <c r="H51" s="114">
        <v>978</v>
      </c>
      <c r="I51" s="140">
        <v>986</v>
      </c>
      <c r="J51" s="115">
        <v>-227</v>
      </c>
      <c r="K51" s="116">
        <v>-23.022312373225152</v>
      </c>
    </row>
    <row r="52" spans="1:11" ht="14.1" customHeight="1" x14ac:dyDescent="0.2">
      <c r="A52" s="306">
        <v>71</v>
      </c>
      <c r="B52" s="307" t="s">
        <v>276</v>
      </c>
      <c r="C52" s="308"/>
      <c r="D52" s="113">
        <v>11.00742832586408</v>
      </c>
      <c r="E52" s="115">
        <v>1793</v>
      </c>
      <c r="F52" s="114">
        <v>1839</v>
      </c>
      <c r="G52" s="114">
        <v>1843</v>
      </c>
      <c r="H52" s="114">
        <v>1868</v>
      </c>
      <c r="I52" s="140">
        <v>1874</v>
      </c>
      <c r="J52" s="115">
        <v>-81</v>
      </c>
      <c r="K52" s="116">
        <v>-4.3223052294557096</v>
      </c>
    </row>
    <row r="53" spans="1:11" ht="14.1" customHeight="1" x14ac:dyDescent="0.2">
      <c r="A53" s="306" t="s">
        <v>277</v>
      </c>
      <c r="B53" s="307" t="s">
        <v>278</v>
      </c>
      <c r="C53" s="308"/>
      <c r="D53" s="113">
        <v>1.1418748848916447</v>
      </c>
      <c r="E53" s="115">
        <v>186</v>
      </c>
      <c r="F53" s="114">
        <v>187</v>
      </c>
      <c r="G53" s="114">
        <v>188</v>
      </c>
      <c r="H53" s="114">
        <v>177</v>
      </c>
      <c r="I53" s="140">
        <v>185</v>
      </c>
      <c r="J53" s="115">
        <v>1</v>
      </c>
      <c r="K53" s="116">
        <v>0.54054054054054057</v>
      </c>
    </row>
    <row r="54" spans="1:11" ht="14.1" customHeight="1" x14ac:dyDescent="0.2">
      <c r="A54" s="306" t="s">
        <v>279</v>
      </c>
      <c r="B54" s="307" t="s">
        <v>280</v>
      </c>
      <c r="C54" s="308"/>
      <c r="D54" s="113">
        <v>9.4419546933513416</v>
      </c>
      <c r="E54" s="115">
        <v>1538</v>
      </c>
      <c r="F54" s="114">
        <v>1589</v>
      </c>
      <c r="G54" s="114">
        <v>1591</v>
      </c>
      <c r="H54" s="114">
        <v>1624</v>
      </c>
      <c r="I54" s="140">
        <v>1621</v>
      </c>
      <c r="J54" s="115">
        <v>-83</v>
      </c>
      <c r="K54" s="116">
        <v>-5.1202961135101788</v>
      </c>
    </row>
    <row r="55" spans="1:11" ht="14.1" customHeight="1" x14ac:dyDescent="0.2">
      <c r="A55" s="306">
        <v>72</v>
      </c>
      <c r="B55" s="307" t="s">
        <v>281</v>
      </c>
      <c r="C55" s="308"/>
      <c r="D55" s="113">
        <v>1.1971268954509178</v>
      </c>
      <c r="E55" s="115">
        <v>195</v>
      </c>
      <c r="F55" s="114">
        <v>201</v>
      </c>
      <c r="G55" s="114">
        <v>199</v>
      </c>
      <c r="H55" s="114">
        <v>205</v>
      </c>
      <c r="I55" s="140">
        <v>206</v>
      </c>
      <c r="J55" s="115">
        <v>-11</v>
      </c>
      <c r="K55" s="116">
        <v>-5.3398058252427187</v>
      </c>
    </row>
    <row r="56" spans="1:11" ht="14.1" customHeight="1" x14ac:dyDescent="0.2">
      <c r="A56" s="306" t="s">
        <v>282</v>
      </c>
      <c r="B56" s="307" t="s">
        <v>283</v>
      </c>
      <c r="C56" s="308"/>
      <c r="D56" s="113">
        <v>0.25170360365891092</v>
      </c>
      <c r="E56" s="115">
        <v>41</v>
      </c>
      <c r="F56" s="114">
        <v>42</v>
      </c>
      <c r="G56" s="114">
        <v>44</v>
      </c>
      <c r="H56" s="114">
        <v>44</v>
      </c>
      <c r="I56" s="140">
        <v>44</v>
      </c>
      <c r="J56" s="115">
        <v>-3</v>
      </c>
      <c r="K56" s="116">
        <v>-6.8181818181818183</v>
      </c>
    </row>
    <row r="57" spans="1:11" ht="14.1" customHeight="1" x14ac:dyDescent="0.2">
      <c r="A57" s="306" t="s">
        <v>284</v>
      </c>
      <c r="B57" s="307" t="s">
        <v>285</v>
      </c>
      <c r="C57" s="308"/>
      <c r="D57" s="113">
        <v>0.66302412671127753</v>
      </c>
      <c r="E57" s="115">
        <v>108</v>
      </c>
      <c r="F57" s="114">
        <v>109</v>
      </c>
      <c r="G57" s="114">
        <v>107</v>
      </c>
      <c r="H57" s="114">
        <v>110</v>
      </c>
      <c r="I57" s="140">
        <v>112</v>
      </c>
      <c r="J57" s="115">
        <v>-4</v>
      </c>
      <c r="K57" s="116">
        <v>-3.5714285714285716</v>
      </c>
    </row>
    <row r="58" spans="1:11" ht="14.1" customHeight="1" x14ac:dyDescent="0.2">
      <c r="A58" s="306">
        <v>73</v>
      </c>
      <c r="B58" s="307" t="s">
        <v>286</v>
      </c>
      <c r="C58" s="308"/>
      <c r="D58" s="113">
        <v>0.9699797409294616</v>
      </c>
      <c r="E58" s="115">
        <v>158</v>
      </c>
      <c r="F58" s="114">
        <v>158</v>
      </c>
      <c r="G58" s="114">
        <v>155</v>
      </c>
      <c r="H58" s="114">
        <v>154</v>
      </c>
      <c r="I58" s="140">
        <v>164</v>
      </c>
      <c r="J58" s="115">
        <v>-6</v>
      </c>
      <c r="K58" s="116">
        <v>-3.6585365853658538</v>
      </c>
    </row>
    <row r="59" spans="1:11" ht="14.1" customHeight="1" x14ac:dyDescent="0.2">
      <c r="A59" s="306" t="s">
        <v>287</v>
      </c>
      <c r="B59" s="307" t="s">
        <v>288</v>
      </c>
      <c r="C59" s="308"/>
      <c r="D59" s="113">
        <v>0.66302412671127753</v>
      </c>
      <c r="E59" s="115">
        <v>108</v>
      </c>
      <c r="F59" s="114">
        <v>108</v>
      </c>
      <c r="G59" s="114">
        <v>106</v>
      </c>
      <c r="H59" s="114">
        <v>106</v>
      </c>
      <c r="I59" s="140">
        <v>106</v>
      </c>
      <c r="J59" s="115">
        <v>2</v>
      </c>
      <c r="K59" s="116">
        <v>1.8867924528301887</v>
      </c>
    </row>
    <row r="60" spans="1:11" ht="14.1" customHeight="1" x14ac:dyDescent="0.2">
      <c r="A60" s="306">
        <v>81</v>
      </c>
      <c r="B60" s="307" t="s">
        <v>289</v>
      </c>
      <c r="C60" s="308"/>
      <c r="D60" s="113">
        <v>4.4815519675854869</v>
      </c>
      <c r="E60" s="115">
        <v>730</v>
      </c>
      <c r="F60" s="114">
        <v>733</v>
      </c>
      <c r="G60" s="114">
        <v>680</v>
      </c>
      <c r="H60" s="114">
        <v>652</v>
      </c>
      <c r="I60" s="140">
        <v>655</v>
      </c>
      <c r="J60" s="115">
        <v>75</v>
      </c>
      <c r="K60" s="116">
        <v>11.450381679389313</v>
      </c>
    </row>
    <row r="61" spans="1:11" ht="14.1" customHeight="1" x14ac:dyDescent="0.2">
      <c r="A61" s="306" t="s">
        <v>290</v>
      </c>
      <c r="B61" s="307" t="s">
        <v>291</v>
      </c>
      <c r="C61" s="308"/>
      <c r="D61" s="113">
        <v>1.4733869482472834</v>
      </c>
      <c r="E61" s="115">
        <v>240</v>
      </c>
      <c r="F61" s="114">
        <v>247</v>
      </c>
      <c r="G61" s="114">
        <v>245</v>
      </c>
      <c r="H61" s="114">
        <v>247</v>
      </c>
      <c r="I61" s="140">
        <v>235</v>
      </c>
      <c r="J61" s="115">
        <v>5</v>
      </c>
      <c r="K61" s="116">
        <v>2.1276595744680851</v>
      </c>
    </row>
    <row r="62" spans="1:11" ht="14.1" customHeight="1" x14ac:dyDescent="0.2">
      <c r="A62" s="306" t="s">
        <v>292</v>
      </c>
      <c r="B62" s="307" t="s">
        <v>293</v>
      </c>
      <c r="C62" s="308"/>
      <c r="D62" s="113">
        <v>1.9399594818589232</v>
      </c>
      <c r="E62" s="115">
        <v>316</v>
      </c>
      <c r="F62" s="114">
        <v>303</v>
      </c>
      <c r="G62" s="114">
        <v>263</v>
      </c>
      <c r="H62" s="114">
        <v>247</v>
      </c>
      <c r="I62" s="140">
        <v>268</v>
      </c>
      <c r="J62" s="115">
        <v>48</v>
      </c>
      <c r="K62" s="116">
        <v>17.910447761194028</v>
      </c>
    </row>
    <row r="63" spans="1:11" ht="14.1" customHeight="1" x14ac:dyDescent="0.2">
      <c r="A63" s="306"/>
      <c r="B63" s="307" t="s">
        <v>294</v>
      </c>
      <c r="C63" s="308"/>
      <c r="D63" s="113">
        <v>1.9154030327214684</v>
      </c>
      <c r="E63" s="115">
        <v>312</v>
      </c>
      <c r="F63" s="114">
        <v>299</v>
      </c>
      <c r="G63" s="114">
        <v>260</v>
      </c>
      <c r="H63" s="114">
        <v>243</v>
      </c>
      <c r="I63" s="140">
        <v>263</v>
      </c>
      <c r="J63" s="115">
        <v>49</v>
      </c>
      <c r="K63" s="116">
        <v>18.631178707224336</v>
      </c>
    </row>
    <row r="64" spans="1:11" ht="14.1" customHeight="1" x14ac:dyDescent="0.2">
      <c r="A64" s="306" t="s">
        <v>295</v>
      </c>
      <c r="B64" s="307" t="s">
        <v>296</v>
      </c>
      <c r="C64" s="308"/>
      <c r="D64" s="113">
        <v>0.12892135797163731</v>
      </c>
      <c r="E64" s="115">
        <v>21</v>
      </c>
      <c r="F64" s="114">
        <v>21</v>
      </c>
      <c r="G64" s="114">
        <v>21</v>
      </c>
      <c r="H64" s="114">
        <v>21</v>
      </c>
      <c r="I64" s="140">
        <v>19</v>
      </c>
      <c r="J64" s="115">
        <v>2</v>
      </c>
      <c r="K64" s="116">
        <v>10.526315789473685</v>
      </c>
    </row>
    <row r="65" spans="1:11" ht="14.1" customHeight="1" x14ac:dyDescent="0.2">
      <c r="A65" s="306" t="s">
        <v>297</v>
      </c>
      <c r="B65" s="307" t="s">
        <v>298</v>
      </c>
      <c r="C65" s="308"/>
      <c r="D65" s="113">
        <v>0.47271164589600345</v>
      </c>
      <c r="E65" s="115">
        <v>77</v>
      </c>
      <c r="F65" s="114">
        <v>83</v>
      </c>
      <c r="G65" s="114">
        <v>82</v>
      </c>
      <c r="H65" s="114">
        <v>77</v>
      </c>
      <c r="I65" s="140">
        <v>75</v>
      </c>
      <c r="J65" s="115">
        <v>2</v>
      </c>
      <c r="K65" s="116">
        <v>2.6666666666666665</v>
      </c>
    </row>
    <row r="66" spans="1:11" ht="14.1" customHeight="1" x14ac:dyDescent="0.2">
      <c r="A66" s="306">
        <v>82</v>
      </c>
      <c r="B66" s="307" t="s">
        <v>299</v>
      </c>
      <c r="C66" s="308"/>
      <c r="D66" s="113">
        <v>2.633679169992019</v>
      </c>
      <c r="E66" s="115">
        <v>429</v>
      </c>
      <c r="F66" s="114">
        <v>441</v>
      </c>
      <c r="G66" s="114">
        <v>426</v>
      </c>
      <c r="H66" s="114">
        <v>429</v>
      </c>
      <c r="I66" s="140">
        <v>446</v>
      </c>
      <c r="J66" s="115">
        <v>-17</v>
      </c>
      <c r="K66" s="116">
        <v>-3.811659192825112</v>
      </c>
    </row>
    <row r="67" spans="1:11" ht="14.1" customHeight="1" x14ac:dyDescent="0.2">
      <c r="A67" s="306" t="s">
        <v>300</v>
      </c>
      <c r="B67" s="307" t="s">
        <v>301</v>
      </c>
      <c r="C67" s="308"/>
      <c r="D67" s="113">
        <v>1.2646571305789183</v>
      </c>
      <c r="E67" s="115">
        <v>206</v>
      </c>
      <c r="F67" s="114">
        <v>217</v>
      </c>
      <c r="G67" s="114">
        <v>207</v>
      </c>
      <c r="H67" s="114">
        <v>212</v>
      </c>
      <c r="I67" s="140">
        <v>213</v>
      </c>
      <c r="J67" s="115">
        <v>-7</v>
      </c>
      <c r="K67" s="116">
        <v>-3.2863849765258215</v>
      </c>
    </row>
    <row r="68" spans="1:11" ht="14.1" customHeight="1" x14ac:dyDescent="0.2">
      <c r="A68" s="306" t="s">
        <v>302</v>
      </c>
      <c r="B68" s="307" t="s">
        <v>303</v>
      </c>
      <c r="C68" s="308"/>
      <c r="D68" s="113">
        <v>1.0559273129105531</v>
      </c>
      <c r="E68" s="115">
        <v>172</v>
      </c>
      <c r="F68" s="114">
        <v>172</v>
      </c>
      <c r="G68" s="114">
        <v>166</v>
      </c>
      <c r="H68" s="114">
        <v>162</v>
      </c>
      <c r="I68" s="140">
        <v>174</v>
      </c>
      <c r="J68" s="115">
        <v>-2</v>
      </c>
      <c r="K68" s="116">
        <v>-1.1494252873563218</v>
      </c>
    </row>
    <row r="69" spans="1:11" ht="14.1" customHeight="1" x14ac:dyDescent="0.2">
      <c r="A69" s="306">
        <v>83</v>
      </c>
      <c r="B69" s="307" t="s">
        <v>304</v>
      </c>
      <c r="C69" s="308"/>
      <c r="D69" s="113">
        <v>3.5606851249309348</v>
      </c>
      <c r="E69" s="115">
        <v>580</v>
      </c>
      <c r="F69" s="114">
        <v>565</v>
      </c>
      <c r="G69" s="114">
        <v>547</v>
      </c>
      <c r="H69" s="114">
        <v>540</v>
      </c>
      <c r="I69" s="140">
        <v>534</v>
      </c>
      <c r="J69" s="115">
        <v>46</v>
      </c>
      <c r="K69" s="116">
        <v>8.6142322097378283</v>
      </c>
    </row>
    <row r="70" spans="1:11" ht="14.1" customHeight="1" x14ac:dyDescent="0.2">
      <c r="A70" s="306" t="s">
        <v>305</v>
      </c>
      <c r="B70" s="307" t="s">
        <v>306</v>
      </c>
      <c r="C70" s="308"/>
      <c r="D70" s="113">
        <v>2.1241328503898336</v>
      </c>
      <c r="E70" s="115">
        <v>346</v>
      </c>
      <c r="F70" s="114">
        <v>338</v>
      </c>
      <c r="G70" s="114">
        <v>325</v>
      </c>
      <c r="H70" s="114">
        <v>314</v>
      </c>
      <c r="I70" s="140">
        <v>306</v>
      </c>
      <c r="J70" s="115">
        <v>40</v>
      </c>
      <c r="K70" s="116">
        <v>13.071895424836601</v>
      </c>
    </row>
    <row r="71" spans="1:11" ht="14.1" customHeight="1" x14ac:dyDescent="0.2">
      <c r="A71" s="306"/>
      <c r="B71" s="307" t="s">
        <v>307</v>
      </c>
      <c r="C71" s="308"/>
      <c r="D71" s="113">
        <v>0.76124992326109642</v>
      </c>
      <c r="E71" s="115">
        <v>124</v>
      </c>
      <c r="F71" s="114">
        <v>122</v>
      </c>
      <c r="G71" s="114">
        <v>126</v>
      </c>
      <c r="H71" s="114">
        <v>121</v>
      </c>
      <c r="I71" s="140">
        <v>114</v>
      </c>
      <c r="J71" s="115">
        <v>10</v>
      </c>
      <c r="K71" s="116">
        <v>8.7719298245614041</v>
      </c>
    </row>
    <row r="72" spans="1:11" ht="14.1" customHeight="1" x14ac:dyDescent="0.2">
      <c r="A72" s="306">
        <v>84</v>
      </c>
      <c r="B72" s="307" t="s">
        <v>308</v>
      </c>
      <c r="C72" s="308"/>
      <c r="D72" s="113">
        <v>2.3881146786174718</v>
      </c>
      <c r="E72" s="115">
        <v>389</v>
      </c>
      <c r="F72" s="114">
        <v>414</v>
      </c>
      <c r="G72" s="114">
        <v>417</v>
      </c>
      <c r="H72" s="114">
        <v>414</v>
      </c>
      <c r="I72" s="140">
        <v>402</v>
      </c>
      <c r="J72" s="115">
        <v>-13</v>
      </c>
      <c r="K72" s="116">
        <v>-3.2338308457711444</v>
      </c>
    </row>
    <row r="73" spans="1:11" ht="14.1" customHeight="1" x14ac:dyDescent="0.2">
      <c r="A73" s="306" t="s">
        <v>309</v>
      </c>
      <c r="B73" s="307" t="s">
        <v>310</v>
      </c>
      <c r="C73" s="308"/>
      <c r="D73" s="113">
        <v>6.7530235128000493E-2</v>
      </c>
      <c r="E73" s="115">
        <v>11</v>
      </c>
      <c r="F73" s="114">
        <v>13</v>
      </c>
      <c r="G73" s="114">
        <v>15</v>
      </c>
      <c r="H73" s="114">
        <v>12</v>
      </c>
      <c r="I73" s="140">
        <v>13</v>
      </c>
      <c r="J73" s="115">
        <v>-2</v>
      </c>
      <c r="K73" s="116">
        <v>-15.384615384615385</v>
      </c>
    </row>
    <row r="74" spans="1:11" ht="14.1" customHeight="1" x14ac:dyDescent="0.2">
      <c r="A74" s="306" t="s">
        <v>311</v>
      </c>
      <c r="B74" s="307" t="s">
        <v>312</v>
      </c>
      <c r="C74" s="308"/>
      <c r="D74" s="113">
        <v>6.7530235128000493E-2</v>
      </c>
      <c r="E74" s="115">
        <v>11</v>
      </c>
      <c r="F74" s="114">
        <v>13</v>
      </c>
      <c r="G74" s="114">
        <v>12</v>
      </c>
      <c r="H74" s="114">
        <v>9</v>
      </c>
      <c r="I74" s="140">
        <v>9</v>
      </c>
      <c r="J74" s="115">
        <v>2</v>
      </c>
      <c r="K74" s="116">
        <v>22.222222222222221</v>
      </c>
    </row>
    <row r="75" spans="1:11" ht="14.1" customHeight="1" x14ac:dyDescent="0.2">
      <c r="A75" s="306" t="s">
        <v>313</v>
      </c>
      <c r="B75" s="307" t="s">
        <v>314</v>
      </c>
      <c r="C75" s="308"/>
      <c r="D75" s="113">
        <v>1.2585180182945546</v>
      </c>
      <c r="E75" s="115">
        <v>205</v>
      </c>
      <c r="F75" s="114">
        <v>238</v>
      </c>
      <c r="G75" s="114">
        <v>228</v>
      </c>
      <c r="H75" s="114">
        <v>234</v>
      </c>
      <c r="I75" s="140">
        <v>224</v>
      </c>
      <c r="J75" s="115">
        <v>-19</v>
      </c>
      <c r="K75" s="116">
        <v>-8.4821428571428577</v>
      </c>
    </row>
    <row r="76" spans="1:11" ht="14.1" customHeight="1" x14ac:dyDescent="0.2">
      <c r="A76" s="306">
        <v>91</v>
      </c>
      <c r="B76" s="307" t="s">
        <v>315</v>
      </c>
      <c r="C76" s="308"/>
      <c r="D76" s="113">
        <v>0.10436490883418258</v>
      </c>
      <c r="E76" s="115">
        <v>17</v>
      </c>
      <c r="F76" s="114">
        <v>17</v>
      </c>
      <c r="G76" s="114">
        <v>19</v>
      </c>
      <c r="H76" s="114">
        <v>14</v>
      </c>
      <c r="I76" s="140">
        <v>26</v>
      </c>
      <c r="J76" s="115">
        <v>-9</v>
      </c>
      <c r="K76" s="116">
        <v>-34.615384615384613</v>
      </c>
    </row>
    <row r="77" spans="1:11" ht="14.1" customHeight="1" x14ac:dyDescent="0.2">
      <c r="A77" s="306">
        <v>92</v>
      </c>
      <c r="B77" s="307" t="s">
        <v>316</v>
      </c>
      <c r="C77" s="308"/>
      <c r="D77" s="113">
        <v>0.51568543188654925</v>
      </c>
      <c r="E77" s="115">
        <v>84</v>
      </c>
      <c r="F77" s="114">
        <v>99</v>
      </c>
      <c r="G77" s="114">
        <v>103</v>
      </c>
      <c r="H77" s="114">
        <v>107</v>
      </c>
      <c r="I77" s="140">
        <v>106</v>
      </c>
      <c r="J77" s="115">
        <v>-22</v>
      </c>
      <c r="K77" s="116">
        <v>-20.754716981132077</v>
      </c>
    </row>
    <row r="78" spans="1:11" ht="14.1" customHeight="1" x14ac:dyDescent="0.2">
      <c r="A78" s="306">
        <v>93</v>
      </c>
      <c r="B78" s="307" t="s">
        <v>317</v>
      </c>
      <c r="C78" s="308"/>
      <c r="D78" s="113">
        <v>9.8225796549818903E-2</v>
      </c>
      <c r="E78" s="115">
        <v>16</v>
      </c>
      <c r="F78" s="114">
        <v>19</v>
      </c>
      <c r="G78" s="114">
        <v>18</v>
      </c>
      <c r="H78" s="114">
        <v>21</v>
      </c>
      <c r="I78" s="140">
        <v>21</v>
      </c>
      <c r="J78" s="115">
        <v>-5</v>
      </c>
      <c r="K78" s="116">
        <v>-23.80952380952381</v>
      </c>
    </row>
    <row r="79" spans="1:11" ht="14.1" customHeight="1" x14ac:dyDescent="0.2">
      <c r="A79" s="306">
        <v>94</v>
      </c>
      <c r="B79" s="307" t="s">
        <v>318</v>
      </c>
      <c r="C79" s="308"/>
      <c r="D79" s="113">
        <v>0.57707655473018604</v>
      </c>
      <c r="E79" s="115">
        <v>94</v>
      </c>
      <c r="F79" s="114">
        <v>105</v>
      </c>
      <c r="G79" s="114">
        <v>108</v>
      </c>
      <c r="H79" s="114">
        <v>87</v>
      </c>
      <c r="I79" s="140">
        <v>102</v>
      </c>
      <c r="J79" s="115">
        <v>-8</v>
      </c>
      <c r="K79" s="116">
        <v>-7.8431372549019605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3.658910921480754</v>
      </c>
      <c r="E81" s="143">
        <v>596</v>
      </c>
      <c r="F81" s="144">
        <v>622</v>
      </c>
      <c r="G81" s="144">
        <v>616</v>
      </c>
      <c r="H81" s="144">
        <v>625</v>
      </c>
      <c r="I81" s="145">
        <v>606</v>
      </c>
      <c r="J81" s="143">
        <v>-10</v>
      </c>
      <c r="K81" s="146">
        <v>-1.6501650165016502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5825</v>
      </c>
      <c r="G12" s="536">
        <v>4965</v>
      </c>
      <c r="H12" s="536">
        <v>7114</v>
      </c>
      <c r="I12" s="536">
        <v>5539</v>
      </c>
      <c r="J12" s="537">
        <v>5878</v>
      </c>
      <c r="K12" s="538">
        <v>-53</v>
      </c>
      <c r="L12" s="349">
        <v>-0.90166723375297719</v>
      </c>
    </row>
    <row r="13" spans="1:17" s="110" customFormat="1" ht="15" customHeight="1" x14ac:dyDescent="0.2">
      <c r="A13" s="350" t="s">
        <v>344</v>
      </c>
      <c r="B13" s="351" t="s">
        <v>345</v>
      </c>
      <c r="C13" s="347"/>
      <c r="D13" s="347"/>
      <c r="E13" s="348"/>
      <c r="F13" s="536">
        <v>3371</v>
      </c>
      <c r="G13" s="536">
        <v>2759</v>
      </c>
      <c r="H13" s="536">
        <v>4283</v>
      </c>
      <c r="I13" s="536">
        <v>3353</v>
      </c>
      <c r="J13" s="537">
        <v>3470</v>
      </c>
      <c r="K13" s="538">
        <v>-99</v>
      </c>
      <c r="L13" s="349">
        <v>-2.8530259365994235</v>
      </c>
    </row>
    <row r="14" spans="1:17" s="110" customFormat="1" ht="22.5" customHeight="1" x14ac:dyDescent="0.2">
      <c r="A14" s="350"/>
      <c r="B14" s="351" t="s">
        <v>346</v>
      </c>
      <c r="C14" s="347"/>
      <c r="D14" s="347"/>
      <c r="E14" s="348"/>
      <c r="F14" s="536">
        <v>2454</v>
      </c>
      <c r="G14" s="536">
        <v>2206</v>
      </c>
      <c r="H14" s="536">
        <v>2831</v>
      </c>
      <c r="I14" s="536">
        <v>2186</v>
      </c>
      <c r="J14" s="537">
        <v>2408</v>
      </c>
      <c r="K14" s="538">
        <v>46</v>
      </c>
      <c r="L14" s="349">
        <v>1.9102990033222591</v>
      </c>
    </row>
    <row r="15" spans="1:17" s="110" customFormat="1" ht="15" customHeight="1" x14ac:dyDescent="0.2">
      <c r="A15" s="350" t="s">
        <v>347</v>
      </c>
      <c r="B15" s="351" t="s">
        <v>108</v>
      </c>
      <c r="C15" s="347"/>
      <c r="D15" s="347"/>
      <c r="E15" s="348"/>
      <c r="F15" s="536">
        <v>1284</v>
      </c>
      <c r="G15" s="536">
        <v>1154</v>
      </c>
      <c r="H15" s="536">
        <v>2878</v>
      </c>
      <c r="I15" s="536">
        <v>1288</v>
      </c>
      <c r="J15" s="537">
        <v>1340</v>
      </c>
      <c r="K15" s="538">
        <v>-56</v>
      </c>
      <c r="L15" s="349">
        <v>-4.1791044776119399</v>
      </c>
    </row>
    <row r="16" spans="1:17" s="110" customFormat="1" ht="15" customHeight="1" x14ac:dyDescent="0.2">
      <c r="A16" s="350"/>
      <c r="B16" s="351" t="s">
        <v>109</v>
      </c>
      <c r="C16" s="347"/>
      <c r="D16" s="347"/>
      <c r="E16" s="348"/>
      <c r="F16" s="536">
        <v>3857</v>
      </c>
      <c r="G16" s="536">
        <v>3370</v>
      </c>
      <c r="H16" s="536">
        <v>3735</v>
      </c>
      <c r="I16" s="536">
        <v>3663</v>
      </c>
      <c r="J16" s="537">
        <v>3872</v>
      </c>
      <c r="K16" s="538">
        <v>-15</v>
      </c>
      <c r="L16" s="349">
        <v>-0.38739669421487605</v>
      </c>
    </row>
    <row r="17" spans="1:12" s="110" customFormat="1" ht="15" customHeight="1" x14ac:dyDescent="0.2">
      <c r="A17" s="350"/>
      <c r="B17" s="351" t="s">
        <v>110</v>
      </c>
      <c r="C17" s="347"/>
      <c r="D17" s="347"/>
      <c r="E17" s="348"/>
      <c r="F17" s="536">
        <v>602</v>
      </c>
      <c r="G17" s="536">
        <v>397</v>
      </c>
      <c r="H17" s="536">
        <v>417</v>
      </c>
      <c r="I17" s="536">
        <v>498</v>
      </c>
      <c r="J17" s="537">
        <v>568</v>
      </c>
      <c r="K17" s="538">
        <v>34</v>
      </c>
      <c r="L17" s="349">
        <v>5.9859154929577461</v>
      </c>
    </row>
    <row r="18" spans="1:12" s="110" customFormat="1" ht="15" customHeight="1" x14ac:dyDescent="0.2">
      <c r="A18" s="350"/>
      <c r="B18" s="351" t="s">
        <v>111</v>
      </c>
      <c r="C18" s="347"/>
      <c r="D18" s="347"/>
      <c r="E18" s="348"/>
      <c r="F18" s="536">
        <v>82</v>
      </c>
      <c r="G18" s="536">
        <v>44</v>
      </c>
      <c r="H18" s="536">
        <v>84</v>
      </c>
      <c r="I18" s="536">
        <v>90</v>
      </c>
      <c r="J18" s="537">
        <v>98</v>
      </c>
      <c r="K18" s="538">
        <v>-16</v>
      </c>
      <c r="L18" s="349">
        <v>-16.326530612244898</v>
      </c>
    </row>
    <row r="19" spans="1:12" s="110" customFormat="1" ht="15" customHeight="1" x14ac:dyDescent="0.2">
      <c r="A19" s="118" t="s">
        <v>113</v>
      </c>
      <c r="B19" s="119" t="s">
        <v>181</v>
      </c>
      <c r="C19" s="347"/>
      <c r="D19" s="347"/>
      <c r="E19" s="348"/>
      <c r="F19" s="536">
        <v>3760</v>
      </c>
      <c r="G19" s="536">
        <v>3103</v>
      </c>
      <c r="H19" s="536">
        <v>5156</v>
      </c>
      <c r="I19" s="536">
        <v>3619</v>
      </c>
      <c r="J19" s="537">
        <v>3911</v>
      </c>
      <c r="K19" s="538">
        <v>-151</v>
      </c>
      <c r="L19" s="349">
        <v>-3.8609051393505496</v>
      </c>
    </row>
    <row r="20" spans="1:12" s="110" customFormat="1" ht="15" customHeight="1" x14ac:dyDescent="0.2">
      <c r="A20" s="118"/>
      <c r="B20" s="119" t="s">
        <v>182</v>
      </c>
      <c r="C20" s="347"/>
      <c r="D20" s="347"/>
      <c r="E20" s="348"/>
      <c r="F20" s="536">
        <v>2065</v>
      </c>
      <c r="G20" s="536">
        <v>1862</v>
      </c>
      <c r="H20" s="536">
        <v>1958</v>
      </c>
      <c r="I20" s="536">
        <v>1920</v>
      </c>
      <c r="J20" s="537">
        <v>1967</v>
      </c>
      <c r="K20" s="538">
        <v>98</v>
      </c>
      <c r="L20" s="349">
        <v>4.9822064056939501</v>
      </c>
    </row>
    <row r="21" spans="1:12" s="110" customFormat="1" ht="15" customHeight="1" x14ac:dyDescent="0.2">
      <c r="A21" s="118" t="s">
        <v>113</v>
      </c>
      <c r="B21" s="119" t="s">
        <v>116</v>
      </c>
      <c r="C21" s="347"/>
      <c r="D21" s="347"/>
      <c r="E21" s="348"/>
      <c r="F21" s="536">
        <v>4474</v>
      </c>
      <c r="G21" s="536">
        <v>3644</v>
      </c>
      <c r="H21" s="536">
        <v>5290</v>
      </c>
      <c r="I21" s="536">
        <v>3975</v>
      </c>
      <c r="J21" s="537">
        <v>4385</v>
      </c>
      <c r="K21" s="538">
        <v>89</v>
      </c>
      <c r="L21" s="349">
        <v>2.0296465222348918</v>
      </c>
    </row>
    <row r="22" spans="1:12" s="110" customFormat="1" ht="15" customHeight="1" x14ac:dyDescent="0.2">
      <c r="A22" s="118"/>
      <c r="B22" s="119" t="s">
        <v>117</v>
      </c>
      <c r="C22" s="347"/>
      <c r="D22" s="347"/>
      <c r="E22" s="348"/>
      <c r="F22" s="536">
        <v>1347</v>
      </c>
      <c r="G22" s="536">
        <v>1314</v>
      </c>
      <c r="H22" s="536">
        <v>1817</v>
      </c>
      <c r="I22" s="536">
        <v>1559</v>
      </c>
      <c r="J22" s="537">
        <v>1485</v>
      </c>
      <c r="K22" s="538">
        <v>-138</v>
      </c>
      <c r="L22" s="349">
        <v>-9.2929292929292924</v>
      </c>
    </row>
    <row r="23" spans="1:12" s="110" customFormat="1" ht="15" customHeight="1" x14ac:dyDescent="0.2">
      <c r="A23" s="352" t="s">
        <v>347</v>
      </c>
      <c r="B23" s="353" t="s">
        <v>193</v>
      </c>
      <c r="C23" s="354"/>
      <c r="D23" s="354"/>
      <c r="E23" s="355"/>
      <c r="F23" s="539">
        <v>140</v>
      </c>
      <c r="G23" s="539">
        <v>256</v>
      </c>
      <c r="H23" s="539">
        <v>1339</v>
      </c>
      <c r="I23" s="539">
        <v>167</v>
      </c>
      <c r="J23" s="540">
        <v>158</v>
      </c>
      <c r="K23" s="541">
        <v>-18</v>
      </c>
      <c r="L23" s="356">
        <v>-11.39240506329114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43.2</v>
      </c>
      <c r="G25" s="542">
        <v>43.9</v>
      </c>
      <c r="H25" s="542">
        <v>49.5</v>
      </c>
      <c r="I25" s="542">
        <v>46.7</v>
      </c>
      <c r="J25" s="542">
        <v>44.4</v>
      </c>
      <c r="K25" s="543" t="s">
        <v>349</v>
      </c>
      <c r="L25" s="364">
        <v>-1.1999999999999957</v>
      </c>
    </row>
    <row r="26" spans="1:12" s="110" customFormat="1" ht="15" customHeight="1" x14ac:dyDescent="0.2">
      <c r="A26" s="365" t="s">
        <v>105</v>
      </c>
      <c r="B26" s="366" t="s">
        <v>345</v>
      </c>
      <c r="C26" s="362"/>
      <c r="D26" s="362"/>
      <c r="E26" s="363"/>
      <c r="F26" s="542">
        <v>41.4</v>
      </c>
      <c r="G26" s="542">
        <v>43.7</v>
      </c>
      <c r="H26" s="542">
        <v>49.7</v>
      </c>
      <c r="I26" s="542">
        <v>47</v>
      </c>
      <c r="J26" s="544">
        <v>44.5</v>
      </c>
      <c r="K26" s="543" t="s">
        <v>349</v>
      </c>
      <c r="L26" s="364">
        <v>-3.1000000000000014</v>
      </c>
    </row>
    <row r="27" spans="1:12" s="110" customFormat="1" ht="15" customHeight="1" x14ac:dyDescent="0.2">
      <c r="A27" s="365"/>
      <c r="B27" s="366" t="s">
        <v>346</v>
      </c>
      <c r="C27" s="362"/>
      <c r="D27" s="362"/>
      <c r="E27" s="363"/>
      <c r="F27" s="542">
        <v>45.7</v>
      </c>
      <c r="G27" s="542">
        <v>44.2</v>
      </c>
      <c r="H27" s="542">
        <v>49.2</v>
      </c>
      <c r="I27" s="542">
        <v>46.1</v>
      </c>
      <c r="J27" s="542">
        <v>44.2</v>
      </c>
      <c r="K27" s="543" t="s">
        <v>349</v>
      </c>
      <c r="L27" s="364">
        <v>1.5</v>
      </c>
    </row>
    <row r="28" spans="1:12" s="110" customFormat="1" ht="15" customHeight="1" x14ac:dyDescent="0.2">
      <c r="A28" s="365" t="s">
        <v>113</v>
      </c>
      <c r="B28" s="366" t="s">
        <v>108</v>
      </c>
      <c r="C28" s="362"/>
      <c r="D28" s="362"/>
      <c r="E28" s="363"/>
      <c r="F28" s="542">
        <v>60.1</v>
      </c>
      <c r="G28" s="542">
        <v>56.9</v>
      </c>
      <c r="H28" s="542">
        <v>63.2</v>
      </c>
      <c r="I28" s="542">
        <v>59.4</v>
      </c>
      <c r="J28" s="542">
        <v>58.1</v>
      </c>
      <c r="K28" s="543" t="s">
        <v>349</v>
      </c>
      <c r="L28" s="364">
        <v>2</v>
      </c>
    </row>
    <row r="29" spans="1:12" s="110" customFormat="1" ht="11.25" x14ac:dyDescent="0.2">
      <c r="A29" s="365"/>
      <c r="B29" s="366" t="s">
        <v>109</v>
      </c>
      <c r="C29" s="362"/>
      <c r="D29" s="362"/>
      <c r="E29" s="363"/>
      <c r="F29" s="542">
        <v>39.799999999999997</v>
      </c>
      <c r="G29" s="542">
        <v>41.1</v>
      </c>
      <c r="H29" s="542">
        <v>44.1</v>
      </c>
      <c r="I29" s="542">
        <v>43.5</v>
      </c>
      <c r="J29" s="544">
        <v>40.6</v>
      </c>
      <c r="K29" s="543" t="s">
        <v>349</v>
      </c>
      <c r="L29" s="364">
        <v>-0.80000000000000426</v>
      </c>
    </row>
    <row r="30" spans="1:12" s="110" customFormat="1" ht="15" customHeight="1" x14ac:dyDescent="0.2">
      <c r="A30" s="365"/>
      <c r="B30" s="366" t="s">
        <v>110</v>
      </c>
      <c r="C30" s="362"/>
      <c r="D30" s="362"/>
      <c r="E30" s="363"/>
      <c r="F30" s="542">
        <v>32.700000000000003</v>
      </c>
      <c r="G30" s="542">
        <v>39.4</v>
      </c>
      <c r="H30" s="542">
        <v>45.8</v>
      </c>
      <c r="I30" s="542">
        <v>41.4</v>
      </c>
      <c r="J30" s="542">
        <v>40.5</v>
      </c>
      <c r="K30" s="543" t="s">
        <v>349</v>
      </c>
      <c r="L30" s="364">
        <v>-7.7999999999999972</v>
      </c>
    </row>
    <row r="31" spans="1:12" s="110" customFormat="1" ht="15" customHeight="1" x14ac:dyDescent="0.2">
      <c r="A31" s="365"/>
      <c r="B31" s="366" t="s">
        <v>111</v>
      </c>
      <c r="C31" s="362"/>
      <c r="D31" s="362"/>
      <c r="E31" s="363"/>
      <c r="F31" s="542">
        <v>37.799999999999997</v>
      </c>
      <c r="G31" s="542">
        <v>31.8</v>
      </c>
      <c r="H31" s="542">
        <v>57.1</v>
      </c>
      <c r="I31" s="542">
        <v>42.2</v>
      </c>
      <c r="J31" s="542">
        <v>49</v>
      </c>
      <c r="K31" s="543" t="s">
        <v>349</v>
      </c>
      <c r="L31" s="364">
        <v>-11.200000000000003</v>
      </c>
    </row>
    <row r="32" spans="1:12" s="110" customFormat="1" ht="15" customHeight="1" x14ac:dyDescent="0.2">
      <c r="A32" s="367" t="s">
        <v>113</v>
      </c>
      <c r="B32" s="368" t="s">
        <v>181</v>
      </c>
      <c r="C32" s="362"/>
      <c r="D32" s="362"/>
      <c r="E32" s="363"/>
      <c r="F32" s="542">
        <v>41.3</v>
      </c>
      <c r="G32" s="542">
        <v>40.1</v>
      </c>
      <c r="H32" s="542">
        <v>48</v>
      </c>
      <c r="I32" s="542">
        <v>44.3</v>
      </c>
      <c r="J32" s="544">
        <v>43.5</v>
      </c>
      <c r="K32" s="543" t="s">
        <v>349</v>
      </c>
      <c r="L32" s="364">
        <v>-2.2000000000000028</v>
      </c>
    </row>
    <row r="33" spans="1:12" s="110" customFormat="1" ht="15" customHeight="1" x14ac:dyDescent="0.2">
      <c r="A33" s="367"/>
      <c r="B33" s="368" t="s">
        <v>182</v>
      </c>
      <c r="C33" s="362"/>
      <c r="D33" s="362"/>
      <c r="E33" s="363"/>
      <c r="F33" s="542">
        <v>46.6</v>
      </c>
      <c r="G33" s="542">
        <v>49.8</v>
      </c>
      <c r="H33" s="542">
        <v>52.4</v>
      </c>
      <c r="I33" s="542">
        <v>50.9</v>
      </c>
      <c r="J33" s="542">
        <v>46.1</v>
      </c>
      <c r="K33" s="543" t="s">
        <v>349</v>
      </c>
      <c r="L33" s="364">
        <v>0.5</v>
      </c>
    </row>
    <row r="34" spans="1:12" s="369" customFormat="1" ht="15" customHeight="1" x14ac:dyDescent="0.2">
      <c r="A34" s="367" t="s">
        <v>113</v>
      </c>
      <c r="B34" s="368" t="s">
        <v>116</v>
      </c>
      <c r="C34" s="362"/>
      <c r="D34" s="362"/>
      <c r="E34" s="363"/>
      <c r="F34" s="542">
        <v>41.6</v>
      </c>
      <c r="G34" s="542">
        <v>42.1</v>
      </c>
      <c r="H34" s="542">
        <v>47.5</v>
      </c>
      <c r="I34" s="542">
        <v>44.7</v>
      </c>
      <c r="J34" s="542">
        <v>43.3</v>
      </c>
      <c r="K34" s="543" t="s">
        <v>349</v>
      </c>
      <c r="L34" s="364">
        <v>-1.6999999999999957</v>
      </c>
    </row>
    <row r="35" spans="1:12" s="369" customFormat="1" ht="11.25" x14ac:dyDescent="0.2">
      <c r="A35" s="370"/>
      <c r="B35" s="371" t="s">
        <v>117</v>
      </c>
      <c r="C35" s="372"/>
      <c r="D35" s="372"/>
      <c r="E35" s="373"/>
      <c r="F35" s="545">
        <v>48.5</v>
      </c>
      <c r="G35" s="545">
        <v>48.8</v>
      </c>
      <c r="H35" s="545">
        <v>54.4</v>
      </c>
      <c r="I35" s="545">
        <v>51.6</v>
      </c>
      <c r="J35" s="546">
        <v>47.7</v>
      </c>
      <c r="K35" s="547" t="s">
        <v>349</v>
      </c>
      <c r="L35" s="374">
        <v>0.79999999999999716</v>
      </c>
    </row>
    <row r="36" spans="1:12" s="369" customFormat="1" ht="15.95" customHeight="1" x14ac:dyDescent="0.2">
      <c r="A36" s="375" t="s">
        <v>350</v>
      </c>
      <c r="B36" s="376"/>
      <c r="C36" s="377"/>
      <c r="D36" s="376"/>
      <c r="E36" s="378"/>
      <c r="F36" s="548">
        <v>5659</v>
      </c>
      <c r="G36" s="548">
        <v>4656</v>
      </c>
      <c r="H36" s="548">
        <v>5522</v>
      </c>
      <c r="I36" s="548">
        <v>5338</v>
      </c>
      <c r="J36" s="548">
        <v>5678</v>
      </c>
      <c r="K36" s="549">
        <v>-19</v>
      </c>
      <c r="L36" s="380">
        <v>-0.33462486791123636</v>
      </c>
    </row>
    <row r="37" spans="1:12" s="369" customFormat="1" ht="15.95" customHeight="1" x14ac:dyDescent="0.2">
      <c r="A37" s="381"/>
      <c r="B37" s="382" t="s">
        <v>113</v>
      </c>
      <c r="C37" s="382" t="s">
        <v>351</v>
      </c>
      <c r="D37" s="382"/>
      <c r="E37" s="383"/>
      <c r="F37" s="548">
        <v>2445</v>
      </c>
      <c r="G37" s="548">
        <v>2045</v>
      </c>
      <c r="H37" s="548">
        <v>2734</v>
      </c>
      <c r="I37" s="548">
        <v>2492</v>
      </c>
      <c r="J37" s="548">
        <v>2522</v>
      </c>
      <c r="K37" s="549">
        <v>-77</v>
      </c>
      <c r="L37" s="380">
        <v>-3.0531324345757334</v>
      </c>
    </row>
    <row r="38" spans="1:12" s="369" customFormat="1" ht="15.95" customHeight="1" x14ac:dyDescent="0.2">
      <c r="A38" s="381"/>
      <c r="B38" s="384" t="s">
        <v>105</v>
      </c>
      <c r="C38" s="384" t="s">
        <v>106</v>
      </c>
      <c r="D38" s="385"/>
      <c r="E38" s="383"/>
      <c r="F38" s="548">
        <v>3293</v>
      </c>
      <c r="G38" s="548">
        <v>2610</v>
      </c>
      <c r="H38" s="548">
        <v>3367</v>
      </c>
      <c r="I38" s="548">
        <v>3272</v>
      </c>
      <c r="J38" s="550">
        <v>3386</v>
      </c>
      <c r="K38" s="549">
        <v>-93</v>
      </c>
      <c r="L38" s="380">
        <v>-2.7466036621382162</v>
      </c>
    </row>
    <row r="39" spans="1:12" s="369" customFormat="1" ht="15.95" customHeight="1" x14ac:dyDescent="0.2">
      <c r="A39" s="381"/>
      <c r="B39" s="385"/>
      <c r="C39" s="382" t="s">
        <v>352</v>
      </c>
      <c r="D39" s="385"/>
      <c r="E39" s="383"/>
      <c r="F39" s="548">
        <v>1363</v>
      </c>
      <c r="G39" s="548">
        <v>1140</v>
      </c>
      <c r="H39" s="548">
        <v>1673</v>
      </c>
      <c r="I39" s="548">
        <v>1539</v>
      </c>
      <c r="J39" s="548">
        <v>1508</v>
      </c>
      <c r="K39" s="549">
        <v>-145</v>
      </c>
      <c r="L39" s="380">
        <v>-9.615384615384615</v>
      </c>
    </row>
    <row r="40" spans="1:12" s="369" customFormat="1" ht="15.95" customHeight="1" x14ac:dyDescent="0.2">
      <c r="A40" s="381"/>
      <c r="B40" s="384"/>
      <c r="C40" s="384" t="s">
        <v>107</v>
      </c>
      <c r="D40" s="385"/>
      <c r="E40" s="383"/>
      <c r="F40" s="548">
        <v>2366</v>
      </c>
      <c r="G40" s="548">
        <v>2046</v>
      </c>
      <c r="H40" s="548">
        <v>2155</v>
      </c>
      <c r="I40" s="548">
        <v>2066</v>
      </c>
      <c r="J40" s="548">
        <v>2292</v>
      </c>
      <c r="K40" s="549">
        <v>74</v>
      </c>
      <c r="L40" s="380">
        <v>3.2286212914485164</v>
      </c>
    </row>
    <row r="41" spans="1:12" s="369" customFormat="1" ht="24" customHeight="1" x14ac:dyDescent="0.2">
      <c r="A41" s="381"/>
      <c r="B41" s="385"/>
      <c r="C41" s="382" t="s">
        <v>352</v>
      </c>
      <c r="D41" s="385"/>
      <c r="E41" s="383"/>
      <c r="F41" s="548">
        <v>1082</v>
      </c>
      <c r="G41" s="548">
        <v>905</v>
      </c>
      <c r="H41" s="548">
        <v>1061</v>
      </c>
      <c r="I41" s="548">
        <v>953</v>
      </c>
      <c r="J41" s="550">
        <v>1014</v>
      </c>
      <c r="K41" s="549">
        <v>68</v>
      </c>
      <c r="L41" s="380">
        <v>6.7061143984220903</v>
      </c>
    </row>
    <row r="42" spans="1:12" s="110" customFormat="1" ht="15" customHeight="1" x14ac:dyDescent="0.2">
      <c r="A42" s="381"/>
      <c r="B42" s="384" t="s">
        <v>113</v>
      </c>
      <c r="C42" s="384" t="s">
        <v>353</v>
      </c>
      <c r="D42" s="385"/>
      <c r="E42" s="383"/>
      <c r="F42" s="548">
        <v>1164</v>
      </c>
      <c r="G42" s="548">
        <v>907</v>
      </c>
      <c r="H42" s="548">
        <v>1472</v>
      </c>
      <c r="I42" s="548">
        <v>1147</v>
      </c>
      <c r="J42" s="548">
        <v>1188</v>
      </c>
      <c r="K42" s="549">
        <v>-24</v>
      </c>
      <c r="L42" s="380">
        <v>-2.0202020202020203</v>
      </c>
    </row>
    <row r="43" spans="1:12" s="110" customFormat="1" ht="15" customHeight="1" x14ac:dyDescent="0.2">
      <c r="A43" s="381"/>
      <c r="B43" s="385"/>
      <c r="C43" s="382" t="s">
        <v>352</v>
      </c>
      <c r="D43" s="385"/>
      <c r="E43" s="383"/>
      <c r="F43" s="548">
        <v>699</v>
      </c>
      <c r="G43" s="548">
        <v>516</v>
      </c>
      <c r="H43" s="548">
        <v>931</v>
      </c>
      <c r="I43" s="548">
        <v>681</v>
      </c>
      <c r="J43" s="548">
        <v>690</v>
      </c>
      <c r="K43" s="549">
        <v>9</v>
      </c>
      <c r="L43" s="380">
        <v>1.3043478260869565</v>
      </c>
    </row>
    <row r="44" spans="1:12" s="110" customFormat="1" ht="15" customHeight="1" x14ac:dyDescent="0.2">
      <c r="A44" s="381"/>
      <c r="B44" s="384"/>
      <c r="C44" s="366" t="s">
        <v>109</v>
      </c>
      <c r="D44" s="385"/>
      <c r="E44" s="383"/>
      <c r="F44" s="548">
        <v>3811</v>
      </c>
      <c r="G44" s="548">
        <v>3309</v>
      </c>
      <c r="H44" s="548">
        <v>3549</v>
      </c>
      <c r="I44" s="548">
        <v>3604</v>
      </c>
      <c r="J44" s="550">
        <v>3824</v>
      </c>
      <c r="K44" s="549">
        <v>-13</v>
      </c>
      <c r="L44" s="380">
        <v>-0.33995815899581588</v>
      </c>
    </row>
    <row r="45" spans="1:12" s="110" customFormat="1" ht="15" customHeight="1" x14ac:dyDescent="0.2">
      <c r="A45" s="381"/>
      <c r="B45" s="385"/>
      <c r="C45" s="382" t="s">
        <v>352</v>
      </c>
      <c r="D45" s="385"/>
      <c r="E45" s="383"/>
      <c r="F45" s="548">
        <v>1518</v>
      </c>
      <c r="G45" s="548">
        <v>1359</v>
      </c>
      <c r="H45" s="548">
        <v>1564</v>
      </c>
      <c r="I45" s="548">
        <v>1567</v>
      </c>
      <c r="J45" s="548">
        <v>1554</v>
      </c>
      <c r="K45" s="549">
        <v>-36</v>
      </c>
      <c r="L45" s="380">
        <v>-2.3166023166023164</v>
      </c>
    </row>
    <row r="46" spans="1:12" s="110" customFormat="1" ht="15" customHeight="1" x14ac:dyDescent="0.2">
      <c r="A46" s="381"/>
      <c r="B46" s="384"/>
      <c r="C46" s="366" t="s">
        <v>110</v>
      </c>
      <c r="D46" s="385"/>
      <c r="E46" s="383"/>
      <c r="F46" s="548">
        <v>602</v>
      </c>
      <c r="G46" s="548">
        <v>396</v>
      </c>
      <c r="H46" s="548">
        <v>417</v>
      </c>
      <c r="I46" s="548">
        <v>497</v>
      </c>
      <c r="J46" s="548">
        <v>568</v>
      </c>
      <c r="K46" s="549">
        <v>34</v>
      </c>
      <c r="L46" s="380">
        <v>5.9859154929577461</v>
      </c>
    </row>
    <row r="47" spans="1:12" s="110" customFormat="1" ht="15" customHeight="1" x14ac:dyDescent="0.2">
      <c r="A47" s="381"/>
      <c r="B47" s="385"/>
      <c r="C47" s="382" t="s">
        <v>352</v>
      </c>
      <c r="D47" s="385"/>
      <c r="E47" s="383"/>
      <c r="F47" s="548">
        <v>197</v>
      </c>
      <c r="G47" s="548">
        <v>156</v>
      </c>
      <c r="H47" s="548">
        <v>191</v>
      </c>
      <c r="I47" s="548">
        <v>206</v>
      </c>
      <c r="J47" s="550">
        <v>230</v>
      </c>
      <c r="K47" s="549">
        <v>-33</v>
      </c>
      <c r="L47" s="380">
        <v>-14.347826086956522</v>
      </c>
    </row>
    <row r="48" spans="1:12" s="110" customFormat="1" ht="15" customHeight="1" x14ac:dyDescent="0.2">
      <c r="A48" s="381"/>
      <c r="B48" s="385"/>
      <c r="C48" s="366" t="s">
        <v>111</v>
      </c>
      <c r="D48" s="386"/>
      <c r="E48" s="387"/>
      <c r="F48" s="548">
        <v>82</v>
      </c>
      <c r="G48" s="548">
        <v>44</v>
      </c>
      <c r="H48" s="548">
        <v>84</v>
      </c>
      <c r="I48" s="548">
        <v>90</v>
      </c>
      <c r="J48" s="548">
        <v>98</v>
      </c>
      <c r="K48" s="549">
        <v>-16</v>
      </c>
      <c r="L48" s="380">
        <v>-16.326530612244898</v>
      </c>
    </row>
    <row r="49" spans="1:12" s="110" customFormat="1" ht="15" customHeight="1" x14ac:dyDescent="0.2">
      <c r="A49" s="381"/>
      <c r="B49" s="385"/>
      <c r="C49" s="382" t="s">
        <v>352</v>
      </c>
      <c r="D49" s="385"/>
      <c r="E49" s="383"/>
      <c r="F49" s="548">
        <v>31</v>
      </c>
      <c r="G49" s="548">
        <v>14</v>
      </c>
      <c r="H49" s="548">
        <v>48</v>
      </c>
      <c r="I49" s="548">
        <v>38</v>
      </c>
      <c r="J49" s="548">
        <v>48</v>
      </c>
      <c r="K49" s="549">
        <v>-17</v>
      </c>
      <c r="L49" s="380">
        <v>-35.416666666666664</v>
      </c>
    </row>
    <row r="50" spans="1:12" s="110" customFormat="1" ht="15" customHeight="1" x14ac:dyDescent="0.2">
      <c r="A50" s="381"/>
      <c r="B50" s="384" t="s">
        <v>113</v>
      </c>
      <c r="C50" s="382" t="s">
        <v>181</v>
      </c>
      <c r="D50" s="385"/>
      <c r="E50" s="383"/>
      <c r="F50" s="548">
        <v>3607</v>
      </c>
      <c r="G50" s="548">
        <v>2813</v>
      </c>
      <c r="H50" s="548">
        <v>3609</v>
      </c>
      <c r="I50" s="548">
        <v>3428</v>
      </c>
      <c r="J50" s="550">
        <v>3720</v>
      </c>
      <c r="K50" s="549">
        <v>-113</v>
      </c>
      <c r="L50" s="380">
        <v>-3.0376344086021505</v>
      </c>
    </row>
    <row r="51" spans="1:12" s="110" customFormat="1" ht="15" customHeight="1" x14ac:dyDescent="0.2">
      <c r="A51" s="381"/>
      <c r="B51" s="385"/>
      <c r="C51" s="382" t="s">
        <v>352</v>
      </c>
      <c r="D51" s="385"/>
      <c r="E51" s="383"/>
      <c r="F51" s="548">
        <v>1488</v>
      </c>
      <c r="G51" s="548">
        <v>1127</v>
      </c>
      <c r="H51" s="548">
        <v>1732</v>
      </c>
      <c r="I51" s="548">
        <v>1520</v>
      </c>
      <c r="J51" s="548">
        <v>1620</v>
      </c>
      <c r="K51" s="549">
        <v>-132</v>
      </c>
      <c r="L51" s="380">
        <v>-8.1481481481481488</v>
      </c>
    </row>
    <row r="52" spans="1:12" s="110" customFormat="1" ht="15" customHeight="1" x14ac:dyDescent="0.2">
      <c r="A52" s="381"/>
      <c r="B52" s="384"/>
      <c r="C52" s="382" t="s">
        <v>182</v>
      </c>
      <c r="D52" s="385"/>
      <c r="E52" s="383"/>
      <c r="F52" s="548">
        <v>2052</v>
      </c>
      <c r="G52" s="548">
        <v>1843</v>
      </c>
      <c r="H52" s="548">
        <v>1913</v>
      </c>
      <c r="I52" s="548">
        <v>1910</v>
      </c>
      <c r="J52" s="548">
        <v>1958</v>
      </c>
      <c r="K52" s="549">
        <v>94</v>
      </c>
      <c r="L52" s="380">
        <v>4.8008171603677221</v>
      </c>
    </row>
    <row r="53" spans="1:12" s="269" customFormat="1" ht="11.25" customHeight="1" x14ac:dyDescent="0.2">
      <c r="A53" s="381"/>
      <c r="B53" s="385"/>
      <c r="C53" s="382" t="s">
        <v>352</v>
      </c>
      <c r="D53" s="385"/>
      <c r="E53" s="383"/>
      <c r="F53" s="548">
        <v>957</v>
      </c>
      <c r="G53" s="548">
        <v>918</v>
      </c>
      <c r="H53" s="548">
        <v>1002</v>
      </c>
      <c r="I53" s="548">
        <v>972</v>
      </c>
      <c r="J53" s="550">
        <v>902</v>
      </c>
      <c r="K53" s="549">
        <v>55</v>
      </c>
      <c r="L53" s="380">
        <v>6.0975609756097562</v>
      </c>
    </row>
    <row r="54" spans="1:12" s="151" customFormat="1" ht="12.75" customHeight="1" x14ac:dyDescent="0.2">
      <c r="A54" s="381"/>
      <c r="B54" s="384" t="s">
        <v>113</v>
      </c>
      <c r="C54" s="384" t="s">
        <v>116</v>
      </c>
      <c r="D54" s="385"/>
      <c r="E54" s="383"/>
      <c r="F54" s="548">
        <v>4336</v>
      </c>
      <c r="G54" s="548">
        <v>3392</v>
      </c>
      <c r="H54" s="548">
        <v>3940</v>
      </c>
      <c r="I54" s="548">
        <v>3804</v>
      </c>
      <c r="J54" s="548">
        <v>4213</v>
      </c>
      <c r="K54" s="549">
        <v>123</v>
      </c>
      <c r="L54" s="380">
        <v>2.9195347733206742</v>
      </c>
    </row>
    <row r="55" spans="1:12" ht="11.25" x14ac:dyDescent="0.2">
      <c r="A55" s="381"/>
      <c r="B55" s="385"/>
      <c r="C55" s="382" t="s">
        <v>352</v>
      </c>
      <c r="D55" s="385"/>
      <c r="E55" s="383"/>
      <c r="F55" s="548">
        <v>1804</v>
      </c>
      <c r="G55" s="548">
        <v>1429</v>
      </c>
      <c r="H55" s="548">
        <v>1873</v>
      </c>
      <c r="I55" s="548">
        <v>1699</v>
      </c>
      <c r="J55" s="548">
        <v>1824</v>
      </c>
      <c r="K55" s="549">
        <v>-20</v>
      </c>
      <c r="L55" s="380">
        <v>-1.0964912280701755</v>
      </c>
    </row>
    <row r="56" spans="1:12" ht="14.25" customHeight="1" x14ac:dyDescent="0.2">
      <c r="A56" s="381"/>
      <c r="B56" s="385"/>
      <c r="C56" s="384" t="s">
        <v>117</v>
      </c>
      <c r="D56" s="385"/>
      <c r="E56" s="383"/>
      <c r="F56" s="548">
        <v>1319</v>
      </c>
      <c r="G56" s="548">
        <v>1257</v>
      </c>
      <c r="H56" s="548">
        <v>1576</v>
      </c>
      <c r="I56" s="548">
        <v>1529</v>
      </c>
      <c r="J56" s="548">
        <v>1458</v>
      </c>
      <c r="K56" s="549">
        <v>-139</v>
      </c>
      <c r="L56" s="380">
        <v>-9.5336076817558304</v>
      </c>
    </row>
    <row r="57" spans="1:12" ht="18.75" customHeight="1" x14ac:dyDescent="0.2">
      <c r="A57" s="388"/>
      <c r="B57" s="389"/>
      <c r="C57" s="390" t="s">
        <v>352</v>
      </c>
      <c r="D57" s="389"/>
      <c r="E57" s="391"/>
      <c r="F57" s="551">
        <v>640</v>
      </c>
      <c r="G57" s="552">
        <v>613</v>
      </c>
      <c r="H57" s="552">
        <v>858</v>
      </c>
      <c r="I57" s="552">
        <v>789</v>
      </c>
      <c r="J57" s="552">
        <v>696</v>
      </c>
      <c r="K57" s="553">
        <f t="shared" ref="K57" si="0">IF(OR(F57=".",J57=".")=TRUE,".",IF(OR(F57="*",J57="*")=TRUE,"*",IF(AND(F57="-",J57="-")=TRUE,"-",IF(AND(ISNUMBER(J57),ISNUMBER(F57))=TRUE,IF(F57-J57=0,0,F57-J57),IF(ISNUMBER(F57)=TRUE,F57,-J57)))))</f>
        <v>-56</v>
      </c>
      <c r="L57" s="392">
        <f t="shared" ref="L57" si="1">IF(K57 =".",".",IF(K57 ="*","*",IF(K57="-","-",IF(K57=0,0,IF(OR(J57="-",J57=".",F57="-",F57=".")=TRUE,"X",IF(J57=0,"0,0",IF(ABS(K57*100/J57)&gt;250,".X",(K57*100/J57))))))))</f>
        <v>-8.0459770114942533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5825</v>
      </c>
      <c r="E11" s="114">
        <v>4965</v>
      </c>
      <c r="F11" s="114">
        <v>7114</v>
      </c>
      <c r="G11" s="114">
        <v>5539</v>
      </c>
      <c r="H11" s="140">
        <v>5878</v>
      </c>
      <c r="I11" s="115">
        <v>-53</v>
      </c>
      <c r="J11" s="116">
        <v>-0.90166723375297719</v>
      </c>
    </row>
    <row r="12" spans="1:15" s="110" customFormat="1" ht="24.95" customHeight="1" x14ac:dyDescent="0.2">
      <c r="A12" s="193" t="s">
        <v>132</v>
      </c>
      <c r="B12" s="194" t="s">
        <v>133</v>
      </c>
      <c r="C12" s="113" t="s">
        <v>513</v>
      </c>
      <c r="D12" s="115" t="s">
        <v>513</v>
      </c>
      <c r="E12" s="114">
        <v>11</v>
      </c>
      <c r="F12" s="114">
        <v>7</v>
      </c>
      <c r="G12" s="114">
        <v>3</v>
      </c>
      <c r="H12" s="140">
        <v>5</v>
      </c>
      <c r="I12" s="115" t="s">
        <v>513</v>
      </c>
      <c r="J12" s="116" t="s">
        <v>513</v>
      </c>
    </row>
    <row r="13" spans="1:15" s="110" customFormat="1" ht="24.95" customHeight="1" x14ac:dyDescent="0.2">
      <c r="A13" s="193" t="s">
        <v>134</v>
      </c>
      <c r="B13" s="199" t="s">
        <v>214</v>
      </c>
      <c r="C13" s="113" t="s">
        <v>513</v>
      </c>
      <c r="D13" s="115" t="s">
        <v>513</v>
      </c>
      <c r="E13" s="114">
        <v>35</v>
      </c>
      <c r="F13" s="114">
        <v>29</v>
      </c>
      <c r="G13" s="114">
        <v>25</v>
      </c>
      <c r="H13" s="140">
        <v>25</v>
      </c>
      <c r="I13" s="115" t="s">
        <v>513</v>
      </c>
      <c r="J13" s="116" t="s">
        <v>513</v>
      </c>
    </row>
    <row r="14" spans="1:15" s="287" customFormat="1" ht="24.95" customHeight="1" x14ac:dyDescent="0.2">
      <c r="A14" s="193" t="s">
        <v>215</v>
      </c>
      <c r="B14" s="199" t="s">
        <v>137</v>
      </c>
      <c r="C14" s="113">
        <v>8.600858369098713</v>
      </c>
      <c r="D14" s="115">
        <v>501</v>
      </c>
      <c r="E14" s="114">
        <v>366</v>
      </c>
      <c r="F14" s="114">
        <v>661</v>
      </c>
      <c r="G14" s="114">
        <v>577</v>
      </c>
      <c r="H14" s="140">
        <v>614</v>
      </c>
      <c r="I14" s="115">
        <v>-113</v>
      </c>
      <c r="J14" s="116">
        <v>-18.403908794788272</v>
      </c>
      <c r="K14" s="110"/>
      <c r="L14" s="110"/>
      <c r="M14" s="110"/>
      <c r="N14" s="110"/>
      <c r="O14" s="110"/>
    </row>
    <row r="15" spans="1:15" s="110" customFormat="1" ht="24.95" customHeight="1" x14ac:dyDescent="0.2">
      <c r="A15" s="193" t="s">
        <v>216</v>
      </c>
      <c r="B15" s="199" t="s">
        <v>217</v>
      </c>
      <c r="C15" s="113">
        <v>1.0815450643776825</v>
      </c>
      <c r="D15" s="115">
        <v>63</v>
      </c>
      <c r="E15" s="114">
        <v>49</v>
      </c>
      <c r="F15" s="114">
        <v>82</v>
      </c>
      <c r="G15" s="114">
        <v>53</v>
      </c>
      <c r="H15" s="140">
        <v>70</v>
      </c>
      <c r="I15" s="115">
        <v>-7</v>
      </c>
      <c r="J15" s="116">
        <v>-10</v>
      </c>
    </row>
    <row r="16" spans="1:15" s="287" customFormat="1" ht="24.95" customHeight="1" x14ac:dyDescent="0.2">
      <c r="A16" s="193" t="s">
        <v>218</v>
      </c>
      <c r="B16" s="199" t="s">
        <v>141</v>
      </c>
      <c r="C16" s="113">
        <v>7.0042918454935625</v>
      </c>
      <c r="D16" s="115">
        <v>408</v>
      </c>
      <c r="E16" s="114">
        <v>282</v>
      </c>
      <c r="F16" s="114">
        <v>523</v>
      </c>
      <c r="G16" s="114">
        <v>469</v>
      </c>
      <c r="H16" s="140">
        <v>487</v>
      </c>
      <c r="I16" s="115">
        <v>-79</v>
      </c>
      <c r="J16" s="116">
        <v>-16.2217659137577</v>
      </c>
      <c r="K16" s="110"/>
      <c r="L16" s="110"/>
      <c r="M16" s="110"/>
      <c r="N16" s="110"/>
      <c r="O16" s="110"/>
    </row>
    <row r="17" spans="1:15" s="110" customFormat="1" ht="24.95" customHeight="1" x14ac:dyDescent="0.2">
      <c r="A17" s="193" t="s">
        <v>142</v>
      </c>
      <c r="B17" s="199" t="s">
        <v>220</v>
      </c>
      <c r="C17" s="113">
        <v>0.51502145922746778</v>
      </c>
      <c r="D17" s="115">
        <v>30</v>
      </c>
      <c r="E17" s="114">
        <v>35</v>
      </c>
      <c r="F17" s="114">
        <v>56</v>
      </c>
      <c r="G17" s="114">
        <v>55</v>
      </c>
      <c r="H17" s="140">
        <v>57</v>
      </c>
      <c r="I17" s="115">
        <v>-27</v>
      </c>
      <c r="J17" s="116">
        <v>-47.368421052631582</v>
      </c>
    </row>
    <row r="18" spans="1:15" s="287" customFormat="1" ht="24.95" customHeight="1" x14ac:dyDescent="0.2">
      <c r="A18" s="201" t="s">
        <v>144</v>
      </c>
      <c r="B18" s="202" t="s">
        <v>145</v>
      </c>
      <c r="C18" s="113" t="s">
        <v>513</v>
      </c>
      <c r="D18" s="115" t="s">
        <v>513</v>
      </c>
      <c r="E18" s="114">
        <v>179</v>
      </c>
      <c r="F18" s="114">
        <v>425</v>
      </c>
      <c r="G18" s="114">
        <v>306</v>
      </c>
      <c r="H18" s="140">
        <v>378</v>
      </c>
      <c r="I18" s="115" t="s">
        <v>513</v>
      </c>
      <c r="J18" s="116" t="s">
        <v>513</v>
      </c>
      <c r="K18" s="110"/>
      <c r="L18" s="110"/>
      <c r="M18" s="110"/>
      <c r="N18" s="110"/>
      <c r="O18" s="110"/>
    </row>
    <row r="19" spans="1:15" s="110" customFormat="1" ht="24.95" customHeight="1" x14ac:dyDescent="0.2">
      <c r="A19" s="193" t="s">
        <v>146</v>
      </c>
      <c r="B19" s="199" t="s">
        <v>147</v>
      </c>
      <c r="C19" s="113">
        <v>15.708154506437769</v>
      </c>
      <c r="D19" s="115">
        <v>915</v>
      </c>
      <c r="E19" s="114">
        <v>626</v>
      </c>
      <c r="F19" s="114">
        <v>892</v>
      </c>
      <c r="G19" s="114">
        <v>579</v>
      </c>
      <c r="H19" s="140">
        <v>806</v>
      </c>
      <c r="I19" s="115">
        <v>109</v>
      </c>
      <c r="J19" s="116">
        <v>13.523573200992557</v>
      </c>
    </row>
    <row r="20" spans="1:15" s="287" customFormat="1" ht="24.95" customHeight="1" x14ac:dyDescent="0.2">
      <c r="A20" s="193" t="s">
        <v>148</v>
      </c>
      <c r="B20" s="199" t="s">
        <v>149</v>
      </c>
      <c r="C20" s="113">
        <v>9.0300429184549351</v>
      </c>
      <c r="D20" s="115">
        <v>526</v>
      </c>
      <c r="E20" s="114">
        <v>595</v>
      </c>
      <c r="F20" s="114">
        <v>765</v>
      </c>
      <c r="G20" s="114">
        <v>436</v>
      </c>
      <c r="H20" s="140">
        <v>478</v>
      </c>
      <c r="I20" s="115">
        <v>48</v>
      </c>
      <c r="J20" s="116">
        <v>10.0418410041841</v>
      </c>
      <c r="K20" s="110"/>
      <c r="L20" s="110"/>
      <c r="M20" s="110"/>
      <c r="N20" s="110"/>
      <c r="O20" s="110"/>
    </row>
    <row r="21" spans="1:15" s="110" customFormat="1" ht="24.95" customHeight="1" x14ac:dyDescent="0.2">
      <c r="A21" s="201" t="s">
        <v>150</v>
      </c>
      <c r="B21" s="202" t="s">
        <v>151</v>
      </c>
      <c r="C21" s="113">
        <v>3.9656652360515023</v>
      </c>
      <c r="D21" s="115">
        <v>231</v>
      </c>
      <c r="E21" s="114">
        <v>199</v>
      </c>
      <c r="F21" s="114">
        <v>270</v>
      </c>
      <c r="G21" s="114">
        <v>252</v>
      </c>
      <c r="H21" s="140">
        <v>274</v>
      </c>
      <c r="I21" s="115">
        <v>-43</v>
      </c>
      <c r="J21" s="116">
        <v>-15.693430656934307</v>
      </c>
    </row>
    <row r="22" spans="1:15" s="110" customFormat="1" ht="24.95" customHeight="1" x14ac:dyDescent="0.2">
      <c r="A22" s="201" t="s">
        <v>152</v>
      </c>
      <c r="B22" s="199" t="s">
        <v>153</v>
      </c>
      <c r="C22" s="113">
        <v>0.60085836909871249</v>
      </c>
      <c r="D22" s="115">
        <v>35</v>
      </c>
      <c r="E22" s="114">
        <v>35</v>
      </c>
      <c r="F22" s="114">
        <v>56</v>
      </c>
      <c r="G22" s="114">
        <v>47</v>
      </c>
      <c r="H22" s="140">
        <v>91</v>
      </c>
      <c r="I22" s="115">
        <v>-56</v>
      </c>
      <c r="J22" s="116">
        <v>-61.53846153846154</v>
      </c>
    </row>
    <row r="23" spans="1:15" s="110" customFormat="1" ht="24.95" customHeight="1" x14ac:dyDescent="0.2">
      <c r="A23" s="193" t="s">
        <v>154</v>
      </c>
      <c r="B23" s="199" t="s">
        <v>155</v>
      </c>
      <c r="C23" s="113">
        <v>1.1330472103004292</v>
      </c>
      <c r="D23" s="115">
        <v>66</v>
      </c>
      <c r="E23" s="114">
        <v>58</v>
      </c>
      <c r="F23" s="114">
        <v>73</v>
      </c>
      <c r="G23" s="114">
        <v>23</v>
      </c>
      <c r="H23" s="140">
        <v>65</v>
      </c>
      <c r="I23" s="115">
        <v>1</v>
      </c>
      <c r="J23" s="116">
        <v>1.5384615384615385</v>
      </c>
    </row>
    <row r="24" spans="1:15" s="110" customFormat="1" ht="24.95" customHeight="1" x14ac:dyDescent="0.2">
      <c r="A24" s="193" t="s">
        <v>156</v>
      </c>
      <c r="B24" s="199" t="s">
        <v>221</v>
      </c>
      <c r="C24" s="113">
        <v>5.0815450643776821</v>
      </c>
      <c r="D24" s="115">
        <v>296</v>
      </c>
      <c r="E24" s="114">
        <v>145</v>
      </c>
      <c r="F24" s="114">
        <v>301</v>
      </c>
      <c r="G24" s="114">
        <v>197</v>
      </c>
      <c r="H24" s="140">
        <v>209</v>
      </c>
      <c r="I24" s="115">
        <v>87</v>
      </c>
      <c r="J24" s="116">
        <v>41.626794258373202</v>
      </c>
    </row>
    <row r="25" spans="1:15" s="110" customFormat="1" ht="24.95" customHeight="1" x14ac:dyDescent="0.2">
      <c r="A25" s="193" t="s">
        <v>222</v>
      </c>
      <c r="B25" s="204" t="s">
        <v>159</v>
      </c>
      <c r="C25" s="113">
        <v>4.9957081545064375</v>
      </c>
      <c r="D25" s="115">
        <v>291</v>
      </c>
      <c r="E25" s="114">
        <v>239</v>
      </c>
      <c r="F25" s="114">
        <v>333</v>
      </c>
      <c r="G25" s="114">
        <v>253</v>
      </c>
      <c r="H25" s="140">
        <v>369</v>
      </c>
      <c r="I25" s="115">
        <v>-78</v>
      </c>
      <c r="J25" s="116">
        <v>-21.13821138211382</v>
      </c>
    </row>
    <row r="26" spans="1:15" s="110" customFormat="1" ht="24.95" customHeight="1" x14ac:dyDescent="0.2">
      <c r="A26" s="201">
        <v>782.78300000000002</v>
      </c>
      <c r="B26" s="203" t="s">
        <v>160</v>
      </c>
      <c r="C26" s="113">
        <v>15.639484978540773</v>
      </c>
      <c r="D26" s="115">
        <v>911</v>
      </c>
      <c r="E26" s="114">
        <v>806</v>
      </c>
      <c r="F26" s="114">
        <v>1090</v>
      </c>
      <c r="G26" s="114">
        <v>1029</v>
      </c>
      <c r="H26" s="140">
        <v>935</v>
      </c>
      <c r="I26" s="115">
        <v>-24</v>
      </c>
      <c r="J26" s="116">
        <v>-2.5668449197860963</v>
      </c>
    </row>
    <row r="27" spans="1:15" s="110" customFormat="1" ht="24.95" customHeight="1" x14ac:dyDescent="0.2">
      <c r="A27" s="193" t="s">
        <v>161</v>
      </c>
      <c r="B27" s="199" t="s">
        <v>162</v>
      </c>
      <c r="C27" s="113">
        <v>4.9442060085836914</v>
      </c>
      <c r="D27" s="115">
        <v>288</v>
      </c>
      <c r="E27" s="114">
        <v>254</v>
      </c>
      <c r="F27" s="114">
        <v>376</v>
      </c>
      <c r="G27" s="114">
        <v>276</v>
      </c>
      <c r="H27" s="140">
        <v>271</v>
      </c>
      <c r="I27" s="115">
        <v>17</v>
      </c>
      <c r="J27" s="116">
        <v>6.2730627306273066</v>
      </c>
    </row>
    <row r="28" spans="1:15" s="110" customFormat="1" ht="24.95" customHeight="1" x14ac:dyDescent="0.2">
      <c r="A28" s="193" t="s">
        <v>163</v>
      </c>
      <c r="B28" s="199" t="s">
        <v>164</v>
      </c>
      <c r="C28" s="113">
        <v>5.9055793991416312</v>
      </c>
      <c r="D28" s="115">
        <v>344</v>
      </c>
      <c r="E28" s="114">
        <v>194</v>
      </c>
      <c r="F28" s="114">
        <v>331</v>
      </c>
      <c r="G28" s="114">
        <v>241</v>
      </c>
      <c r="H28" s="140">
        <v>220</v>
      </c>
      <c r="I28" s="115">
        <v>124</v>
      </c>
      <c r="J28" s="116">
        <v>56.363636363636367</v>
      </c>
    </row>
    <row r="29" spans="1:15" s="110" customFormat="1" ht="24.95" customHeight="1" x14ac:dyDescent="0.2">
      <c r="A29" s="193">
        <v>86</v>
      </c>
      <c r="B29" s="199" t="s">
        <v>165</v>
      </c>
      <c r="C29" s="113">
        <v>5.133047210300429</v>
      </c>
      <c r="D29" s="115">
        <v>299</v>
      </c>
      <c r="E29" s="114">
        <v>389</v>
      </c>
      <c r="F29" s="114">
        <v>443</v>
      </c>
      <c r="G29" s="114">
        <v>370</v>
      </c>
      <c r="H29" s="140">
        <v>387</v>
      </c>
      <c r="I29" s="115">
        <v>-88</v>
      </c>
      <c r="J29" s="116">
        <v>-22.739018087855296</v>
      </c>
    </row>
    <row r="30" spans="1:15" s="110" customFormat="1" ht="24.95" customHeight="1" x14ac:dyDescent="0.2">
      <c r="A30" s="193">
        <v>87.88</v>
      </c>
      <c r="B30" s="204" t="s">
        <v>166</v>
      </c>
      <c r="C30" s="113">
        <v>7.1244635193133048</v>
      </c>
      <c r="D30" s="115">
        <v>415</v>
      </c>
      <c r="E30" s="114">
        <v>489</v>
      </c>
      <c r="F30" s="114">
        <v>687</v>
      </c>
      <c r="G30" s="114">
        <v>635</v>
      </c>
      <c r="H30" s="140">
        <v>378</v>
      </c>
      <c r="I30" s="115">
        <v>37</v>
      </c>
      <c r="J30" s="116">
        <v>9.7883597883597879</v>
      </c>
    </row>
    <row r="31" spans="1:15" s="110" customFormat="1" ht="24.95" customHeight="1" x14ac:dyDescent="0.2">
      <c r="A31" s="193" t="s">
        <v>167</v>
      </c>
      <c r="B31" s="199" t="s">
        <v>168</v>
      </c>
      <c r="C31" s="113">
        <v>6.6609442060085833</v>
      </c>
      <c r="D31" s="115">
        <v>388</v>
      </c>
      <c r="E31" s="114">
        <v>345</v>
      </c>
      <c r="F31" s="114">
        <v>375</v>
      </c>
      <c r="G31" s="114">
        <v>290</v>
      </c>
      <c r="H31" s="140">
        <v>373</v>
      </c>
      <c r="I31" s="115">
        <v>15</v>
      </c>
      <c r="J31" s="116">
        <v>4.0214477211796247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v>11</v>
      </c>
      <c r="F34" s="114">
        <v>7</v>
      </c>
      <c r="G34" s="114">
        <v>3</v>
      </c>
      <c r="H34" s="140">
        <v>5</v>
      </c>
      <c r="I34" s="115" t="s">
        <v>513</v>
      </c>
      <c r="J34" s="116" t="s">
        <v>513</v>
      </c>
    </row>
    <row r="35" spans="1:10" s="110" customFormat="1" ht="24.95" customHeight="1" x14ac:dyDescent="0.2">
      <c r="A35" s="292" t="s">
        <v>171</v>
      </c>
      <c r="B35" s="293" t="s">
        <v>172</v>
      </c>
      <c r="C35" s="113" t="s">
        <v>513</v>
      </c>
      <c r="D35" s="115" t="s">
        <v>513</v>
      </c>
      <c r="E35" s="114">
        <v>580</v>
      </c>
      <c r="F35" s="114">
        <v>1115</v>
      </c>
      <c r="G35" s="114">
        <v>908</v>
      </c>
      <c r="H35" s="140">
        <v>1017</v>
      </c>
      <c r="I35" s="115" t="s">
        <v>513</v>
      </c>
      <c r="J35" s="116" t="s">
        <v>513</v>
      </c>
    </row>
    <row r="36" spans="1:10" s="110" customFormat="1" ht="24.95" customHeight="1" x14ac:dyDescent="0.2">
      <c r="A36" s="294" t="s">
        <v>173</v>
      </c>
      <c r="B36" s="295" t="s">
        <v>174</v>
      </c>
      <c r="C36" s="125">
        <v>85.922746781115876</v>
      </c>
      <c r="D36" s="143">
        <v>5005</v>
      </c>
      <c r="E36" s="144">
        <v>4374</v>
      </c>
      <c r="F36" s="144">
        <v>5992</v>
      </c>
      <c r="G36" s="144">
        <v>4628</v>
      </c>
      <c r="H36" s="145">
        <v>4856</v>
      </c>
      <c r="I36" s="143">
        <v>149</v>
      </c>
      <c r="J36" s="146">
        <v>3.0683690280065896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5825</v>
      </c>
      <c r="F11" s="264">
        <v>4965</v>
      </c>
      <c r="G11" s="264">
        <v>7114</v>
      </c>
      <c r="H11" s="264">
        <v>5539</v>
      </c>
      <c r="I11" s="265">
        <v>5878</v>
      </c>
      <c r="J11" s="263">
        <v>-53</v>
      </c>
      <c r="K11" s="266">
        <v>-0.90166723375297719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29.064377682403432</v>
      </c>
      <c r="E13" s="115">
        <v>1693</v>
      </c>
      <c r="F13" s="114">
        <v>1508</v>
      </c>
      <c r="G13" s="114">
        <v>2093</v>
      </c>
      <c r="H13" s="114">
        <v>1977</v>
      </c>
      <c r="I13" s="140">
        <v>1922</v>
      </c>
      <c r="J13" s="115">
        <v>-229</v>
      </c>
      <c r="K13" s="116">
        <v>-11.914672216441208</v>
      </c>
    </row>
    <row r="14" spans="1:15" ht="15.95" customHeight="1" x14ac:dyDescent="0.2">
      <c r="A14" s="306" t="s">
        <v>230</v>
      </c>
      <c r="B14" s="307"/>
      <c r="C14" s="308"/>
      <c r="D14" s="113">
        <v>52.738197424892704</v>
      </c>
      <c r="E14" s="115">
        <v>3072</v>
      </c>
      <c r="F14" s="114">
        <v>2527</v>
      </c>
      <c r="G14" s="114">
        <v>3924</v>
      </c>
      <c r="H14" s="114">
        <v>2663</v>
      </c>
      <c r="I14" s="140">
        <v>2990</v>
      </c>
      <c r="J14" s="115">
        <v>82</v>
      </c>
      <c r="K14" s="116">
        <v>2.7424749163879598</v>
      </c>
    </row>
    <row r="15" spans="1:15" ht="15.95" customHeight="1" x14ac:dyDescent="0.2">
      <c r="A15" s="306" t="s">
        <v>231</v>
      </c>
      <c r="B15" s="307"/>
      <c r="C15" s="308"/>
      <c r="D15" s="113">
        <v>7.9828326180257507</v>
      </c>
      <c r="E15" s="115">
        <v>465</v>
      </c>
      <c r="F15" s="114">
        <v>438</v>
      </c>
      <c r="G15" s="114">
        <v>461</v>
      </c>
      <c r="H15" s="114">
        <v>434</v>
      </c>
      <c r="I15" s="140">
        <v>401</v>
      </c>
      <c r="J15" s="115">
        <v>64</v>
      </c>
      <c r="K15" s="116">
        <v>15.960099750623442</v>
      </c>
    </row>
    <row r="16" spans="1:15" ht="15.95" customHeight="1" x14ac:dyDescent="0.2">
      <c r="A16" s="306" t="s">
        <v>232</v>
      </c>
      <c r="B16" s="307"/>
      <c r="C16" s="308"/>
      <c r="D16" s="113">
        <v>9.6137339055793998</v>
      </c>
      <c r="E16" s="115">
        <v>560</v>
      </c>
      <c r="F16" s="114">
        <v>462</v>
      </c>
      <c r="G16" s="114">
        <v>536</v>
      </c>
      <c r="H16" s="114">
        <v>451</v>
      </c>
      <c r="I16" s="140">
        <v>546</v>
      </c>
      <c r="J16" s="115">
        <v>14</v>
      </c>
      <c r="K16" s="116">
        <v>2.5641025641025643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t="s">
        <v>513</v>
      </c>
      <c r="E18" s="115" t="s">
        <v>513</v>
      </c>
      <c r="F18" s="114">
        <v>11</v>
      </c>
      <c r="G18" s="114">
        <v>16</v>
      </c>
      <c r="H18" s="114">
        <v>4</v>
      </c>
      <c r="I18" s="140">
        <v>6</v>
      </c>
      <c r="J18" s="115" t="s">
        <v>513</v>
      </c>
      <c r="K18" s="116" t="s">
        <v>513</v>
      </c>
    </row>
    <row r="19" spans="1:11" ht="14.1" customHeight="1" x14ac:dyDescent="0.2">
      <c r="A19" s="306" t="s">
        <v>235</v>
      </c>
      <c r="B19" s="307" t="s">
        <v>236</v>
      </c>
      <c r="C19" s="308"/>
      <c r="D19" s="113" t="s">
        <v>513</v>
      </c>
      <c r="E19" s="115" t="s">
        <v>513</v>
      </c>
      <c r="F19" s="114">
        <v>5</v>
      </c>
      <c r="G19" s="114">
        <v>10</v>
      </c>
      <c r="H19" s="114">
        <v>3</v>
      </c>
      <c r="I19" s="140">
        <v>4</v>
      </c>
      <c r="J19" s="115" t="s">
        <v>513</v>
      </c>
      <c r="K19" s="116" t="s">
        <v>513</v>
      </c>
    </row>
    <row r="20" spans="1:11" ht="14.1" customHeight="1" x14ac:dyDescent="0.2">
      <c r="A20" s="306">
        <v>12</v>
      </c>
      <c r="B20" s="307" t="s">
        <v>237</v>
      </c>
      <c r="C20" s="308"/>
      <c r="D20" s="113">
        <v>0.94420600858369097</v>
      </c>
      <c r="E20" s="115">
        <v>55</v>
      </c>
      <c r="F20" s="114">
        <v>22</v>
      </c>
      <c r="G20" s="114">
        <v>62</v>
      </c>
      <c r="H20" s="114">
        <v>54</v>
      </c>
      <c r="I20" s="140">
        <v>74</v>
      </c>
      <c r="J20" s="115">
        <v>-19</v>
      </c>
      <c r="K20" s="116">
        <v>-25.675675675675677</v>
      </c>
    </row>
    <row r="21" spans="1:11" ht="14.1" customHeight="1" x14ac:dyDescent="0.2">
      <c r="A21" s="306">
        <v>21</v>
      </c>
      <c r="B21" s="307" t="s">
        <v>238</v>
      </c>
      <c r="C21" s="308"/>
      <c r="D21" s="113">
        <v>0.12017167381974249</v>
      </c>
      <c r="E21" s="115">
        <v>7</v>
      </c>
      <c r="F21" s="114" t="s">
        <v>513</v>
      </c>
      <c r="G21" s="114">
        <v>16</v>
      </c>
      <c r="H21" s="114">
        <v>14</v>
      </c>
      <c r="I21" s="140">
        <v>5</v>
      </c>
      <c r="J21" s="115">
        <v>2</v>
      </c>
      <c r="K21" s="116">
        <v>40</v>
      </c>
    </row>
    <row r="22" spans="1:11" ht="14.1" customHeight="1" x14ac:dyDescent="0.2">
      <c r="A22" s="306">
        <v>22</v>
      </c>
      <c r="B22" s="307" t="s">
        <v>239</v>
      </c>
      <c r="C22" s="308"/>
      <c r="D22" s="113">
        <v>1.8884120171673819</v>
      </c>
      <c r="E22" s="115">
        <v>110</v>
      </c>
      <c r="F22" s="114">
        <v>144</v>
      </c>
      <c r="G22" s="114">
        <v>213</v>
      </c>
      <c r="H22" s="114">
        <v>146</v>
      </c>
      <c r="I22" s="140">
        <v>121</v>
      </c>
      <c r="J22" s="115">
        <v>-11</v>
      </c>
      <c r="K22" s="116">
        <v>-9.0909090909090917</v>
      </c>
    </row>
    <row r="23" spans="1:11" ht="14.1" customHeight="1" x14ac:dyDescent="0.2">
      <c r="A23" s="306">
        <v>23</v>
      </c>
      <c r="B23" s="307" t="s">
        <v>240</v>
      </c>
      <c r="C23" s="308"/>
      <c r="D23" s="113">
        <v>0.84120171673819744</v>
      </c>
      <c r="E23" s="115">
        <v>49</v>
      </c>
      <c r="F23" s="114">
        <v>20</v>
      </c>
      <c r="G23" s="114">
        <v>29</v>
      </c>
      <c r="H23" s="114">
        <v>22</v>
      </c>
      <c r="I23" s="140">
        <v>22</v>
      </c>
      <c r="J23" s="115">
        <v>27</v>
      </c>
      <c r="K23" s="116">
        <v>122.72727272727273</v>
      </c>
    </row>
    <row r="24" spans="1:11" ht="14.1" customHeight="1" x14ac:dyDescent="0.2">
      <c r="A24" s="306">
        <v>24</v>
      </c>
      <c r="B24" s="307" t="s">
        <v>241</v>
      </c>
      <c r="C24" s="308"/>
      <c r="D24" s="113">
        <v>7.244635193133047</v>
      </c>
      <c r="E24" s="115">
        <v>422</v>
      </c>
      <c r="F24" s="114">
        <v>293</v>
      </c>
      <c r="G24" s="114">
        <v>537</v>
      </c>
      <c r="H24" s="114">
        <v>527</v>
      </c>
      <c r="I24" s="140">
        <v>509</v>
      </c>
      <c r="J24" s="115">
        <v>-87</v>
      </c>
      <c r="K24" s="116">
        <v>-17.092337917485267</v>
      </c>
    </row>
    <row r="25" spans="1:11" ht="14.1" customHeight="1" x14ac:dyDescent="0.2">
      <c r="A25" s="306">
        <v>25</v>
      </c>
      <c r="B25" s="307" t="s">
        <v>242</v>
      </c>
      <c r="C25" s="308"/>
      <c r="D25" s="113">
        <v>4.6695278969957084</v>
      </c>
      <c r="E25" s="115">
        <v>272</v>
      </c>
      <c r="F25" s="114">
        <v>189</v>
      </c>
      <c r="G25" s="114">
        <v>324</v>
      </c>
      <c r="H25" s="114">
        <v>224</v>
      </c>
      <c r="I25" s="140">
        <v>256</v>
      </c>
      <c r="J25" s="115">
        <v>16</v>
      </c>
      <c r="K25" s="116">
        <v>6.25</v>
      </c>
    </row>
    <row r="26" spans="1:11" ht="14.1" customHeight="1" x14ac:dyDescent="0.2">
      <c r="A26" s="306">
        <v>26</v>
      </c>
      <c r="B26" s="307" t="s">
        <v>243</v>
      </c>
      <c r="C26" s="308"/>
      <c r="D26" s="113">
        <v>1.4763948497854078</v>
      </c>
      <c r="E26" s="115">
        <v>86</v>
      </c>
      <c r="F26" s="114">
        <v>51</v>
      </c>
      <c r="G26" s="114">
        <v>176</v>
      </c>
      <c r="H26" s="114">
        <v>84</v>
      </c>
      <c r="I26" s="140">
        <v>106</v>
      </c>
      <c r="J26" s="115">
        <v>-20</v>
      </c>
      <c r="K26" s="116">
        <v>-18.867924528301888</v>
      </c>
    </row>
    <row r="27" spans="1:11" ht="14.1" customHeight="1" x14ac:dyDescent="0.2">
      <c r="A27" s="306">
        <v>27</v>
      </c>
      <c r="B27" s="307" t="s">
        <v>244</v>
      </c>
      <c r="C27" s="308"/>
      <c r="D27" s="113">
        <v>1.905579399141631</v>
      </c>
      <c r="E27" s="115">
        <v>111</v>
      </c>
      <c r="F27" s="114">
        <v>42</v>
      </c>
      <c r="G27" s="114">
        <v>41</v>
      </c>
      <c r="H27" s="114">
        <v>51</v>
      </c>
      <c r="I27" s="140">
        <v>57</v>
      </c>
      <c r="J27" s="115">
        <v>54</v>
      </c>
      <c r="K27" s="116">
        <v>94.736842105263165</v>
      </c>
    </row>
    <row r="28" spans="1:11" ht="14.1" customHeight="1" x14ac:dyDescent="0.2">
      <c r="A28" s="306">
        <v>28</v>
      </c>
      <c r="B28" s="307" t="s">
        <v>245</v>
      </c>
      <c r="C28" s="308"/>
      <c r="D28" s="113">
        <v>6.8669527896995708E-2</v>
      </c>
      <c r="E28" s="115">
        <v>4</v>
      </c>
      <c r="F28" s="114">
        <v>4</v>
      </c>
      <c r="G28" s="114">
        <v>5</v>
      </c>
      <c r="H28" s="114" t="s">
        <v>513</v>
      </c>
      <c r="I28" s="140" t="s">
        <v>513</v>
      </c>
      <c r="J28" s="115" t="s">
        <v>513</v>
      </c>
      <c r="K28" s="116" t="s">
        <v>513</v>
      </c>
    </row>
    <row r="29" spans="1:11" ht="14.1" customHeight="1" x14ac:dyDescent="0.2">
      <c r="A29" s="306">
        <v>29</v>
      </c>
      <c r="B29" s="307" t="s">
        <v>246</v>
      </c>
      <c r="C29" s="308"/>
      <c r="D29" s="113">
        <v>1.7167381974248928</v>
      </c>
      <c r="E29" s="115">
        <v>100</v>
      </c>
      <c r="F29" s="114">
        <v>110</v>
      </c>
      <c r="G29" s="114">
        <v>147</v>
      </c>
      <c r="H29" s="114">
        <v>109</v>
      </c>
      <c r="I29" s="140">
        <v>113</v>
      </c>
      <c r="J29" s="115">
        <v>-13</v>
      </c>
      <c r="K29" s="116">
        <v>-11.504424778761061</v>
      </c>
    </row>
    <row r="30" spans="1:11" ht="14.1" customHeight="1" x14ac:dyDescent="0.2">
      <c r="A30" s="306" t="s">
        <v>247</v>
      </c>
      <c r="B30" s="307" t="s">
        <v>248</v>
      </c>
      <c r="C30" s="308"/>
      <c r="D30" s="113" t="s">
        <v>513</v>
      </c>
      <c r="E30" s="115" t="s">
        <v>513</v>
      </c>
      <c r="F30" s="114" t="s">
        <v>513</v>
      </c>
      <c r="G30" s="114" t="s">
        <v>513</v>
      </c>
      <c r="H30" s="114">
        <v>24</v>
      </c>
      <c r="I30" s="140">
        <v>24</v>
      </c>
      <c r="J30" s="115" t="s">
        <v>513</v>
      </c>
      <c r="K30" s="116" t="s">
        <v>513</v>
      </c>
    </row>
    <row r="31" spans="1:11" ht="14.1" customHeight="1" x14ac:dyDescent="0.2">
      <c r="A31" s="306" t="s">
        <v>249</v>
      </c>
      <c r="B31" s="307" t="s">
        <v>250</v>
      </c>
      <c r="C31" s="308"/>
      <c r="D31" s="113">
        <v>1.4592274678111588</v>
      </c>
      <c r="E31" s="115">
        <v>85</v>
      </c>
      <c r="F31" s="114">
        <v>96</v>
      </c>
      <c r="G31" s="114">
        <v>127</v>
      </c>
      <c r="H31" s="114">
        <v>85</v>
      </c>
      <c r="I31" s="140">
        <v>89</v>
      </c>
      <c r="J31" s="115">
        <v>-4</v>
      </c>
      <c r="K31" s="116">
        <v>-4.4943820224719104</v>
      </c>
    </row>
    <row r="32" spans="1:11" ht="14.1" customHeight="1" x14ac:dyDescent="0.2">
      <c r="A32" s="306">
        <v>31</v>
      </c>
      <c r="B32" s="307" t="s">
        <v>251</v>
      </c>
      <c r="C32" s="308"/>
      <c r="D32" s="113">
        <v>0.3261802575107296</v>
      </c>
      <c r="E32" s="115">
        <v>19</v>
      </c>
      <c r="F32" s="114">
        <v>15</v>
      </c>
      <c r="G32" s="114">
        <v>27</v>
      </c>
      <c r="H32" s="114">
        <v>13</v>
      </c>
      <c r="I32" s="140">
        <v>18</v>
      </c>
      <c r="J32" s="115">
        <v>1</v>
      </c>
      <c r="K32" s="116">
        <v>5.5555555555555554</v>
      </c>
    </row>
    <row r="33" spans="1:11" ht="14.1" customHeight="1" x14ac:dyDescent="0.2">
      <c r="A33" s="306">
        <v>32</v>
      </c>
      <c r="B33" s="307" t="s">
        <v>252</v>
      </c>
      <c r="C33" s="308"/>
      <c r="D33" s="113">
        <v>1.9227467811158798</v>
      </c>
      <c r="E33" s="115">
        <v>112</v>
      </c>
      <c r="F33" s="114">
        <v>46</v>
      </c>
      <c r="G33" s="114">
        <v>159</v>
      </c>
      <c r="H33" s="114">
        <v>133</v>
      </c>
      <c r="I33" s="140">
        <v>124</v>
      </c>
      <c r="J33" s="115">
        <v>-12</v>
      </c>
      <c r="K33" s="116">
        <v>-9.67741935483871</v>
      </c>
    </row>
    <row r="34" spans="1:11" ht="14.1" customHeight="1" x14ac:dyDescent="0.2">
      <c r="A34" s="306">
        <v>33</v>
      </c>
      <c r="B34" s="307" t="s">
        <v>253</v>
      </c>
      <c r="C34" s="308"/>
      <c r="D34" s="113">
        <v>1.2360515021459229</v>
      </c>
      <c r="E34" s="115">
        <v>72</v>
      </c>
      <c r="F34" s="114">
        <v>52</v>
      </c>
      <c r="G34" s="114">
        <v>126</v>
      </c>
      <c r="H34" s="114">
        <v>69</v>
      </c>
      <c r="I34" s="140">
        <v>113</v>
      </c>
      <c r="J34" s="115">
        <v>-41</v>
      </c>
      <c r="K34" s="116">
        <v>-36.283185840707965</v>
      </c>
    </row>
    <row r="35" spans="1:11" ht="14.1" customHeight="1" x14ac:dyDescent="0.2">
      <c r="A35" s="306">
        <v>34</v>
      </c>
      <c r="B35" s="307" t="s">
        <v>254</v>
      </c>
      <c r="C35" s="308"/>
      <c r="D35" s="113">
        <v>3.1416309012875536</v>
      </c>
      <c r="E35" s="115">
        <v>183</v>
      </c>
      <c r="F35" s="114">
        <v>182</v>
      </c>
      <c r="G35" s="114">
        <v>253</v>
      </c>
      <c r="H35" s="114">
        <v>261</v>
      </c>
      <c r="I35" s="140">
        <v>239</v>
      </c>
      <c r="J35" s="115">
        <v>-56</v>
      </c>
      <c r="K35" s="116">
        <v>-23.430962343096233</v>
      </c>
    </row>
    <row r="36" spans="1:11" ht="14.1" customHeight="1" x14ac:dyDescent="0.2">
      <c r="A36" s="306">
        <v>41</v>
      </c>
      <c r="B36" s="307" t="s">
        <v>255</v>
      </c>
      <c r="C36" s="308"/>
      <c r="D36" s="113">
        <v>0.34334763948497854</v>
      </c>
      <c r="E36" s="115">
        <v>20</v>
      </c>
      <c r="F36" s="114">
        <v>8</v>
      </c>
      <c r="G36" s="114">
        <v>30</v>
      </c>
      <c r="H36" s="114">
        <v>21</v>
      </c>
      <c r="I36" s="140">
        <v>24</v>
      </c>
      <c r="J36" s="115">
        <v>-4</v>
      </c>
      <c r="K36" s="116">
        <v>-16.666666666666668</v>
      </c>
    </row>
    <row r="37" spans="1:11" ht="14.1" customHeight="1" x14ac:dyDescent="0.2">
      <c r="A37" s="306">
        <v>42</v>
      </c>
      <c r="B37" s="307" t="s">
        <v>256</v>
      </c>
      <c r="C37" s="308"/>
      <c r="D37" s="113">
        <v>6.8669527896995708E-2</v>
      </c>
      <c r="E37" s="115">
        <v>4</v>
      </c>
      <c r="F37" s="114">
        <v>0</v>
      </c>
      <c r="G37" s="114" t="s">
        <v>513</v>
      </c>
      <c r="H37" s="114">
        <v>0</v>
      </c>
      <c r="I37" s="140">
        <v>7</v>
      </c>
      <c r="J37" s="115">
        <v>-3</v>
      </c>
      <c r="K37" s="116">
        <v>-42.857142857142854</v>
      </c>
    </row>
    <row r="38" spans="1:11" ht="14.1" customHeight="1" x14ac:dyDescent="0.2">
      <c r="A38" s="306">
        <v>43</v>
      </c>
      <c r="B38" s="307" t="s">
        <v>257</v>
      </c>
      <c r="C38" s="308"/>
      <c r="D38" s="113">
        <v>0.89270386266094426</v>
      </c>
      <c r="E38" s="115">
        <v>52</v>
      </c>
      <c r="F38" s="114">
        <v>40</v>
      </c>
      <c r="G38" s="114">
        <v>62</v>
      </c>
      <c r="H38" s="114">
        <v>41</v>
      </c>
      <c r="I38" s="140">
        <v>52</v>
      </c>
      <c r="J38" s="115">
        <v>0</v>
      </c>
      <c r="K38" s="116">
        <v>0</v>
      </c>
    </row>
    <row r="39" spans="1:11" ht="14.1" customHeight="1" x14ac:dyDescent="0.2">
      <c r="A39" s="306">
        <v>51</v>
      </c>
      <c r="B39" s="307" t="s">
        <v>258</v>
      </c>
      <c r="C39" s="308"/>
      <c r="D39" s="113">
        <v>9.5107296137339059</v>
      </c>
      <c r="E39" s="115">
        <v>554</v>
      </c>
      <c r="F39" s="114">
        <v>486</v>
      </c>
      <c r="G39" s="114">
        <v>935</v>
      </c>
      <c r="H39" s="114">
        <v>730</v>
      </c>
      <c r="I39" s="140">
        <v>632</v>
      </c>
      <c r="J39" s="115">
        <v>-78</v>
      </c>
      <c r="K39" s="116">
        <v>-12.341772151898734</v>
      </c>
    </row>
    <row r="40" spans="1:11" ht="14.1" customHeight="1" x14ac:dyDescent="0.2">
      <c r="A40" s="306" t="s">
        <v>259</v>
      </c>
      <c r="B40" s="307" t="s">
        <v>260</v>
      </c>
      <c r="C40" s="308"/>
      <c r="D40" s="113">
        <v>8.7553648068669521</v>
      </c>
      <c r="E40" s="115">
        <v>510</v>
      </c>
      <c r="F40" s="114">
        <v>445</v>
      </c>
      <c r="G40" s="114">
        <v>869</v>
      </c>
      <c r="H40" s="114">
        <v>684</v>
      </c>
      <c r="I40" s="140">
        <v>578</v>
      </c>
      <c r="J40" s="115">
        <v>-68</v>
      </c>
      <c r="K40" s="116">
        <v>-11.764705882352942</v>
      </c>
    </row>
    <row r="41" spans="1:11" ht="14.1" customHeight="1" x14ac:dyDescent="0.2">
      <c r="A41" s="306"/>
      <c r="B41" s="307" t="s">
        <v>261</v>
      </c>
      <c r="C41" s="308"/>
      <c r="D41" s="113">
        <v>8.0515021459227469</v>
      </c>
      <c r="E41" s="115">
        <v>469</v>
      </c>
      <c r="F41" s="114">
        <v>362</v>
      </c>
      <c r="G41" s="114">
        <v>687</v>
      </c>
      <c r="H41" s="114">
        <v>636</v>
      </c>
      <c r="I41" s="140">
        <v>541</v>
      </c>
      <c r="J41" s="115">
        <v>-72</v>
      </c>
      <c r="K41" s="116">
        <v>-13.308687615526802</v>
      </c>
    </row>
    <row r="42" spans="1:11" ht="14.1" customHeight="1" x14ac:dyDescent="0.2">
      <c r="A42" s="306">
        <v>52</v>
      </c>
      <c r="B42" s="307" t="s">
        <v>262</v>
      </c>
      <c r="C42" s="308"/>
      <c r="D42" s="113">
        <v>7.1931330472103001</v>
      </c>
      <c r="E42" s="115">
        <v>419</v>
      </c>
      <c r="F42" s="114">
        <v>334</v>
      </c>
      <c r="G42" s="114">
        <v>391</v>
      </c>
      <c r="H42" s="114">
        <v>346</v>
      </c>
      <c r="I42" s="140">
        <v>383</v>
      </c>
      <c r="J42" s="115">
        <v>36</v>
      </c>
      <c r="K42" s="116">
        <v>9.3994778067885125</v>
      </c>
    </row>
    <row r="43" spans="1:11" ht="14.1" customHeight="1" x14ac:dyDescent="0.2">
      <c r="A43" s="306" t="s">
        <v>263</v>
      </c>
      <c r="B43" s="307" t="s">
        <v>264</v>
      </c>
      <c r="C43" s="308"/>
      <c r="D43" s="113">
        <v>5.4420600858369097</v>
      </c>
      <c r="E43" s="115">
        <v>317</v>
      </c>
      <c r="F43" s="114">
        <v>250</v>
      </c>
      <c r="G43" s="114">
        <v>295</v>
      </c>
      <c r="H43" s="114">
        <v>272</v>
      </c>
      <c r="I43" s="140">
        <v>300</v>
      </c>
      <c r="J43" s="115">
        <v>17</v>
      </c>
      <c r="K43" s="116">
        <v>5.666666666666667</v>
      </c>
    </row>
    <row r="44" spans="1:11" ht="14.1" customHeight="1" x14ac:dyDescent="0.2">
      <c r="A44" s="306">
        <v>53</v>
      </c>
      <c r="B44" s="307" t="s">
        <v>265</v>
      </c>
      <c r="C44" s="308"/>
      <c r="D44" s="113">
        <v>1.0472103004291846</v>
      </c>
      <c r="E44" s="115">
        <v>61</v>
      </c>
      <c r="F44" s="114">
        <v>62</v>
      </c>
      <c r="G44" s="114">
        <v>56</v>
      </c>
      <c r="H44" s="114">
        <v>25</v>
      </c>
      <c r="I44" s="140">
        <v>69</v>
      </c>
      <c r="J44" s="115">
        <v>-8</v>
      </c>
      <c r="K44" s="116">
        <v>-11.594202898550725</v>
      </c>
    </row>
    <row r="45" spans="1:11" ht="14.1" customHeight="1" x14ac:dyDescent="0.2">
      <c r="A45" s="306" t="s">
        <v>266</v>
      </c>
      <c r="B45" s="307" t="s">
        <v>267</v>
      </c>
      <c r="C45" s="308"/>
      <c r="D45" s="113">
        <v>1.0128755364806867</v>
      </c>
      <c r="E45" s="115">
        <v>59</v>
      </c>
      <c r="F45" s="114">
        <v>44</v>
      </c>
      <c r="G45" s="114">
        <v>53</v>
      </c>
      <c r="H45" s="114">
        <v>23</v>
      </c>
      <c r="I45" s="140">
        <v>62</v>
      </c>
      <c r="J45" s="115">
        <v>-3</v>
      </c>
      <c r="K45" s="116">
        <v>-4.838709677419355</v>
      </c>
    </row>
    <row r="46" spans="1:11" ht="14.1" customHeight="1" x14ac:dyDescent="0.2">
      <c r="A46" s="306">
        <v>54</v>
      </c>
      <c r="B46" s="307" t="s">
        <v>268</v>
      </c>
      <c r="C46" s="308"/>
      <c r="D46" s="113">
        <v>4.4978540772532192</v>
      </c>
      <c r="E46" s="115">
        <v>262</v>
      </c>
      <c r="F46" s="114">
        <v>226</v>
      </c>
      <c r="G46" s="114">
        <v>231</v>
      </c>
      <c r="H46" s="114">
        <v>221</v>
      </c>
      <c r="I46" s="140">
        <v>266</v>
      </c>
      <c r="J46" s="115">
        <v>-4</v>
      </c>
      <c r="K46" s="116">
        <v>-1.5037593984962405</v>
      </c>
    </row>
    <row r="47" spans="1:11" ht="14.1" customHeight="1" x14ac:dyDescent="0.2">
      <c r="A47" s="306">
        <v>61</v>
      </c>
      <c r="B47" s="307" t="s">
        <v>269</v>
      </c>
      <c r="C47" s="308"/>
      <c r="D47" s="113">
        <v>2.4377682403433476</v>
      </c>
      <c r="E47" s="115">
        <v>142</v>
      </c>
      <c r="F47" s="114">
        <v>212</v>
      </c>
      <c r="G47" s="114">
        <v>195</v>
      </c>
      <c r="H47" s="114">
        <v>126</v>
      </c>
      <c r="I47" s="140">
        <v>170</v>
      </c>
      <c r="J47" s="115">
        <v>-28</v>
      </c>
      <c r="K47" s="116">
        <v>-16.470588235294116</v>
      </c>
    </row>
    <row r="48" spans="1:11" ht="14.1" customHeight="1" x14ac:dyDescent="0.2">
      <c r="A48" s="306">
        <v>62</v>
      </c>
      <c r="B48" s="307" t="s">
        <v>270</v>
      </c>
      <c r="C48" s="308"/>
      <c r="D48" s="113">
        <v>11.03862660944206</v>
      </c>
      <c r="E48" s="115">
        <v>643</v>
      </c>
      <c r="F48" s="114">
        <v>434</v>
      </c>
      <c r="G48" s="114">
        <v>538</v>
      </c>
      <c r="H48" s="114">
        <v>352</v>
      </c>
      <c r="I48" s="140">
        <v>482</v>
      </c>
      <c r="J48" s="115">
        <v>161</v>
      </c>
      <c r="K48" s="116">
        <v>33.402489626556019</v>
      </c>
    </row>
    <row r="49" spans="1:11" ht="14.1" customHeight="1" x14ac:dyDescent="0.2">
      <c r="A49" s="306">
        <v>63</v>
      </c>
      <c r="B49" s="307" t="s">
        <v>271</v>
      </c>
      <c r="C49" s="308"/>
      <c r="D49" s="113">
        <v>2.6094420600858368</v>
      </c>
      <c r="E49" s="115">
        <v>152</v>
      </c>
      <c r="F49" s="114">
        <v>143</v>
      </c>
      <c r="G49" s="114">
        <v>169</v>
      </c>
      <c r="H49" s="114">
        <v>151</v>
      </c>
      <c r="I49" s="140">
        <v>197</v>
      </c>
      <c r="J49" s="115">
        <v>-45</v>
      </c>
      <c r="K49" s="116">
        <v>-22.842639593908629</v>
      </c>
    </row>
    <row r="50" spans="1:11" ht="14.1" customHeight="1" x14ac:dyDescent="0.2">
      <c r="A50" s="306" t="s">
        <v>272</v>
      </c>
      <c r="B50" s="307" t="s">
        <v>273</v>
      </c>
      <c r="C50" s="308"/>
      <c r="D50" s="113">
        <v>0.18884120171673821</v>
      </c>
      <c r="E50" s="115">
        <v>11</v>
      </c>
      <c r="F50" s="114">
        <v>10</v>
      </c>
      <c r="G50" s="114">
        <v>21</v>
      </c>
      <c r="H50" s="114">
        <v>11</v>
      </c>
      <c r="I50" s="140">
        <v>43</v>
      </c>
      <c r="J50" s="115">
        <v>-32</v>
      </c>
      <c r="K50" s="116">
        <v>-74.418604651162795</v>
      </c>
    </row>
    <row r="51" spans="1:11" ht="14.1" customHeight="1" x14ac:dyDescent="0.2">
      <c r="A51" s="306" t="s">
        <v>274</v>
      </c>
      <c r="B51" s="307" t="s">
        <v>275</v>
      </c>
      <c r="C51" s="308"/>
      <c r="D51" s="113">
        <v>2.0085836909871246</v>
      </c>
      <c r="E51" s="115">
        <v>117</v>
      </c>
      <c r="F51" s="114">
        <v>114</v>
      </c>
      <c r="G51" s="114">
        <v>128</v>
      </c>
      <c r="H51" s="114">
        <v>128</v>
      </c>
      <c r="I51" s="140">
        <v>129</v>
      </c>
      <c r="J51" s="115">
        <v>-12</v>
      </c>
      <c r="K51" s="116">
        <v>-9.3023255813953494</v>
      </c>
    </row>
    <row r="52" spans="1:11" ht="14.1" customHeight="1" x14ac:dyDescent="0.2">
      <c r="A52" s="306">
        <v>71</v>
      </c>
      <c r="B52" s="307" t="s">
        <v>276</v>
      </c>
      <c r="C52" s="308"/>
      <c r="D52" s="113">
        <v>7.7768240343347639</v>
      </c>
      <c r="E52" s="115">
        <v>453</v>
      </c>
      <c r="F52" s="114">
        <v>288</v>
      </c>
      <c r="G52" s="114">
        <v>453</v>
      </c>
      <c r="H52" s="114">
        <v>331</v>
      </c>
      <c r="I52" s="140">
        <v>429</v>
      </c>
      <c r="J52" s="115">
        <v>24</v>
      </c>
      <c r="K52" s="116">
        <v>5.5944055944055942</v>
      </c>
    </row>
    <row r="53" spans="1:11" ht="14.1" customHeight="1" x14ac:dyDescent="0.2">
      <c r="A53" s="306" t="s">
        <v>277</v>
      </c>
      <c r="B53" s="307" t="s">
        <v>278</v>
      </c>
      <c r="C53" s="308"/>
      <c r="D53" s="113">
        <v>2.7467811158798283</v>
      </c>
      <c r="E53" s="115">
        <v>160</v>
      </c>
      <c r="F53" s="114">
        <v>111</v>
      </c>
      <c r="G53" s="114">
        <v>160</v>
      </c>
      <c r="H53" s="114">
        <v>112</v>
      </c>
      <c r="I53" s="140">
        <v>134</v>
      </c>
      <c r="J53" s="115">
        <v>26</v>
      </c>
      <c r="K53" s="116">
        <v>19.402985074626866</v>
      </c>
    </row>
    <row r="54" spans="1:11" ht="14.1" customHeight="1" x14ac:dyDescent="0.2">
      <c r="A54" s="306" t="s">
        <v>279</v>
      </c>
      <c r="B54" s="307" t="s">
        <v>280</v>
      </c>
      <c r="C54" s="308"/>
      <c r="D54" s="113">
        <v>3.811158798283262</v>
      </c>
      <c r="E54" s="115">
        <v>222</v>
      </c>
      <c r="F54" s="114">
        <v>135</v>
      </c>
      <c r="G54" s="114">
        <v>244</v>
      </c>
      <c r="H54" s="114">
        <v>178</v>
      </c>
      <c r="I54" s="140">
        <v>250</v>
      </c>
      <c r="J54" s="115">
        <v>-28</v>
      </c>
      <c r="K54" s="116">
        <v>-11.2</v>
      </c>
    </row>
    <row r="55" spans="1:11" ht="14.1" customHeight="1" x14ac:dyDescent="0.2">
      <c r="A55" s="306">
        <v>72</v>
      </c>
      <c r="B55" s="307" t="s">
        <v>281</v>
      </c>
      <c r="C55" s="308"/>
      <c r="D55" s="113">
        <v>1.8369098712446352</v>
      </c>
      <c r="E55" s="115">
        <v>107</v>
      </c>
      <c r="F55" s="114">
        <v>60</v>
      </c>
      <c r="G55" s="114">
        <v>124</v>
      </c>
      <c r="H55" s="114">
        <v>58</v>
      </c>
      <c r="I55" s="140">
        <v>101</v>
      </c>
      <c r="J55" s="115">
        <v>6</v>
      </c>
      <c r="K55" s="116">
        <v>5.9405940594059405</v>
      </c>
    </row>
    <row r="56" spans="1:11" ht="14.1" customHeight="1" x14ac:dyDescent="0.2">
      <c r="A56" s="306" t="s">
        <v>282</v>
      </c>
      <c r="B56" s="307" t="s">
        <v>283</v>
      </c>
      <c r="C56" s="308"/>
      <c r="D56" s="113">
        <v>0.78969957081545061</v>
      </c>
      <c r="E56" s="115">
        <v>46</v>
      </c>
      <c r="F56" s="114">
        <v>23</v>
      </c>
      <c r="G56" s="114">
        <v>63</v>
      </c>
      <c r="H56" s="114">
        <v>14</v>
      </c>
      <c r="I56" s="140">
        <v>40</v>
      </c>
      <c r="J56" s="115">
        <v>6</v>
      </c>
      <c r="K56" s="116">
        <v>15</v>
      </c>
    </row>
    <row r="57" spans="1:11" ht="14.1" customHeight="1" x14ac:dyDescent="0.2">
      <c r="A57" s="306" t="s">
        <v>284</v>
      </c>
      <c r="B57" s="307" t="s">
        <v>285</v>
      </c>
      <c r="C57" s="308"/>
      <c r="D57" s="113">
        <v>0.7381974248927039</v>
      </c>
      <c r="E57" s="115">
        <v>43</v>
      </c>
      <c r="F57" s="114">
        <v>28</v>
      </c>
      <c r="G57" s="114">
        <v>25</v>
      </c>
      <c r="H57" s="114">
        <v>34</v>
      </c>
      <c r="I57" s="140">
        <v>42</v>
      </c>
      <c r="J57" s="115">
        <v>1</v>
      </c>
      <c r="K57" s="116">
        <v>2.3809523809523809</v>
      </c>
    </row>
    <row r="58" spans="1:11" ht="14.1" customHeight="1" x14ac:dyDescent="0.2">
      <c r="A58" s="306">
        <v>73</v>
      </c>
      <c r="B58" s="307" t="s">
        <v>286</v>
      </c>
      <c r="C58" s="308"/>
      <c r="D58" s="113">
        <v>2.4892703862660945</v>
      </c>
      <c r="E58" s="115">
        <v>145</v>
      </c>
      <c r="F58" s="114">
        <v>98</v>
      </c>
      <c r="G58" s="114">
        <v>200</v>
      </c>
      <c r="H58" s="114">
        <v>113</v>
      </c>
      <c r="I58" s="140">
        <v>127</v>
      </c>
      <c r="J58" s="115">
        <v>18</v>
      </c>
      <c r="K58" s="116">
        <v>14.173228346456693</v>
      </c>
    </row>
    <row r="59" spans="1:11" ht="14.1" customHeight="1" x14ac:dyDescent="0.2">
      <c r="A59" s="306" t="s">
        <v>287</v>
      </c>
      <c r="B59" s="307" t="s">
        <v>288</v>
      </c>
      <c r="C59" s="308"/>
      <c r="D59" s="113">
        <v>1.8369098712446352</v>
      </c>
      <c r="E59" s="115">
        <v>107</v>
      </c>
      <c r="F59" s="114">
        <v>66</v>
      </c>
      <c r="G59" s="114">
        <v>161</v>
      </c>
      <c r="H59" s="114">
        <v>98</v>
      </c>
      <c r="I59" s="140">
        <v>96</v>
      </c>
      <c r="J59" s="115">
        <v>11</v>
      </c>
      <c r="K59" s="116">
        <v>11.458333333333334</v>
      </c>
    </row>
    <row r="60" spans="1:11" ht="14.1" customHeight="1" x14ac:dyDescent="0.2">
      <c r="A60" s="306">
        <v>81</v>
      </c>
      <c r="B60" s="307" t="s">
        <v>289</v>
      </c>
      <c r="C60" s="308"/>
      <c r="D60" s="113">
        <v>6.3175965665236049</v>
      </c>
      <c r="E60" s="115">
        <v>368</v>
      </c>
      <c r="F60" s="114">
        <v>468</v>
      </c>
      <c r="G60" s="114">
        <v>461</v>
      </c>
      <c r="H60" s="114">
        <v>496</v>
      </c>
      <c r="I60" s="140">
        <v>405</v>
      </c>
      <c r="J60" s="115">
        <v>-37</v>
      </c>
      <c r="K60" s="116">
        <v>-9.1358024691358022</v>
      </c>
    </row>
    <row r="61" spans="1:11" ht="14.1" customHeight="1" x14ac:dyDescent="0.2">
      <c r="A61" s="306" t="s">
        <v>290</v>
      </c>
      <c r="B61" s="307" t="s">
        <v>291</v>
      </c>
      <c r="C61" s="308"/>
      <c r="D61" s="113">
        <v>1.8540772532188841</v>
      </c>
      <c r="E61" s="115">
        <v>108</v>
      </c>
      <c r="F61" s="114">
        <v>92</v>
      </c>
      <c r="G61" s="114">
        <v>180</v>
      </c>
      <c r="H61" s="114">
        <v>101</v>
      </c>
      <c r="I61" s="140">
        <v>99</v>
      </c>
      <c r="J61" s="115">
        <v>9</v>
      </c>
      <c r="K61" s="116">
        <v>9.0909090909090917</v>
      </c>
    </row>
    <row r="62" spans="1:11" ht="14.1" customHeight="1" x14ac:dyDescent="0.2">
      <c r="A62" s="306" t="s">
        <v>292</v>
      </c>
      <c r="B62" s="307" t="s">
        <v>293</v>
      </c>
      <c r="C62" s="308"/>
      <c r="D62" s="113">
        <v>2.7124463519313307</v>
      </c>
      <c r="E62" s="115">
        <v>158</v>
      </c>
      <c r="F62" s="114">
        <v>283</v>
      </c>
      <c r="G62" s="114">
        <v>161</v>
      </c>
      <c r="H62" s="114">
        <v>290</v>
      </c>
      <c r="I62" s="140">
        <v>150</v>
      </c>
      <c r="J62" s="115">
        <v>8</v>
      </c>
      <c r="K62" s="116">
        <v>5.333333333333333</v>
      </c>
    </row>
    <row r="63" spans="1:11" ht="14.1" customHeight="1" x14ac:dyDescent="0.2">
      <c r="A63" s="306"/>
      <c r="B63" s="307" t="s">
        <v>294</v>
      </c>
      <c r="C63" s="308"/>
      <c r="D63" s="113">
        <v>2.163090128755365</v>
      </c>
      <c r="E63" s="115">
        <v>126</v>
      </c>
      <c r="F63" s="114">
        <v>268</v>
      </c>
      <c r="G63" s="114">
        <v>140</v>
      </c>
      <c r="H63" s="114">
        <v>275</v>
      </c>
      <c r="I63" s="140">
        <v>141</v>
      </c>
      <c r="J63" s="115">
        <v>-15</v>
      </c>
      <c r="K63" s="116">
        <v>-10.638297872340425</v>
      </c>
    </row>
    <row r="64" spans="1:11" ht="14.1" customHeight="1" x14ac:dyDescent="0.2">
      <c r="A64" s="306" t="s">
        <v>295</v>
      </c>
      <c r="B64" s="307" t="s">
        <v>296</v>
      </c>
      <c r="C64" s="308"/>
      <c r="D64" s="113">
        <v>0.63519313304721026</v>
      </c>
      <c r="E64" s="115">
        <v>37</v>
      </c>
      <c r="F64" s="114">
        <v>31</v>
      </c>
      <c r="G64" s="114">
        <v>50</v>
      </c>
      <c r="H64" s="114">
        <v>54</v>
      </c>
      <c r="I64" s="140">
        <v>74</v>
      </c>
      <c r="J64" s="115">
        <v>-37</v>
      </c>
      <c r="K64" s="116">
        <v>-50</v>
      </c>
    </row>
    <row r="65" spans="1:11" ht="14.1" customHeight="1" x14ac:dyDescent="0.2">
      <c r="A65" s="306" t="s">
        <v>297</v>
      </c>
      <c r="B65" s="307" t="s">
        <v>298</v>
      </c>
      <c r="C65" s="308"/>
      <c r="D65" s="113">
        <v>0.44635193133047213</v>
      </c>
      <c r="E65" s="115">
        <v>26</v>
      </c>
      <c r="F65" s="114">
        <v>28</v>
      </c>
      <c r="G65" s="114">
        <v>22</v>
      </c>
      <c r="H65" s="114">
        <v>24</v>
      </c>
      <c r="I65" s="140">
        <v>38</v>
      </c>
      <c r="J65" s="115">
        <v>-12</v>
      </c>
      <c r="K65" s="116">
        <v>-31.578947368421051</v>
      </c>
    </row>
    <row r="66" spans="1:11" ht="14.1" customHeight="1" x14ac:dyDescent="0.2">
      <c r="A66" s="306">
        <v>82</v>
      </c>
      <c r="B66" s="307" t="s">
        <v>299</v>
      </c>
      <c r="C66" s="308"/>
      <c r="D66" s="113">
        <v>4.1545064377682399</v>
      </c>
      <c r="E66" s="115">
        <v>242</v>
      </c>
      <c r="F66" s="114">
        <v>343</v>
      </c>
      <c r="G66" s="114">
        <v>266</v>
      </c>
      <c r="H66" s="114">
        <v>321</v>
      </c>
      <c r="I66" s="140">
        <v>221</v>
      </c>
      <c r="J66" s="115">
        <v>21</v>
      </c>
      <c r="K66" s="116">
        <v>9.502262443438914</v>
      </c>
    </row>
    <row r="67" spans="1:11" ht="14.1" customHeight="1" x14ac:dyDescent="0.2">
      <c r="A67" s="306" t="s">
        <v>300</v>
      </c>
      <c r="B67" s="307" t="s">
        <v>301</v>
      </c>
      <c r="C67" s="308"/>
      <c r="D67" s="113">
        <v>2.5064377682403434</v>
      </c>
      <c r="E67" s="115">
        <v>146</v>
      </c>
      <c r="F67" s="114">
        <v>283</v>
      </c>
      <c r="G67" s="114">
        <v>174</v>
      </c>
      <c r="H67" s="114">
        <v>269</v>
      </c>
      <c r="I67" s="140">
        <v>156</v>
      </c>
      <c r="J67" s="115">
        <v>-10</v>
      </c>
      <c r="K67" s="116">
        <v>-6.4102564102564106</v>
      </c>
    </row>
    <row r="68" spans="1:11" ht="14.1" customHeight="1" x14ac:dyDescent="0.2">
      <c r="A68" s="306" t="s">
        <v>302</v>
      </c>
      <c r="B68" s="307" t="s">
        <v>303</v>
      </c>
      <c r="C68" s="308"/>
      <c r="D68" s="113">
        <v>1.2188841201716738</v>
      </c>
      <c r="E68" s="115">
        <v>71</v>
      </c>
      <c r="F68" s="114">
        <v>49</v>
      </c>
      <c r="G68" s="114">
        <v>50</v>
      </c>
      <c r="H68" s="114">
        <v>41</v>
      </c>
      <c r="I68" s="140">
        <v>42</v>
      </c>
      <c r="J68" s="115">
        <v>29</v>
      </c>
      <c r="K68" s="116">
        <v>69.047619047619051</v>
      </c>
    </row>
    <row r="69" spans="1:11" ht="14.1" customHeight="1" x14ac:dyDescent="0.2">
      <c r="A69" s="306">
        <v>83</v>
      </c>
      <c r="B69" s="307" t="s">
        <v>304</v>
      </c>
      <c r="C69" s="308"/>
      <c r="D69" s="113">
        <v>3.7768240343347639</v>
      </c>
      <c r="E69" s="115">
        <v>220</v>
      </c>
      <c r="F69" s="114">
        <v>242</v>
      </c>
      <c r="G69" s="114">
        <v>431</v>
      </c>
      <c r="H69" s="114">
        <v>192</v>
      </c>
      <c r="I69" s="140">
        <v>180</v>
      </c>
      <c r="J69" s="115">
        <v>40</v>
      </c>
      <c r="K69" s="116">
        <v>22.222222222222221</v>
      </c>
    </row>
    <row r="70" spans="1:11" ht="14.1" customHeight="1" x14ac:dyDescent="0.2">
      <c r="A70" s="306" t="s">
        <v>305</v>
      </c>
      <c r="B70" s="307" t="s">
        <v>306</v>
      </c>
      <c r="C70" s="308"/>
      <c r="D70" s="113">
        <v>2.8154506437768241</v>
      </c>
      <c r="E70" s="115">
        <v>164</v>
      </c>
      <c r="F70" s="114">
        <v>190</v>
      </c>
      <c r="G70" s="114">
        <v>384</v>
      </c>
      <c r="H70" s="114">
        <v>135</v>
      </c>
      <c r="I70" s="140">
        <v>149</v>
      </c>
      <c r="J70" s="115">
        <v>15</v>
      </c>
      <c r="K70" s="116">
        <v>10.067114093959731</v>
      </c>
    </row>
    <row r="71" spans="1:11" ht="14.1" customHeight="1" x14ac:dyDescent="0.2">
      <c r="A71" s="306"/>
      <c r="B71" s="307" t="s">
        <v>307</v>
      </c>
      <c r="C71" s="308"/>
      <c r="D71" s="113">
        <v>1.407725321888412</v>
      </c>
      <c r="E71" s="115">
        <v>82</v>
      </c>
      <c r="F71" s="114">
        <v>94</v>
      </c>
      <c r="G71" s="114">
        <v>229</v>
      </c>
      <c r="H71" s="114">
        <v>50</v>
      </c>
      <c r="I71" s="140">
        <v>82</v>
      </c>
      <c r="J71" s="115">
        <v>0</v>
      </c>
      <c r="K71" s="116">
        <v>0</v>
      </c>
    </row>
    <row r="72" spans="1:11" ht="14.1" customHeight="1" x14ac:dyDescent="0.2">
      <c r="A72" s="306">
        <v>84</v>
      </c>
      <c r="B72" s="307" t="s">
        <v>308</v>
      </c>
      <c r="C72" s="308"/>
      <c r="D72" s="113">
        <v>3.055793991416309</v>
      </c>
      <c r="E72" s="115">
        <v>178</v>
      </c>
      <c r="F72" s="114">
        <v>160</v>
      </c>
      <c r="G72" s="114">
        <v>173</v>
      </c>
      <c r="H72" s="114">
        <v>138</v>
      </c>
      <c r="I72" s="140">
        <v>157</v>
      </c>
      <c r="J72" s="115">
        <v>21</v>
      </c>
      <c r="K72" s="116">
        <v>13.375796178343949</v>
      </c>
    </row>
    <row r="73" spans="1:11" ht="14.1" customHeight="1" x14ac:dyDescent="0.2">
      <c r="A73" s="306" t="s">
        <v>309</v>
      </c>
      <c r="B73" s="307" t="s">
        <v>310</v>
      </c>
      <c r="C73" s="308"/>
      <c r="D73" s="113">
        <v>1.2875536480686696</v>
      </c>
      <c r="E73" s="115">
        <v>75</v>
      </c>
      <c r="F73" s="114">
        <v>60</v>
      </c>
      <c r="G73" s="114">
        <v>75</v>
      </c>
      <c r="H73" s="114">
        <v>57</v>
      </c>
      <c r="I73" s="140">
        <v>75</v>
      </c>
      <c r="J73" s="115">
        <v>0</v>
      </c>
      <c r="K73" s="116">
        <v>0</v>
      </c>
    </row>
    <row r="74" spans="1:11" ht="14.1" customHeight="1" x14ac:dyDescent="0.2">
      <c r="A74" s="306" t="s">
        <v>311</v>
      </c>
      <c r="B74" s="307" t="s">
        <v>312</v>
      </c>
      <c r="C74" s="308"/>
      <c r="D74" s="113">
        <v>8.5836909871244635E-2</v>
      </c>
      <c r="E74" s="115">
        <v>5</v>
      </c>
      <c r="F74" s="114">
        <v>9</v>
      </c>
      <c r="G74" s="114">
        <v>11</v>
      </c>
      <c r="H74" s="114">
        <v>8</v>
      </c>
      <c r="I74" s="140">
        <v>11</v>
      </c>
      <c r="J74" s="115">
        <v>-6</v>
      </c>
      <c r="K74" s="116">
        <v>-54.545454545454547</v>
      </c>
    </row>
    <row r="75" spans="1:11" ht="14.1" customHeight="1" x14ac:dyDescent="0.2">
      <c r="A75" s="306" t="s">
        <v>313</v>
      </c>
      <c r="B75" s="307" t="s">
        <v>314</v>
      </c>
      <c r="C75" s="308"/>
      <c r="D75" s="113">
        <v>1.2875536480686696</v>
      </c>
      <c r="E75" s="115">
        <v>75</v>
      </c>
      <c r="F75" s="114">
        <v>58</v>
      </c>
      <c r="G75" s="114">
        <v>48</v>
      </c>
      <c r="H75" s="114">
        <v>51</v>
      </c>
      <c r="I75" s="140">
        <v>53</v>
      </c>
      <c r="J75" s="115">
        <v>22</v>
      </c>
      <c r="K75" s="116">
        <v>41.509433962264154</v>
      </c>
    </row>
    <row r="76" spans="1:11" ht="14.1" customHeight="1" x14ac:dyDescent="0.2">
      <c r="A76" s="306">
        <v>91</v>
      </c>
      <c r="B76" s="307" t="s">
        <v>315</v>
      </c>
      <c r="C76" s="308"/>
      <c r="D76" s="113">
        <v>0.3261802575107296</v>
      </c>
      <c r="E76" s="115">
        <v>19</v>
      </c>
      <c r="F76" s="114">
        <v>13</v>
      </c>
      <c r="G76" s="114">
        <v>9</v>
      </c>
      <c r="H76" s="114">
        <v>7</v>
      </c>
      <c r="I76" s="140">
        <v>13</v>
      </c>
      <c r="J76" s="115">
        <v>6</v>
      </c>
      <c r="K76" s="116">
        <v>46.153846153846153</v>
      </c>
    </row>
    <row r="77" spans="1:11" ht="14.1" customHeight="1" x14ac:dyDescent="0.2">
      <c r="A77" s="306">
        <v>92</v>
      </c>
      <c r="B77" s="307" t="s">
        <v>316</v>
      </c>
      <c r="C77" s="308"/>
      <c r="D77" s="113">
        <v>0.90987124463519309</v>
      </c>
      <c r="E77" s="115">
        <v>53</v>
      </c>
      <c r="F77" s="114">
        <v>42</v>
      </c>
      <c r="G77" s="114">
        <v>50</v>
      </c>
      <c r="H77" s="114">
        <v>41</v>
      </c>
      <c r="I77" s="140">
        <v>82</v>
      </c>
      <c r="J77" s="115">
        <v>-29</v>
      </c>
      <c r="K77" s="116">
        <v>-35.365853658536587</v>
      </c>
    </row>
    <row r="78" spans="1:11" ht="14.1" customHeight="1" x14ac:dyDescent="0.2">
      <c r="A78" s="306">
        <v>93</v>
      </c>
      <c r="B78" s="307" t="s">
        <v>317</v>
      </c>
      <c r="C78" s="308"/>
      <c r="D78" s="113">
        <v>8.5836909871244635E-2</v>
      </c>
      <c r="E78" s="115">
        <v>5</v>
      </c>
      <c r="F78" s="114">
        <v>5</v>
      </c>
      <c r="G78" s="114">
        <v>4</v>
      </c>
      <c r="H78" s="114" t="s">
        <v>513</v>
      </c>
      <c r="I78" s="140">
        <v>4</v>
      </c>
      <c r="J78" s="115">
        <v>1</v>
      </c>
      <c r="K78" s="116">
        <v>25</v>
      </c>
    </row>
    <row r="79" spans="1:11" ht="14.1" customHeight="1" x14ac:dyDescent="0.2">
      <c r="A79" s="306">
        <v>94</v>
      </c>
      <c r="B79" s="307" t="s">
        <v>318</v>
      </c>
      <c r="C79" s="308"/>
      <c r="D79" s="113">
        <v>1.4592274678111588</v>
      </c>
      <c r="E79" s="115">
        <v>85</v>
      </c>
      <c r="F79" s="114">
        <v>85</v>
      </c>
      <c r="G79" s="114">
        <v>102</v>
      </c>
      <c r="H79" s="114">
        <v>99</v>
      </c>
      <c r="I79" s="140">
        <v>92</v>
      </c>
      <c r="J79" s="115">
        <v>-7</v>
      </c>
      <c r="K79" s="116">
        <v>-7.6086956521739131</v>
      </c>
    </row>
    <row r="80" spans="1:11" ht="14.1" customHeight="1" x14ac:dyDescent="0.2">
      <c r="A80" s="306" t="s">
        <v>319</v>
      </c>
      <c r="B80" s="307" t="s">
        <v>320</v>
      </c>
      <c r="C80" s="308"/>
      <c r="D80" s="113" t="s">
        <v>513</v>
      </c>
      <c r="E80" s="115" t="s">
        <v>513</v>
      </c>
      <c r="F80" s="114" t="s">
        <v>513</v>
      </c>
      <c r="G80" s="114" t="s">
        <v>513</v>
      </c>
      <c r="H80" s="114">
        <v>0</v>
      </c>
      <c r="I80" s="140" t="s">
        <v>513</v>
      </c>
      <c r="J80" s="115" t="s">
        <v>513</v>
      </c>
      <c r="K80" s="116" t="s">
        <v>513</v>
      </c>
    </row>
    <row r="81" spans="1:11" ht="14.1" customHeight="1" x14ac:dyDescent="0.2">
      <c r="A81" s="310" t="s">
        <v>321</v>
      </c>
      <c r="B81" s="311" t="s">
        <v>333</v>
      </c>
      <c r="C81" s="312"/>
      <c r="D81" s="125">
        <v>0.60085836909871249</v>
      </c>
      <c r="E81" s="143">
        <v>35</v>
      </c>
      <c r="F81" s="144">
        <v>30</v>
      </c>
      <c r="G81" s="144">
        <v>100</v>
      </c>
      <c r="H81" s="144">
        <v>14</v>
      </c>
      <c r="I81" s="145">
        <v>19</v>
      </c>
      <c r="J81" s="143">
        <v>16</v>
      </c>
      <c r="K81" s="146">
        <v>84.21052631578948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6346</v>
      </c>
      <c r="E11" s="114">
        <v>5042</v>
      </c>
      <c r="F11" s="114">
        <v>6353</v>
      </c>
      <c r="G11" s="114">
        <v>5853</v>
      </c>
      <c r="H11" s="140">
        <v>5981</v>
      </c>
      <c r="I11" s="115">
        <v>365</v>
      </c>
      <c r="J11" s="116">
        <v>6.1026584183246948</v>
      </c>
    </row>
    <row r="12" spans="1:15" s="110" customFormat="1" ht="24.95" customHeight="1" x14ac:dyDescent="0.2">
      <c r="A12" s="193" t="s">
        <v>132</v>
      </c>
      <c r="B12" s="194" t="s">
        <v>133</v>
      </c>
      <c r="C12" s="113">
        <v>4.7273873306019537E-2</v>
      </c>
      <c r="D12" s="115">
        <v>3</v>
      </c>
      <c r="E12" s="114">
        <v>7</v>
      </c>
      <c r="F12" s="114">
        <v>8</v>
      </c>
      <c r="G12" s="114">
        <v>0</v>
      </c>
      <c r="H12" s="140">
        <v>5</v>
      </c>
      <c r="I12" s="115">
        <v>-2</v>
      </c>
      <c r="J12" s="116">
        <v>-40</v>
      </c>
    </row>
    <row r="13" spans="1:15" s="110" customFormat="1" ht="24.95" customHeight="1" x14ac:dyDescent="0.2">
      <c r="A13" s="193" t="s">
        <v>134</v>
      </c>
      <c r="B13" s="199" t="s">
        <v>214</v>
      </c>
      <c r="C13" s="113">
        <v>0.47273873306019543</v>
      </c>
      <c r="D13" s="115">
        <v>30</v>
      </c>
      <c r="E13" s="114">
        <v>31</v>
      </c>
      <c r="F13" s="114">
        <v>19</v>
      </c>
      <c r="G13" s="114">
        <v>19</v>
      </c>
      <c r="H13" s="140">
        <v>36</v>
      </c>
      <c r="I13" s="115">
        <v>-6</v>
      </c>
      <c r="J13" s="116">
        <v>-16.666666666666668</v>
      </c>
    </row>
    <row r="14" spans="1:15" s="287" customFormat="1" ht="24.95" customHeight="1" x14ac:dyDescent="0.2">
      <c r="A14" s="193" t="s">
        <v>215</v>
      </c>
      <c r="B14" s="199" t="s">
        <v>137</v>
      </c>
      <c r="C14" s="113">
        <v>10.936022691459186</v>
      </c>
      <c r="D14" s="115">
        <v>694</v>
      </c>
      <c r="E14" s="114">
        <v>524</v>
      </c>
      <c r="F14" s="114">
        <v>741</v>
      </c>
      <c r="G14" s="114">
        <v>780</v>
      </c>
      <c r="H14" s="140">
        <v>619</v>
      </c>
      <c r="I14" s="115">
        <v>75</v>
      </c>
      <c r="J14" s="116">
        <v>12.116316639741518</v>
      </c>
      <c r="K14" s="110"/>
      <c r="L14" s="110"/>
      <c r="M14" s="110"/>
      <c r="N14" s="110"/>
      <c r="O14" s="110"/>
    </row>
    <row r="15" spans="1:15" s="110" customFormat="1" ht="24.95" customHeight="1" x14ac:dyDescent="0.2">
      <c r="A15" s="193" t="s">
        <v>216</v>
      </c>
      <c r="B15" s="199" t="s">
        <v>217</v>
      </c>
      <c r="C15" s="113">
        <v>0.88244563504569806</v>
      </c>
      <c r="D15" s="115">
        <v>56</v>
      </c>
      <c r="E15" s="114">
        <v>54</v>
      </c>
      <c r="F15" s="114">
        <v>94</v>
      </c>
      <c r="G15" s="114">
        <v>66</v>
      </c>
      <c r="H15" s="140">
        <v>66</v>
      </c>
      <c r="I15" s="115">
        <v>-10</v>
      </c>
      <c r="J15" s="116">
        <v>-15.151515151515152</v>
      </c>
    </row>
    <row r="16" spans="1:15" s="287" customFormat="1" ht="24.95" customHeight="1" x14ac:dyDescent="0.2">
      <c r="A16" s="193" t="s">
        <v>218</v>
      </c>
      <c r="B16" s="199" t="s">
        <v>141</v>
      </c>
      <c r="C16" s="113">
        <v>9.1868893791364634</v>
      </c>
      <c r="D16" s="115">
        <v>583</v>
      </c>
      <c r="E16" s="114">
        <v>419</v>
      </c>
      <c r="F16" s="114">
        <v>593</v>
      </c>
      <c r="G16" s="114">
        <v>667</v>
      </c>
      <c r="H16" s="140">
        <v>490</v>
      </c>
      <c r="I16" s="115">
        <v>93</v>
      </c>
      <c r="J16" s="116">
        <v>18.979591836734695</v>
      </c>
      <c r="K16" s="110"/>
      <c r="L16" s="110"/>
      <c r="M16" s="110"/>
      <c r="N16" s="110"/>
      <c r="O16" s="110"/>
    </row>
    <row r="17" spans="1:15" s="110" customFormat="1" ht="24.95" customHeight="1" x14ac:dyDescent="0.2">
      <c r="A17" s="193" t="s">
        <v>142</v>
      </c>
      <c r="B17" s="199" t="s">
        <v>220</v>
      </c>
      <c r="C17" s="113">
        <v>0.86668767727702489</v>
      </c>
      <c r="D17" s="115">
        <v>55</v>
      </c>
      <c r="E17" s="114">
        <v>51</v>
      </c>
      <c r="F17" s="114">
        <v>54</v>
      </c>
      <c r="G17" s="114">
        <v>47</v>
      </c>
      <c r="H17" s="140">
        <v>63</v>
      </c>
      <c r="I17" s="115">
        <v>-8</v>
      </c>
      <c r="J17" s="116">
        <v>-12.698412698412698</v>
      </c>
    </row>
    <row r="18" spans="1:15" s="287" customFormat="1" ht="24.95" customHeight="1" x14ac:dyDescent="0.2">
      <c r="A18" s="201" t="s">
        <v>144</v>
      </c>
      <c r="B18" s="202" t="s">
        <v>145</v>
      </c>
      <c r="C18" s="113">
        <v>4.6013236684525687</v>
      </c>
      <c r="D18" s="115">
        <v>292</v>
      </c>
      <c r="E18" s="114">
        <v>245</v>
      </c>
      <c r="F18" s="114">
        <v>333</v>
      </c>
      <c r="G18" s="114">
        <v>289</v>
      </c>
      <c r="H18" s="140">
        <v>341</v>
      </c>
      <c r="I18" s="115">
        <v>-49</v>
      </c>
      <c r="J18" s="116">
        <v>-14.369501466275659</v>
      </c>
      <c r="K18" s="110"/>
      <c r="L18" s="110"/>
      <c r="M18" s="110"/>
      <c r="N18" s="110"/>
      <c r="O18" s="110"/>
    </row>
    <row r="19" spans="1:15" s="110" customFormat="1" ht="24.95" customHeight="1" x14ac:dyDescent="0.2">
      <c r="A19" s="193" t="s">
        <v>146</v>
      </c>
      <c r="B19" s="199" t="s">
        <v>147</v>
      </c>
      <c r="C19" s="113">
        <v>16.656161361487552</v>
      </c>
      <c r="D19" s="115">
        <v>1057</v>
      </c>
      <c r="E19" s="114">
        <v>616</v>
      </c>
      <c r="F19" s="114">
        <v>791</v>
      </c>
      <c r="G19" s="114">
        <v>676</v>
      </c>
      <c r="H19" s="140">
        <v>876</v>
      </c>
      <c r="I19" s="115">
        <v>181</v>
      </c>
      <c r="J19" s="116">
        <v>20.662100456621005</v>
      </c>
    </row>
    <row r="20" spans="1:15" s="287" customFormat="1" ht="24.95" customHeight="1" x14ac:dyDescent="0.2">
      <c r="A20" s="193" t="s">
        <v>148</v>
      </c>
      <c r="B20" s="199" t="s">
        <v>149</v>
      </c>
      <c r="C20" s="113">
        <v>8.8086983926883082</v>
      </c>
      <c r="D20" s="115">
        <v>559</v>
      </c>
      <c r="E20" s="114">
        <v>406</v>
      </c>
      <c r="F20" s="114">
        <v>506</v>
      </c>
      <c r="G20" s="114">
        <v>394</v>
      </c>
      <c r="H20" s="140">
        <v>465</v>
      </c>
      <c r="I20" s="115">
        <v>94</v>
      </c>
      <c r="J20" s="116">
        <v>20.21505376344086</v>
      </c>
      <c r="K20" s="110"/>
      <c r="L20" s="110"/>
      <c r="M20" s="110"/>
      <c r="N20" s="110"/>
      <c r="O20" s="110"/>
    </row>
    <row r="21" spans="1:15" s="110" customFormat="1" ht="24.95" customHeight="1" x14ac:dyDescent="0.2">
      <c r="A21" s="201" t="s">
        <v>150</v>
      </c>
      <c r="B21" s="202" t="s">
        <v>151</v>
      </c>
      <c r="C21" s="113">
        <v>4.2704065553104318</v>
      </c>
      <c r="D21" s="115">
        <v>271</v>
      </c>
      <c r="E21" s="114">
        <v>218</v>
      </c>
      <c r="F21" s="114">
        <v>229</v>
      </c>
      <c r="G21" s="114">
        <v>218</v>
      </c>
      <c r="H21" s="140">
        <v>257</v>
      </c>
      <c r="I21" s="115">
        <v>14</v>
      </c>
      <c r="J21" s="116">
        <v>5.4474708171206228</v>
      </c>
    </row>
    <row r="22" spans="1:15" s="110" customFormat="1" ht="24.95" customHeight="1" x14ac:dyDescent="0.2">
      <c r="A22" s="201" t="s">
        <v>152</v>
      </c>
      <c r="B22" s="199" t="s">
        <v>153</v>
      </c>
      <c r="C22" s="113">
        <v>1.0557831705011032</v>
      </c>
      <c r="D22" s="115">
        <v>67</v>
      </c>
      <c r="E22" s="114">
        <v>32</v>
      </c>
      <c r="F22" s="114">
        <v>86</v>
      </c>
      <c r="G22" s="114">
        <v>73</v>
      </c>
      <c r="H22" s="140">
        <v>72</v>
      </c>
      <c r="I22" s="115">
        <v>-5</v>
      </c>
      <c r="J22" s="116">
        <v>-6.9444444444444446</v>
      </c>
    </row>
    <row r="23" spans="1:15" s="110" customFormat="1" ht="24.95" customHeight="1" x14ac:dyDescent="0.2">
      <c r="A23" s="193" t="s">
        <v>154</v>
      </c>
      <c r="B23" s="199" t="s">
        <v>155</v>
      </c>
      <c r="C23" s="113">
        <v>1.0715411282697762</v>
      </c>
      <c r="D23" s="115">
        <v>68</v>
      </c>
      <c r="E23" s="114">
        <v>29</v>
      </c>
      <c r="F23" s="114">
        <v>48</v>
      </c>
      <c r="G23" s="114">
        <v>55</v>
      </c>
      <c r="H23" s="140">
        <v>69</v>
      </c>
      <c r="I23" s="115">
        <v>-1</v>
      </c>
      <c r="J23" s="116">
        <v>-1.4492753623188406</v>
      </c>
    </row>
    <row r="24" spans="1:15" s="110" customFormat="1" ht="24.95" customHeight="1" x14ac:dyDescent="0.2">
      <c r="A24" s="193" t="s">
        <v>156</v>
      </c>
      <c r="B24" s="199" t="s">
        <v>221</v>
      </c>
      <c r="C24" s="113">
        <v>6.9965332492908923</v>
      </c>
      <c r="D24" s="115">
        <v>444</v>
      </c>
      <c r="E24" s="114">
        <v>190</v>
      </c>
      <c r="F24" s="114">
        <v>261</v>
      </c>
      <c r="G24" s="114">
        <v>192</v>
      </c>
      <c r="H24" s="140">
        <v>258</v>
      </c>
      <c r="I24" s="115">
        <v>186</v>
      </c>
      <c r="J24" s="116">
        <v>72.093023255813947</v>
      </c>
    </row>
    <row r="25" spans="1:15" s="110" customFormat="1" ht="24.95" customHeight="1" x14ac:dyDescent="0.2">
      <c r="A25" s="193" t="s">
        <v>222</v>
      </c>
      <c r="B25" s="204" t="s">
        <v>159</v>
      </c>
      <c r="C25" s="113">
        <v>4.3334383863851249</v>
      </c>
      <c r="D25" s="115">
        <v>275</v>
      </c>
      <c r="E25" s="114">
        <v>234</v>
      </c>
      <c r="F25" s="114">
        <v>269</v>
      </c>
      <c r="G25" s="114">
        <v>274</v>
      </c>
      <c r="H25" s="140">
        <v>371</v>
      </c>
      <c r="I25" s="115">
        <v>-96</v>
      </c>
      <c r="J25" s="116">
        <v>-25.876010781671159</v>
      </c>
    </row>
    <row r="26" spans="1:15" s="110" customFormat="1" ht="24.95" customHeight="1" x14ac:dyDescent="0.2">
      <c r="A26" s="201">
        <v>782.78300000000002</v>
      </c>
      <c r="B26" s="203" t="s">
        <v>160</v>
      </c>
      <c r="C26" s="113">
        <v>14.576110936022692</v>
      </c>
      <c r="D26" s="115">
        <v>925</v>
      </c>
      <c r="E26" s="114">
        <v>1003</v>
      </c>
      <c r="F26" s="114">
        <v>1236</v>
      </c>
      <c r="G26" s="114">
        <v>1002</v>
      </c>
      <c r="H26" s="140">
        <v>977</v>
      </c>
      <c r="I26" s="115">
        <v>-52</v>
      </c>
      <c r="J26" s="116">
        <v>-5.3224155578300918</v>
      </c>
    </row>
    <row r="27" spans="1:15" s="110" customFormat="1" ht="24.95" customHeight="1" x14ac:dyDescent="0.2">
      <c r="A27" s="193" t="s">
        <v>161</v>
      </c>
      <c r="B27" s="199" t="s">
        <v>162</v>
      </c>
      <c r="C27" s="113">
        <v>3.3406870469587142</v>
      </c>
      <c r="D27" s="115">
        <v>212</v>
      </c>
      <c r="E27" s="114">
        <v>216</v>
      </c>
      <c r="F27" s="114">
        <v>310</v>
      </c>
      <c r="G27" s="114">
        <v>280</v>
      </c>
      <c r="H27" s="140">
        <v>258</v>
      </c>
      <c r="I27" s="115">
        <v>-46</v>
      </c>
      <c r="J27" s="116">
        <v>-17.829457364341085</v>
      </c>
    </row>
    <row r="28" spans="1:15" s="110" customFormat="1" ht="24.95" customHeight="1" x14ac:dyDescent="0.2">
      <c r="A28" s="193" t="s">
        <v>163</v>
      </c>
      <c r="B28" s="199" t="s">
        <v>164</v>
      </c>
      <c r="C28" s="113">
        <v>4.2861645130791048</v>
      </c>
      <c r="D28" s="115">
        <v>272</v>
      </c>
      <c r="E28" s="114">
        <v>218</v>
      </c>
      <c r="F28" s="114">
        <v>248</v>
      </c>
      <c r="G28" s="114">
        <v>270</v>
      </c>
      <c r="H28" s="140">
        <v>214</v>
      </c>
      <c r="I28" s="115">
        <v>58</v>
      </c>
      <c r="J28" s="116">
        <v>27.102803738317757</v>
      </c>
    </row>
    <row r="29" spans="1:15" s="110" customFormat="1" ht="24.95" customHeight="1" x14ac:dyDescent="0.2">
      <c r="A29" s="193">
        <v>86</v>
      </c>
      <c r="B29" s="199" t="s">
        <v>165</v>
      </c>
      <c r="C29" s="113">
        <v>5.79892845887173</v>
      </c>
      <c r="D29" s="115">
        <v>368</v>
      </c>
      <c r="E29" s="114">
        <v>314</v>
      </c>
      <c r="F29" s="114">
        <v>401</v>
      </c>
      <c r="G29" s="114">
        <v>376</v>
      </c>
      <c r="H29" s="140">
        <v>466</v>
      </c>
      <c r="I29" s="115">
        <v>-98</v>
      </c>
      <c r="J29" s="116">
        <v>-21.030042918454935</v>
      </c>
    </row>
    <row r="30" spans="1:15" s="110" customFormat="1" ht="24.95" customHeight="1" x14ac:dyDescent="0.2">
      <c r="A30" s="193">
        <v>87.88</v>
      </c>
      <c r="B30" s="204" t="s">
        <v>166</v>
      </c>
      <c r="C30" s="113">
        <v>6.5710683895367161</v>
      </c>
      <c r="D30" s="115">
        <v>417</v>
      </c>
      <c r="E30" s="114">
        <v>364</v>
      </c>
      <c r="F30" s="114">
        <v>532</v>
      </c>
      <c r="G30" s="114">
        <v>643</v>
      </c>
      <c r="H30" s="140">
        <v>389</v>
      </c>
      <c r="I30" s="115">
        <v>28</v>
      </c>
      <c r="J30" s="116">
        <v>7.1979434447300772</v>
      </c>
    </row>
    <row r="31" spans="1:15" s="110" customFormat="1" ht="24.95" customHeight="1" x14ac:dyDescent="0.2">
      <c r="A31" s="193" t="s">
        <v>167</v>
      </c>
      <c r="B31" s="199" t="s">
        <v>168</v>
      </c>
      <c r="C31" s="113">
        <v>6.1771194453198861</v>
      </c>
      <c r="D31" s="115">
        <v>392</v>
      </c>
      <c r="E31" s="114">
        <v>395</v>
      </c>
      <c r="F31" s="114">
        <v>335</v>
      </c>
      <c r="G31" s="114">
        <v>312</v>
      </c>
      <c r="H31" s="140">
        <v>308</v>
      </c>
      <c r="I31" s="115">
        <v>84</v>
      </c>
      <c r="J31" s="116">
        <v>27.272727272727273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4.7273873306019537E-2</v>
      </c>
      <c r="D34" s="115">
        <v>3</v>
      </c>
      <c r="E34" s="114">
        <v>7</v>
      </c>
      <c r="F34" s="114">
        <v>8</v>
      </c>
      <c r="G34" s="114">
        <v>0</v>
      </c>
      <c r="H34" s="140">
        <v>5</v>
      </c>
      <c r="I34" s="115">
        <v>-2</v>
      </c>
      <c r="J34" s="116">
        <v>-40</v>
      </c>
    </row>
    <row r="35" spans="1:10" s="110" customFormat="1" ht="24.95" customHeight="1" x14ac:dyDescent="0.2">
      <c r="A35" s="292" t="s">
        <v>171</v>
      </c>
      <c r="B35" s="293" t="s">
        <v>172</v>
      </c>
      <c r="C35" s="113">
        <v>16.010085092971952</v>
      </c>
      <c r="D35" s="115">
        <v>1016</v>
      </c>
      <c r="E35" s="114">
        <v>800</v>
      </c>
      <c r="F35" s="114">
        <v>1093</v>
      </c>
      <c r="G35" s="114">
        <v>1088</v>
      </c>
      <c r="H35" s="140">
        <v>996</v>
      </c>
      <c r="I35" s="115">
        <v>20</v>
      </c>
      <c r="J35" s="116">
        <v>2.0080321285140563</v>
      </c>
    </row>
    <row r="36" spans="1:10" s="110" customFormat="1" ht="24.95" customHeight="1" x14ac:dyDescent="0.2">
      <c r="A36" s="294" t="s">
        <v>173</v>
      </c>
      <c r="B36" s="295" t="s">
        <v>174</v>
      </c>
      <c r="C36" s="125">
        <v>83.942641033722026</v>
      </c>
      <c r="D36" s="143">
        <v>5327</v>
      </c>
      <c r="E36" s="144">
        <v>4235</v>
      </c>
      <c r="F36" s="144">
        <v>5252</v>
      </c>
      <c r="G36" s="144">
        <v>4765</v>
      </c>
      <c r="H36" s="145">
        <v>4980</v>
      </c>
      <c r="I36" s="143">
        <v>347</v>
      </c>
      <c r="J36" s="146">
        <v>6.9678714859437747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6346</v>
      </c>
      <c r="F11" s="264">
        <v>5042</v>
      </c>
      <c r="G11" s="264">
        <v>6353</v>
      </c>
      <c r="H11" s="264">
        <v>5853</v>
      </c>
      <c r="I11" s="265">
        <v>5981</v>
      </c>
      <c r="J11" s="263">
        <v>365</v>
      </c>
      <c r="K11" s="266">
        <v>6.1026584183246948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28.159470532618972</v>
      </c>
      <c r="E13" s="115">
        <v>1787</v>
      </c>
      <c r="F13" s="114">
        <v>1732</v>
      </c>
      <c r="G13" s="114">
        <v>2109</v>
      </c>
      <c r="H13" s="114">
        <v>1929</v>
      </c>
      <c r="I13" s="140">
        <v>1845</v>
      </c>
      <c r="J13" s="115">
        <v>-58</v>
      </c>
      <c r="K13" s="116">
        <v>-3.1436314363143629</v>
      </c>
    </row>
    <row r="14" spans="1:17" ht="15.95" customHeight="1" x14ac:dyDescent="0.2">
      <c r="A14" s="306" t="s">
        <v>230</v>
      </c>
      <c r="B14" s="307"/>
      <c r="C14" s="308"/>
      <c r="D14" s="113">
        <v>54.680113457295931</v>
      </c>
      <c r="E14" s="115">
        <v>3470</v>
      </c>
      <c r="F14" s="114">
        <v>2512</v>
      </c>
      <c r="G14" s="114">
        <v>3262</v>
      </c>
      <c r="H14" s="114">
        <v>2945</v>
      </c>
      <c r="I14" s="140">
        <v>3153</v>
      </c>
      <c r="J14" s="115">
        <v>317</v>
      </c>
      <c r="K14" s="116">
        <v>10.053916904535363</v>
      </c>
    </row>
    <row r="15" spans="1:17" ht="15.95" customHeight="1" x14ac:dyDescent="0.2">
      <c r="A15" s="306" t="s">
        <v>231</v>
      </c>
      <c r="B15" s="307"/>
      <c r="C15" s="308"/>
      <c r="D15" s="113">
        <v>7.7686731799558775</v>
      </c>
      <c r="E15" s="115">
        <v>493</v>
      </c>
      <c r="F15" s="114">
        <v>295</v>
      </c>
      <c r="G15" s="114">
        <v>388</v>
      </c>
      <c r="H15" s="114">
        <v>455</v>
      </c>
      <c r="I15" s="140">
        <v>391</v>
      </c>
      <c r="J15" s="115">
        <v>102</v>
      </c>
      <c r="K15" s="116">
        <v>26.086956521739129</v>
      </c>
    </row>
    <row r="16" spans="1:17" ht="15.95" customHeight="1" x14ac:dyDescent="0.2">
      <c r="A16" s="306" t="s">
        <v>232</v>
      </c>
      <c r="B16" s="307"/>
      <c r="C16" s="308"/>
      <c r="D16" s="113">
        <v>8.7929404349196343</v>
      </c>
      <c r="E16" s="115">
        <v>558</v>
      </c>
      <c r="F16" s="114">
        <v>460</v>
      </c>
      <c r="G16" s="114">
        <v>515</v>
      </c>
      <c r="H16" s="114">
        <v>490</v>
      </c>
      <c r="I16" s="140">
        <v>554</v>
      </c>
      <c r="J16" s="115">
        <v>4</v>
      </c>
      <c r="K16" s="116">
        <v>0.72202166064981954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0.14182161991805861</v>
      </c>
      <c r="E18" s="115">
        <v>9</v>
      </c>
      <c r="F18" s="114">
        <v>7</v>
      </c>
      <c r="G18" s="114">
        <v>13</v>
      </c>
      <c r="H18" s="114">
        <v>5</v>
      </c>
      <c r="I18" s="140">
        <v>6</v>
      </c>
      <c r="J18" s="115">
        <v>3</v>
      </c>
      <c r="K18" s="116">
        <v>50</v>
      </c>
    </row>
    <row r="19" spans="1:11" ht="14.1" customHeight="1" x14ac:dyDescent="0.2">
      <c r="A19" s="306" t="s">
        <v>235</v>
      </c>
      <c r="B19" s="307" t="s">
        <v>236</v>
      </c>
      <c r="C19" s="308"/>
      <c r="D19" s="113">
        <v>0.11030570438071226</v>
      </c>
      <c r="E19" s="115">
        <v>7</v>
      </c>
      <c r="F19" s="114">
        <v>3</v>
      </c>
      <c r="G19" s="114">
        <v>7</v>
      </c>
      <c r="H19" s="114">
        <v>4</v>
      </c>
      <c r="I19" s="140" t="s">
        <v>513</v>
      </c>
      <c r="J19" s="115" t="s">
        <v>513</v>
      </c>
      <c r="K19" s="116" t="s">
        <v>513</v>
      </c>
    </row>
    <row r="20" spans="1:11" ht="14.1" customHeight="1" x14ac:dyDescent="0.2">
      <c r="A20" s="306">
        <v>12</v>
      </c>
      <c r="B20" s="307" t="s">
        <v>237</v>
      </c>
      <c r="C20" s="308"/>
      <c r="D20" s="113">
        <v>0.86668767727702489</v>
      </c>
      <c r="E20" s="115">
        <v>55</v>
      </c>
      <c r="F20" s="114">
        <v>22</v>
      </c>
      <c r="G20" s="114">
        <v>61</v>
      </c>
      <c r="H20" s="114">
        <v>45</v>
      </c>
      <c r="I20" s="140">
        <v>78</v>
      </c>
      <c r="J20" s="115">
        <v>-23</v>
      </c>
      <c r="K20" s="116">
        <v>-29.487179487179485</v>
      </c>
    </row>
    <row r="21" spans="1:11" ht="14.1" customHeight="1" x14ac:dyDescent="0.2">
      <c r="A21" s="306">
        <v>21</v>
      </c>
      <c r="B21" s="307" t="s">
        <v>238</v>
      </c>
      <c r="C21" s="308"/>
      <c r="D21" s="113">
        <v>0.11030570438071226</v>
      </c>
      <c r="E21" s="115">
        <v>7</v>
      </c>
      <c r="F21" s="114">
        <v>12</v>
      </c>
      <c r="G21" s="114">
        <v>10</v>
      </c>
      <c r="H21" s="114">
        <v>5</v>
      </c>
      <c r="I21" s="140">
        <v>7</v>
      </c>
      <c r="J21" s="115">
        <v>0</v>
      </c>
      <c r="K21" s="116">
        <v>0</v>
      </c>
    </row>
    <row r="22" spans="1:11" ht="14.1" customHeight="1" x14ac:dyDescent="0.2">
      <c r="A22" s="306">
        <v>22</v>
      </c>
      <c r="B22" s="307" t="s">
        <v>239</v>
      </c>
      <c r="C22" s="308"/>
      <c r="D22" s="113">
        <v>2.2218720453829182</v>
      </c>
      <c r="E22" s="115">
        <v>141</v>
      </c>
      <c r="F22" s="114">
        <v>139</v>
      </c>
      <c r="G22" s="114">
        <v>191</v>
      </c>
      <c r="H22" s="114">
        <v>157</v>
      </c>
      <c r="I22" s="140">
        <v>132</v>
      </c>
      <c r="J22" s="115">
        <v>9</v>
      </c>
      <c r="K22" s="116">
        <v>6.8181818181818183</v>
      </c>
    </row>
    <row r="23" spans="1:11" ht="14.1" customHeight="1" x14ac:dyDescent="0.2">
      <c r="A23" s="306">
        <v>23</v>
      </c>
      <c r="B23" s="307" t="s">
        <v>240</v>
      </c>
      <c r="C23" s="308"/>
      <c r="D23" s="113">
        <v>0.44122281752284903</v>
      </c>
      <c r="E23" s="115">
        <v>28</v>
      </c>
      <c r="F23" s="114">
        <v>23</v>
      </c>
      <c r="G23" s="114">
        <v>26</v>
      </c>
      <c r="H23" s="114">
        <v>33</v>
      </c>
      <c r="I23" s="140">
        <v>23</v>
      </c>
      <c r="J23" s="115">
        <v>5</v>
      </c>
      <c r="K23" s="116">
        <v>21.739130434782609</v>
      </c>
    </row>
    <row r="24" spans="1:11" ht="14.1" customHeight="1" x14ac:dyDescent="0.2">
      <c r="A24" s="306">
        <v>24</v>
      </c>
      <c r="B24" s="307" t="s">
        <v>241</v>
      </c>
      <c r="C24" s="308"/>
      <c r="D24" s="113">
        <v>8.1941380397100527</v>
      </c>
      <c r="E24" s="115">
        <v>520</v>
      </c>
      <c r="F24" s="114">
        <v>502</v>
      </c>
      <c r="G24" s="114">
        <v>646</v>
      </c>
      <c r="H24" s="114">
        <v>692</v>
      </c>
      <c r="I24" s="140">
        <v>544</v>
      </c>
      <c r="J24" s="115">
        <v>-24</v>
      </c>
      <c r="K24" s="116">
        <v>-4.4117647058823533</v>
      </c>
    </row>
    <row r="25" spans="1:11" ht="14.1" customHeight="1" x14ac:dyDescent="0.2">
      <c r="A25" s="306">
        <v>25</v>
      </c>
      <c r="B25" s="307" t="s">
        <v>242</v>
      </c>
      <c r="C25" s="308"/>
      <c r="D25" s="113">
        <v>4.6958714150646079</v>
      </c>
      <c r="E25" s="115">
        <v>298</v>
      </c>
      <c r="F25" s="114">
        <v>243</v>
      </c>
      <c r="G25" s="114">
        <v>254</v>
      </c>
      <c r="H25" s="114">
        <v>261</v>
      </c>
      <c r="I25" s="140">
        <v>252</v>
      </c>
      <c r="J25" s="115">
        <v>46</v>
      </c>
      <c r="K25" s="116">
        <v>18.253968253968253</v>
      </c>
    </row>
    <row r="26" spans="1:11" ht="14.1" customHeight="1" x14ac:dyDescent="0.2">
      <c r="A26" s="306">
        <v>26</v>
      </c>
      <c r="B26" s="307" t="s">
        <v>243</v>
      </c>
      <c r="C26" s="308"/>
      <c r="D26" s="113">
        <v>1.9697447210841474</v>
      </c>
      <c r="E26" s="115">
        <v>125</v>
      </c>
      <c r="F26" s="114">
        <v>77</v>
      </c>
      <c r="G26" s="114">
        <v>107</v>
      </c>
      <c r="H26" s="114">
        <v>96</v>
      </c>
      <c r="I26" s="140">
        <v>124</v>
      </c>
      <c r="J26" s="115">
        <v>1</v>
      </c>
      <c r="K26" s="116">
        <v>0.80645161290322576</v>
      </c>
    </row>
    <row r="27" spans="1:11" ht="14.1" customHeight="1" x14ac:dyDescent="0.2">
      <c r="A27" s="306">
        <v>27</v>
      </c>
      <c r="B27" s="307" t="s">
        <v>244</v>
      </c>
      <c r="C27" s="308"/>
      <c r="D27" s="113">
        <v>1.9697447210841474</v>
      </c>
      <c r="E27" s="115">
        <v>125</v>
      </c>
      <c r="F27" s="114">
        <v>37</v>
      </c>
      <c r="G27" s="114">
        <v>53</v>
      </c>
      <c r="H27" s="114">
        <v>68</v>
      </c>
      <c r="I27" s="140">
        <v>54</v>
      </c>
      <c r="J27" s="115">
        <v>71</v>
      </c>
      <c r="K27" s="116">
        <v>131.4814814814815</v>
      </c>
    </row>
    <row r="28" spans="1:11" ht="14.1" customHeight="1" x14ac:dyDescent="0.2">
      <c r="A28" s="306">
        <v>28</v>
      </c>
      <c r="B28" s="307" t="s">
        <v>245</v>
      </c>
      <c r="C28" s="308"/>
      <c r="D28" s="113">
        <v>0.11030570438071226</v>
      </c>
      <c r="E28" s="115">
        <v>7</v>
      </c>
      <c r="F28" s="114">
        <v>3</v>
      </c>
      <c r="G28" s="114">
        <v>9</v>
      </c>
      <c r="H28" s="114">
        <v>4</v>
      </c>
      <c r="I28" s="140">
        <v>6</v>
      </c>
      <c r="J28" s="115">
        <v>1</v>
      </c>
      <c r="K28" s="116">
        <v>16.666666666666668</v>
      </c>
    </row>
    <row r="29" spans="1:11" ht="14.1" customHeight="1" x14ac:dyDescent="0.2">
      <c r="A29" s="306">
        <v>29</v>
      </c>
      <c r="B29" s="307" t="s">
        <v>246</v>
      </c>
      <c r="C29" s="308"/>
      <c r="D29" s="113">
        <v>2.001260636621494</v>
      </c>
      <c r="E29" s="115">
        <v>127</v>
      </c>
      <c r="F29" s="114">
        <v>104</v>
      </c>
      <c r="G29" s="114">
        <v>129</v>
      </c>
      <c r="H29" s="114">
        <v>89</v>
      </c>
      <c r="I29" s="140">
        <v>119</v>
      </c>
      <c r="J29" s="115">
        <v>8</v>
      </c>
      <c r="K29" s="116">
        <v>6.7226890756302522</v>
      </c>
    </row>
    <row r="30" spans="1:11" ht="14.1" customHeight="1" x14ac:dyDescent="0.2">
      <c r="A30" s="306" t="s">
        <v>247</v>
      </c>
      <c r="B30" s="307" t="s">
        <v>248</v>
      </c>
      <c r="C30" s="308"/>
      <c r="D30" s="113" t="s">
        <v>513</v>
      </c>
      <c r="E30" s="115" t="s">
        <v>513</v>
      </c>
      <c r="F30" s="114">
        <v>24</v>
      </c>
      <c r="G30" s="114" t="s">
        <v>513</v>
      </c>
      <c r="H30" s="114">
        <v>13</v>
      </c>
      <c r="I30" s="140">
        <v>26</v>
      </c>
      <c r="J30" s="115" t="s">
        <v>513</v>
      </c>
      <c r="K30" s="116" t="s">
        <v>513</v>
      </c>
    </row>
    <row r="31" spans="1:11" ht="14.1" customHeight="1" x14ac:dyDescent="0.2">
      <c r="A31" s="306" t="s">
        <v>249</v>
      </c>
      <c r="B31" s="307" t="s">
        <v>250</v>
      </c>
      <c r="C31" s="308"/>
      <c r="D31" s="113">
        <v>1.8279231011660888</v>
      </c>
      <c r="E31" s="115">
        <v>116</v>
      </c>
      <c r="F31" s="114">
        <v>80</v>
      </c>
      <c r="G31" s="114">
        <v>110</v>
      </c>
      <c r="H31" s="114">
        <v>76</v>
      </c>
      <c r="I31" s="140">
        <v>93</v>
      </c>
      <c r="J31" s="115">
        <v>23</v>
      </c>
      <c r="K31" s="116">
        <v>24.731182795698924</v>
      </c>
    </row>
    <row r="32" spans="1:11" ht="14.1" customHeight="1" x14ac:dyDescent="0.2">
      <c r="A32" s="306">
        <v>31</v>
      </c>
      <c r="B32" s="307" t="s">
        <v>251</v>
      </c>
      <c r="C32" s="308"/>
      <c r="D32" s="113">
        <v>0.20485345099275135</v>
      </c>
      <c r="E32" s="115">
        <v>13</v>
      </c>
      <c r="F32" s="114">
        <v>12</v>
      </c>
      <c r="G32" s="114">
        <v>20</v>
      </c>
      <c r="H32" s="114">
        <v>9</v>
      </c>
      <c r="I32" s="140">
        <v>22</v>
      </c>
      <c r="J32" s="115">
        <v>-9</v>
      </c>
      <c r="K32" s="116">
        <v>-40.909090909090907</v>
      </c>
    </row>
    <row r="33" spans="1:11" ht="14.1" customHeight="1" x14ac:dyDescent="0.2">
      <c r="A33" s="306">
        <v>32</v>
      </c>
      <c r="B33" s="307" t="s">
        <v>252</v>
      </c>
      <c r="C33" s="308"/>
      <c r="D33" s="113">
        <v>1.7648912700913961</v>
      </c>
      <c r="E33" s="115">
        <v>112</v>
      </c>
      <c r="F33" s="114">
        <v>90</v>
      </c>
      <c r="G33" s="114">
        <v>152</v>
      </c>
      <c r="H33" s="114">
        <v>106</v>
      </c>
      <c r="I33" s="140">
        <v>99</v>
      </c>
      <c r="J33" s="115">
        <v>13</v>
      </c>
      <c r="K33" s="116">
        <v>13.131313131313131</v>
      </c>
    </row>
    <row r="34" spans="1:11" ht="14.1" customHeight="1" x14ac:dyDescent="0.2">
      <c r="A34" s="306">
        <v>33</v>
      </c>
      <c r="B34" s="307" t="s">
        <v>253</v>
      </c>
      <c r="C34" s="308"/>
      <c r="D34" s="113">
        <v>1.1345729593444689</v>
      </c>
      <c r="E34" s="115">
        <v>72</v>
      </c>
      <c r="F34" s="114">
        <v>65</v>
      </c>
      <c r="G34" s="114">
        <v>81</v>
      </c>
      <c r="H34" s="114">
        <v>54</v>
      </c>
      <c r="I34" s="140">
        <v>123</v>
      </c>
      <c r="J34" s="115">
        <v>-51</v>
      </c>
      <c r="K34" s="116">
        <v>-41.463414634146339</v>
      </c>
    </row>
    <row r="35" spans="1:11" ht="14.1" customHeight="1" x14ac:dyDescent="0.2">
      <c r="A35" s="306">
        <v>34</v>
      </c>
      <c r="B35" s="307" t="s">
        <v>254</v>
      </c>
      <c r="C35" s="308"/>
      <c r="D35" s="113">
        <v>2.7734005672864797</v>
      </c>
      <c r="E35" s="115">
        <v>176</v>
      </c>
      <c r="F35" s="114">
        <v>190</v>
      </c>
      <c r="G35" s="114">
        <v>209</v>
      </c>
      <c r="H35" s="114">
        <v>259</v>
      </c>
      <c r="I35" s="140">
        <v>201</v>
      </c>
      <c r="J35" s="115">
        <v>-25</v>
      </c>
      <c r="K35" s="116">
        <v>-12.437810945273633</v>
      </c>
    </row>
    <row r="36" spans="1:11" ht="14.1" customHeight="1" x14ac:dyDescent="0.2">
      <c r="A36" s="306">
        <v>41</v>
      </c>
      <c r="B36" s="307" t="s">
        <v>255</v>
      </c>
      <c r="C36" s="308"/>
      <c r="D36" s="113">
        <v>0.53577056413488811</v>
      </c>
      <c r="E36" s="115">
        <v>34</v>
      </c>
      <c r="F36" s="114">
        <v>17</v>
      </c>
      <c r="G36" s="114">
        <v>22</v>
      </c>
      <c r="H36" s="114">
        <v>17</v>
      </c>
      <c r="I36" s="140">
        <v>24</v>
      </c>
      <c r="J36" s="115">
        <v>10</v>
      </c>
      <c r="K36" s="116">
        <v>41.666666666666664</v>
      </c>
    </row>
    <row r="37" spans="1:11" ht="14.1" customHeight="1" x14ac:dyDescent="0.2">
      <c r="A37" s="306">
        <v>42</v>
      </c>
      <c r="B37" s="307" t="s">
        <v>256</v>
      </c>
      <c r="C37" s="308"/>
      <c r="D37" s="113">
        <v>4.7273873306019537E-2</v>
      </c>
      <c r="E37" s="115">
        <v>3</v>
      </c>
      <c r="F37" s="114">
        <v>0</v>
      </c>
      <c r="G37" s="114" t="s">
        <v>513</v>
      </c>
      <c r="H37" s="114">
        <v>5</v>
      </c>
      <c r="I37" s="140" t="s">
        <v>513</v>
      </c>
      <c r="J37" s="115" t="s">
        <v>513</v>
      </c>
      <c r="K37" s="116" t="s">
        <v>513</v>
      </c>
    </row>
    <row r="38" spans="1:11" ht="14.1" customHeight="1" x14ac:dyDescent="0.2">
      <c r="A38" s="306">
        <v>43</v>
      </c>
      <c r="B38" s="307" t="s">
        <v>257</v>
      </c>
      <c r="C38" s="308"/>
      <c r="D38" s="113">
        <v>0.86668767727702489</v>
      </c>
      <c r="E38" s="115">
        <v>55</v>
      </c>
      <c r="F38" s="114">
        <v>28</v>
      </c>
      <c r="G38" s="114">
        <v>53</v>
      </c>
      <c r="H38" s="114">
        <v>47</v>
      </c>
      <c r="I38" s="140">
        <v>57</v>
      </c>
      <c r="J38" s="115">
        <v>-2</v>
      </c>
      <c r="K38" s="116">
        <v>-3.5087719298245612</v>
      </c>
    </row>
    <row r="39" spans="1:11" ht="14.1" customHeight="1" x14ac:dyDescent="0.2">
      <c r="A39" s="306">
        <v>51</v>
      </c>
      <c r="B39" s="307" t="s">
        <v>258</v>
      </c>
      <c r="C39" s="308"/>
      <c r="D39" s="113">
        <v>10.605105578317049</v>
      </c>
      <c r="E39" s="115">
        <v>673</v>
      </c>
      <c r="F39" s="114">
        <v>654</v>
      </c>
      <c r="G39" s="114">
        <v>795</v>
      </c>
      <c r="H39" s="114">
        <v>699</v>
      </c>
      <c r="I39" s="140">
        <v>636</v>
      </c>
      <c r="J39" s="115">
        <v>37</v>
      </c>
      <c r="K39" s="116">
        <v>5.817610062893082</v>
      </c>
    </row>
    <row r="40" spans="1:11" ht="14.1" customHeight="1" x14ac:dyDescent="0.2">
      <c r="A40" s="306" t="s">
        <v>259</v>
      </c>
      <c r="B40" s="307" t="s">
        <v>260</v>
      </c>
      <c r="C40" s="308"/>
      <c r="D40" s="113">
        <v>9.8644815631894112</v>
      </c>
      <c r="E40" s="115">
        <v>626</v>
      </c>
      <c r="F40" s="114">
        <v>619</v>
      </c>
      <c r="G40" s="114">
        <v>738</v>
      </c>
      <c r="H40" s="114">
        <v>645</v>
      </c>
      <c r="I40" s="140">
        <v>563</v>
      </c>
      <c r="J40" s="115">
        <v>63</v>
      </c>
      <c r="K40" s="116">
        <v>11.190053285968029</v>
      </c>
    </row>
    <row r="41" spans="1:11" ht="14.1" customHeight="1" x14ac:dyDescent="0.2">
      <c r="A41" s="306"/>
      <c r="B41" s="307" t="s">
        <v>261</v>
      </c>
      <c r="C41" s="308"/>
      <c r="D41" s="113">
        <v>8.3832335329341312</v>
      </c>
      <c r="E41" s="115">
        <v>532</v>
      </c>
      <c r="F41" s="114">
        <v>567</v>
      </c>
      <c r="G41" s="114">
        <v>635</v>
      </c>
      <c r="H41" s="114">
        <v>583</v>
      </c>
      <c r="I41" s="140">
        <v>486</v>
      </c>
      <c r="J41" s="115">
        <v>46</v>
      </c>
      <c r="K41" s="116">
        <v>9.4650205761316872</v>
      </c>
    </row>
    <row r="42" spans="1:11" ht="14.1" customHeight="1" x14ac:dyDescent="0.2">
      <c r="A42" s="306">
        <v>52</v>
      </c>
      <c r="B42" s="307" t="s">
        <v>262</v>
      </c>
      <c r="C42" s="308"/>
      <c r="D42" s="113">
        <v>5.8304443744090761</v>
      </c>
      <c r="E42" s="115">
        <v>370</v>
      </c>
      <c r="F42" s="114">
        <v>303</v>
      </c>
      <c r="G42" s="114">
        <v>353</v>
      </c>
      <c r="H42" s="114">
        <v>305</v>
      </c>
      <c r="I42" s="140">
        <v>336</v>
      </c>
      <c r="J42" s="115">
        <v>34</v>
      </c>
      <c r="K42" s="116">
        <v>10.119047619047619</v>
      </c>
    </row>
    <row r="43" spans="1:11" ht="14.1" customHeight="1" x14ac:dyDescent="0.2">
      <c r="A43" s="306" t="s">
        <v>263</v>
      </c>
      <c r="B43" s="307" t="s">
        <v>264</v>
      </c>
      <c r="C43" s="308"/>
      <c r="D43" s="113">
        <v>4.9637566971320517</v>
      </c>
      <c r="E43" s="115">
        <v>315</v>
      </c>
      <c r="F43" s="114">
        <v>239</v>
      </c>
      <c r="G43" s="114">
        <v>279</v>
      </c>
      <c r="H43" s="114">
        <v>247</v>
      </c>
      <c r="I43" s="140">
        <v>278</v>
      </c>
      <c r="J43" s="115">
        <v>37</v>
      </c>
      <c r="K43" s="116">
        <v>13.309352517985612</v>
      </c>
    </row>
    <row r="44" spans="1:11" ht="14.1" customHeight="1" x14ac:dyDescent="0.2">
      <c r="A44" s="306">
        <v>53</v>
      </c>
      <c r="B44" s="307" t="s">
        <v>265</v>
      </c>
      <c r="C44" s="308"/>
      <c r="D44" s="113">
        <v>0.85092971950835172</v>
      </c>
      <c r="E44" s="115">
        <v>54</v>
      </c>
      <c r="F44" s="114">
        <v>59</v>
      </c>
      <c r="G44" s="114">
        <v>59</v>
      </c>
      <c r="H44" s="114">
        <v>29</v>
      </c>
      <c r="I44" s="140">
        <v>57</v>
      </c>
      <c r="J44" s="115">
        <v>-3</v>
      </c>
      <c r="K44" s="116">
        <v>-5.2631578947368425</v>
      </c>
    </row>
    <row r="45" spans="1:11" ht="14.1" customHeight="1" x14ac:dyDescent="0.2">
      <c r="A45" s="306" t="s">
        <v>266</v>
      </c>
      <c r="B45" s="307" t="s">
        <v>267</v>
      </c>
      <c r="C45" s="308"/>
      <c r="D45" s="113">
        <v>0.85092971950835172</v>
      </c>
      <c r="E45" s="115">
        <v>54</v>
      </c>
      <c r="F45" s="114">
        <v>59</v>
      </c>
      <c r="G45" s="114">
        <v>52</v>
      </c>
      <c r="H45" s="114">
        <v>28</v>
      </c>
      <c r="I45" s="140">
        <v>55</v>
      </c>
      <c r="J45" s="115">
        <v>-1</v>
      </c>
      <c r="K45" s="116">
        <v>-1.8181818181818181</v>
      </c>
    </row>
    <row r="46" spans="1:11" ht="14.1" customHeight="1" x14ac:dyDescent="0.2">
      <c r="A46" s="306">
        <v>54</v>
      </c>
      <c r="B46" s="307" t="s">
        <v>268</v>
      </c>
      <c r="C46" s="308"/>
      <c r="D46" s="113">
        <v>3.6243302867948315</v>
      </c>
      <c r="E46" s="115">
        <v>230</v>
      </c>
      <c r="F46" s="114">
        <v>191</v>
      </c>
      <c r="G46" s="114">
        <v>204</v>
      </c>
      <c r="H46" s="114">
        <v>212</v>
      </c>
      <c r="I46" s="140">
        <v>240</v>
      </c>
      <c r="J46" s="115">
        <v>-10</v>
      </c>
      <c r="K46" s="116">
        <v>-4.166666666666667</v>
      </c>
    </row>
    <row r="47" spans="1:11" ht="14.1" customHeight="1" x14ac:dyDescent="0.2">
      <c r="A47" s="306">
        <v>61</v>
      </c>
      <c r="B47" s="307" t="s">
        <v>269</v>
      </c>
      <c r="C47" s="308"/>
      <c r="D47" s="113">
        <v>2.3006618342262843</v>
      </c>
      <c r="E47" s="115">
        <v>146</v>
      </c>
      <c r="F47" s="114">
        <v>102</v>
      </c>
      <c r="G47" s="114">
        <v>174</v>
      </c>
      <c r="H47" s="114">
        <v>118</v>
      </c>
      <c r="I47" s="140">
        <v>142</v>
      </c>
      <c r="J47" s="115">
        <v>4</v>
      </c>
      <c r="K47" s="116">
        <v>2.816901408450704</v>
      </c>
    </row>
    <row r="48" spans="1:11" ht="14.1" customHeight="1" x14ac:dyDescent="0.2">
      <c r="A48" s="306">
        <v>62</v>
      </c>
      <c r="B48" s="307" t="s">
        <v>270</v>
      </c>
      <c r="C48" s="308"/>
      <c r="D48" s="113">
        <v>11.613614875512134</v>
      </c>
      <c r="E48" s="115">
        <v>737</v>
      </c>
      <c r="F48" s="114">
        <v>432</v>
      </c>
      <c r="G48" s="114">
        <v>513</v>
      </c>
      <c r="H48" s="114">
        <v>423</v>
      </c>
      <c r="I48" s="140">
        <v>585</v>
      </c>
      <c r="J48" s="115">
        <v>152</v>
      </c>
      <c r="K48" s="116">
        <v>25.982905982905983</v>
      </c>
    </row>
    <row r="49" spans="1:11" ht="14.1" customHeight="1" x14ac:dyDescent="0.2">
      <c r="A49" s="306">
        <v>63</v>
      </c>
      <c r="B49" s="307" t="s">
        <v>271</v>
      </c>
      <c r="C49" s="308"/>
      <c r="D49" s="113">
        <v>2.9152221872045381</v>
      </c>
      <c r="E49" s="115">
        <v>185</v>
      </c>
      <c r="F49" s="114">
        <v>156</v>
      </c>
      <c r="G49" s="114">
        <v>146</v>
      </c>
      <c r="H49" s="114">
        <v>128</v>
      </c>
      <c r="I49" s="140">
        <v>167</v>
      </c>
      <c r="J49" s="115">
        <v>18</v>
      </c>
      <c r="K49" s="116">
        <v>10.778443113772456</v>
      </c>
    </row>
    <row r="50" spans="1:11" ht="14.1" customHeight="1" x14ac:dyDescent="0.2">
      <c r="A50" s="306" t="s">
        <v>272</v>
      </c>
      <c r="B50" s="307" t="s">
        <v>273</v>
      </c>
      <c r="C50" s="308"/>
      <c r="D50" s="113">
        <v>0.22061140876142452</v>
      </c>
      <c r="E50" s="115">
        <v>14</v>
      </c>
      <c r="F50" s="114">
        <v>13</v>
      </c>
      <c r="G50" s="114">
        <v>19</v>
      </c>
      <c r="H50" s="114">
        <v>15</v>
      </c>
      <c r="I50" s="140">
        <v>41</v>
      </c>
      <c r="J50" s="115">
        <v>-27</v>
      </c>
      <c r="K50" s="116">
        <v>-65.853658536585371</v>
      </c>
    </row>
    <row r="51" spans="1:11" ht="14.1" customHeight="1" x14ac:dyDescent="0.2">
      <c r="A51" s="306" t="s">
        <v>274</v>
      </c>
      <c r="B51" s="307" t="s">
        <v>275</v>
      </c>
      <c r="C51" s="308"/>
      <c r="D51" s="113">
        <v>2.4582414119130163</v>
      </c>
      <c r="E51" s="115">
        <v>156</v>
      </c>
      <c r="F51" s="114">
        <v>119</v>
      </c>
      <c r="G51" s="114">
        <v>106</v>
      </c>
      <c r="H51" s="114">
        <v>95</v>
      </c>
      <c r="I51" s="140">
        <v>115</v>
      </c>
      <c r="J51" s="115">
        <v>41</v>
      </c>
      <c r="K51" s="116">
        <v>35.652173913043477</v>
      </c>
    </row>
    <row r="52" spans="1:11" ht="14.1" customHeight="1" x14ac:dyDescent="0.2">
      <c r="A52" s="306">
        <v>71</v>
      </c>
      <c r="B52" s="307" t="s">
        <v>276</v>
      </c>
      <c r="C52" s="308"/>
      <c r="D52" s="113">
        <v>8.9662779703750388</v>
      </c>
      <c r="E52" s="115">
        <v>569</v>
      </c>
      <c r="F52" s="114">
        <v>344</v>
      </c>
      <c r="G52" s="114">
        <v>504</v>
      </c>
      <c r="H52" s="114">
        <v>369</v>
      </c>
      <c r="I52" s="140">
        <v>512</v>
      </c>
      <c r="J52" s="115">
        <v>57</v>
      </c>
      <c r="K52" s="116">
        <v>11.1328125</v>
      </c>
    </row>
    <row r="53" spans="1:11" ht="14.1" customHeight="1" x14ac:dyDescent="0.2">
      <c r="A53" s="306" t="s">
        <v>277</v>
      </c>
      <c r="B53" s="307" t="s">
        <v>278</v>
      </c>
      <c r="C53" s="308"/>
      <c r="D53" s="113">
        <v>3.1043176804286166</v>
      </c>
      <c r="E53" s="115">
        <v>197</v>
      </c>
      <c r="F53" s="114">
        <v>118</v>
      </c>
      <c r="G53" s="114">
        <v>193</v>
      </c>
      <c r="H53" s="114">
        <v>132</v>
      </c>
      <c r="I53" s="140">
        <v>179</v>
      </c>
      <c r="J53" s="115">
        <v>18</v>
      </c>
      <c r="K53" s="116">
        <v>10.05586592178771</v>
      </c>
    </row>
    <row r="54" spans="1:11" ht="14.1" customHeight="1" x14ac:dyDescent="0.2">
      <c r="A54" s="306" t="s">
        <v>279</v>
      </c>
      <c r="B54" s="307" t="s">
        <v>280</v>
      </c>
      <c r="C54" s="308"/>
      <c r="D54" s="113">
        <v>4.711629372833281</v>
      </c>
      <c r="E54" s="115">
        <v>299</v>
      </c>
      <c r="F54" s="114">
        <v>179</v>
      </c>
      <c r="G54" s="114">
        <v>257</v>
      </c>
      <c r="H54" s="114">
        <v>195</v>
      </c>
      <c r="I54" s="140">
        <v>267</v>
      </c>
      <c r="J54" s="115">
        <v>32</v>
      </c>
      <c r="K54" s="116">
        <v>11.985018726591761</v>
      </c>
    </row>
    <row r="55" spans="1:11" ht="14.1" customHeight="1" x14ac:dyDescent="0.2">
      <c r="A55" s="306">
        <v>72</v>
      </c>
      <c r="B55" s="307" t="s">
        <v>281</v>
      </c>
      <c r="C55" s="308"/>
      <c r="D55" s="113">
        <v>2.1115663410022063</v>
      </c>
      <c r="E55" s="115">
        <v>134</v>
      </c>
      <c r="F55" s="114">
        <v>68</v>
      </c>
      <c r="G55" s="114">
        <v>86</v>
      </c>
      <c r="H55" s="114">
        <v>93</v>
      </c>
      <c r="I55" s="140">
        <v>131</v>
      </c>
      <c r="J55" s="115">
        <v>3</v>
      </c>
      <c r="K55" s="116">
        <v>2.2900763358778624</v>
      </c>
    </row>
    <row r="56" spans="1:11" ht="14.1" customHeight="1" x14ac:dyDescent="0.2">
      <c r="A56" s="306" t="s">
        <v>282</v>
      </c>
      <c r="B56" s="307" t="s">
        <v>283</v>
      </c>
      <c r="C56" s="308"/>
      <c r="D56" s="113">
        <v>0.94547746612039085</v>
      </c>
      <c r="E56" s="115">
        <v>60</v>
      </c>
      <c r="F56" s="114">
        <v>25</v>
      </c>
      <c r="G56" s="114">
        <v>39</v>
      </c>
      <c r="H56" s="114">
        <v>45</v>
      </c>
      <c r="I56" s="140">
        <v>55</v>
      </c>
      <c r="J56" s="115">
        <v>5</v>
      </c>
      <c r="K56" s="116">
        <v>9.0909090909090917</v>
      </c>
    </row>
    <row r="57" spans="1:11" ht="14.1" customHeight="1" x14ac:dyDescent="0.2">
      <c r="A57" s="306" t="s">
        <v>284</v>
      </c>
      <c r="B57" s="307" t="s">
        <v>285</v>
      </c>
      <c r="C57" s="308"/>
      <c r="D57" s="113">
        <v>0.78789788843365904</v>
      </c>
      <c r="E57" s="115">
        <v>50</v>
      </c>
      <c r="F57" s="114">
        <v>24</v>
      </c>
      <c r="G57" s="114">
        <v>27</v>
      </c>
      <c r="H57" s="114">
        <v>31</v>
      </c>
      <c r="I57" s="140">
        <v>47</v>
      </c>
      <c r="J57" s="115">
        <v>3</v>
      </c>
      <c r="K57" s="116">
        <v>6.3829787234042552</v>
      </c>
    </row>
    <row r="58" spans="1:11" ht="14.1" customHeight="1" x14ac:dyDescent="0.2">
      <c r="A58" s="306">
        <v>73</v>
      </c>
      <c r="B58" s="307" t="s">
        <v>286</v>
      </c>
      <c r="C58" s="308"/>
      <c r="D58" s="113">
        <v>1.7648912700913961</v>
      </c>
      <c r="E58" s="115">
        <v>112</v>
      </c>
      <c r="F58" s="114">
        <v>87</v>
      </c>
      <c r="G58" s="114">
        <v>140</v>
      </c>
      <c r="H58" s="114">
        <v>100</v>
      </c>
      <c r="I58" s="140">
        <v>98</v>
      </c>
      <c r="J58" s="115">
        <v>14</v>
      </c>
      <c r="K58" s="116">
        <v>14.285714285714286</v>
      </c>
    </row>
    <row r="59" spans="1:11" ht="14.1" customHeight="1" x14ac:dyDescent="0.2">
      <c r="A59" s="306" t="s">
        <v>287</v>
      </c>
      <c r="B59" s="307" t="s">
        <v>288</v>
      </c>
      <c r="C59" s="308"/>
      <c r="D59" s="113">
        <v>1.3079104947998739</v>
      </c>
      <c r="E59" s="115">
        <v>83</v>
      </c>
      <c r="F59" s="114">
        <v>59</v>
      </c>
      <c r="G59" s="114">
        <v>119</v>
      </c>
      <c r="H59" s="114">
        <v>67</v>
      </c>
      <c r="I59" s="140">
        <v>76</v>
      </c>
      <c r="J59" s="115">
        <v>7</v>
      </c>
      <c r="K59" s="116">
        <v>9.2105263157894743</v>
      </c>
    </row>
    <row r="60" spans="1:11" ht="14.1" customHeight="1" x14ac:dyDescent="0.2">
      <c r="A60" s="306">
        <v>81</v>
      </c>
      <c r="B60" s="307" t="s">
        <v>289</v>
      </c>
      <c r="C60" s="308"/>
      <c r="D60" s="113">
        <v>6.4292467696186577</v>
      </c>
      <c r="E60" s="115">
        <v>408</v>
      </c>
      <c r="F60" s="114">
        <v>333</v>
      </c>
      <c r="G60" s="114">
        <v>409</v>
      </c>
      <c r="H60" s="114">
        <v>516</v>
      </c>
      <c r="I60" s="140">
        <v>462</v>
      </c>
      <c r="J60" s="115">
        <v>-54</v>
      </c>
      <c r="K60" s="116">
        <v>-11.688311688311689</v>
      </c>
    </row>
    <row r="61" spans="1:11" ht="14.1" customHeight="1" x14ac:dyDescent="0.2">
      <c r="A61" s="306" t="s">
        <v>290</v>
      </c>
      <c r="B61" s="307" t="s">
        <v>291</v>
      </c>
      <c r="C61" s="308"/>
      <c r="D61" s="113">
        <v>2.0327765521588401</v>
      </c>
      <c r="E61" s="115">
        <v>129</v>
      </c>
      <c r="F61" s="114">
        <v>76</v>
      </c>
      <c r="G61" s="114">
        <v>113</v>
      </c>
      <c r="H61" s="114">
        <v>128</v>
      </c>
      <c r="I61" s="140">
        <v>120</v>
      </c>
      <c r="J61" s="115">
        <v>9</v>
      </c>
      <c r="K61" s="116">
        <v>7.5</v>
      </c>
    </row>
    <row r="62" spans="1:11" ht="14.1" customHeight="1" x14ac:dyDescent="0.2">
      <c r="A62" s="306" t="s">
        <v>292</v>
      </c>
      <c r="B62" s="307" t="s">
        <v>293</v>
      </c>
      <c r="C62" s="308"/>
      <c r="D62" s="113">
        <v>2.6630948629057674</v>
      </c>
      <c r="E62" s="115">
        <v>169</v>
      </c>
      <c r="F62" s="114">
        <v>164</v>
      </c>
      <c r="G62" s="114">
        <v>161</v>
      </c>
      <c r="H62" s="114">
        <v>283</v>
      </c>
      <c r="I62" s="140">
        <v>203</v>
      </c>
      <c r="J62" s="115">
        <v>-34</v>
      </c>
      <c r="K62" s="116">
        <v>-16.748768472906406</v>
      </c>
    </row>
    <row r="63" spans="1:11" ht="14.1" customHeight="1" x14ac:dyDescent="0.2">
      <c r="A63" s="306"/>
      <c r="B63" s="307" t="s">
        <v>294</v>
      </c>
      <c r="C63" s="308"/>
      <c r="D63" s="113">
        <v>2.3952095808383231</v>
      </c>
      <c r="E63" s="115">
        <v>152</v>
      </c>
      <c r="F63" s="114">
        <v>145</v>
      </c>
      <c r="G63" s="114">
        <v>145</v>
      </c>
      <c r="H63" s="114">
        <v>268</v>
      </c>
      <c r="I63" s="140">
        <v>188</v>
      </c>
      <c r="J63" s="115">
        <v>-36</v>
      </c>
      <c r="K63" s="116">
        <v>-19.148936170212767</v>
      </c>
    </row>
    <row r="64" spans="1:11" ht="14.1" customHeight="1" x14ac:dyDescent="0.2">
      <c r="A64" s="306" t="s">
        <v>295</v>
      </c>
      <c r="B64" s="307" t="s">
        <v>296</v>
      </c>
      <c r="C64" s="308"/>
      <c r="D64" s="113">
        <v>0.63031831074692724</v>
      </c>
      <c r="E64" s="115">
        <v>40</v>
      </c>
      <c r="F64" s="114">
        <v>36</v>
      </c>
      <c r="G64" s="114">
        <v>61</v>
      </c>
      <c r="H64" s="114">
        <v>48</v>
      </c>
      <c r="I64" s="140">
        <v>64</v>
      </c>
      <c r="J64" s="115">
        <v>-24</v>
      </c>
      <c r="K64" s="116">
        <v>-37.5</v>
      </c>
    </row>
    <row r="65" spans="1:11" ht="14.1" customHeight="1" x14ac:dyDescent="0.2">
      <c r="A65" s="306" t="s">
        <v>297</v>
      </c>
      <c r="B65" s="307" t="s">
        <v>298</v>
      </c>
      <c r="C65" s="308"/>
      <c r="D65" s="113">
        <v>0.42546485975417586</v>
      </c>
      <c r="E65" s="115">
        <v>27</v>
      </c>
      <c r="F65" s="114">
        <v>30</v>
      </c>
      <c r="G65" s="114">
        <v>21</v>
      </c>
      <c r="H65" s="114">
        <v>26</v>
      </c>
      <c r="I65" s="140">
        <v>36</v>
      </c>
      <c r="J65" s="115">
        <v>-9</v>
      </c>
      <c r="K65" s="116">
        <v>-25</v>
      </c>
    </row>
    <row r="66" spans="1:11" ht="14.1" customHeight="1" x14ac:dyDescent="0.2">
      <c r="A66" s="306">
        <v>82</v>
      </c>
      <c r="B66" s="307" t="s">
        <v>299</v>
      </c>
      <c r="C66" s="308"/>
      <c r="D66" s="113">
        <v>4.0182792310116611</v>
      </c>
      <c r="E66" s="115">
        <v>255</v>
      </c>
      <c r="F66" s="114">
        <v>230</v>
      </c>
      <c r="G66" s="114">
        <v>210</v>
      </c>
      <c r="H66" s="114">
        <v>317</v>
      </c>
      <c r="I66" s="140">
        <v>185</v>
      </c>
      <c r="J66" s="115">
        <v>70</v>
      </c>
      <c r="K66" s="116">
        <v>37.837837837837839</v>
      </c>
    </row>
    <row r="67" spans="1:11" ht="14.1" customHeight="1" x14ac:dyDescent="0.2">
      <c r="A67" s="306" t="s">
        <v>300</v>
      </c>
      <c r="B67" s="307" t="s">
        <v>301</v>
      </c>
      <c r="C67" s="308"/>
      <c r="D67" s="113">
        <v>2.6315789473684212</v>
      </c>
      <c r="E67" s="115">
        <v>167</v>
      </c>
      <c r="F67" s="114">
        <v>162</v>
      </c>
      <c r="G67" s="114">
        <v>145</v>
      </c>
      <c r="H67" s="114">
        <v>250</v>
      </c>
      <c r="I67" s="140">
        <v>116</v>
      </c>
      <c r="J67" s="115">
        <v>51</v>
      </c>
      <c r="K67" s="116">
        <v>43.96551724137931</v>
      </c>
    </row>
    <row r="68" spans="1:11" ht="14.1" customHeight="1" x14ac:dyDescent="0.2">
      <c r="A68" s="306" t="s">
        <v>302</v>
      </c>
      <c r="B68" s="307" t="s">
        <v>303</v>
      </c>
      <c r="C68" s="308"/>
      <c r="D68" s="113">
        <v>0.89820359281437123</v>
      </c>
      <c r="E68" s="115">
        <v>57</v>
      </c>
      <c r="F68" s="114">
        <v>56</v>
      </c>
      <c r="G68" s="114">
        <v>41</v>
      </c>
      <c r="H68" s="114">
        <v>48</v>
      </c>
      <c r="I68" s="140">
        <v>56</v>
      </c>
      <c r="J68" s="115">
        <v>1</v>
      </c>
      <c r="K68" s="116">
        <v>1.7857142857142858</v>
      </c>
    </row>
    <row r="69" spans="1:11" ht="14.1" customHeight="1" x14ac:dyDescent="0.2">
      <c r="A69" s="306">
        <v>83</v>
      </c>
      <c r="B69" s="307" t="s">
        <v>304</v>
      </c>
      <c r="C69" s="308"/>
      <c r="D69" s="113">
        <v>3.1673495115033092</v>
      </c>
      <c r="E69" s="115">
        <v>201</v>
      </c>
      <c r="F69" s="114">
        <v>147</v>
      </c>
      <c r="G69" s="114">
        <v>345</v>
      </c>
      <c r="H69" s="114">
        <v>202</v>
      </c>
      <c r="I69" s="140">
        <v>208</v>
      </c>
      <c r="J69" s="115">
        <v>-7</v>
      </c>
      <c r="K69" s="116">
        <v>-3.3653846153846154</v>
      </c>
    </row>
    <row r="70" spans="1:11" ht="14.1" customHeight="1" x14ac:dyDescent="0.2">
      <c r="A70" s="306" t="s">
        <v>305</v>
      </c>
      <c r="B70" s="307" t="s">
        <v>306</v>
      </c>
      <c r="C70" s="308"/>
      <c r="D70" s="113">
        <v>2.3794516230696501</v>
      </c>
      <c r="E70" s="115">
        <v>151</v>
      </c>
      <c r="F70" s="114">
        <v>117</v>
      </c>
      <c r="G70" s="114">
        <v>304</v>
      </c>
      <c r="H70" s="114">
        <v>142</v>
      </c>
      <c r="I70" s="140">
        <v>176</v>
      </c>
      <c r="J70" s="115">
        <v>-25</v>
      </c>
      <c r="K70" s="116">
        <v>-14.204545454545455</v>
      </c>
    </row>
    <row r="71" spans="1:11" ht="14.1" customHeight="1" x14ac:dyDescent="0.2">
      <c r="A71" s="306"/>
      <c r="B71" s="307" t="s">
        <v>307</v>
      </c>
      <c r="C71" s="308"/>
      <c r="D71" s="113">
        <v>1.2448786637251812</v>
      </c>
      <c r="E71" s="115">
        <v>79</v>
      </c>
      <c r="F71" s="114">
        <v>52</v>
      </c>
      <c r="G71" s="114">
        <v>191</v>
      </c>
      <c r="H71" s="114">
        <v>65</v>
      </c>
      <c r="I71" s="140">
        <v>90</v>
      </c>
      <c r="J71" s="115">
        <v>-11</v>
      </c>
      <c r="K71" s="116">
        <v>-12.222222222222221</v>
      </c>
    </row>
    <row r="72" spans="1:11" ht="14.1" customHeight="1" x14ac:dyDescent="0.2">
      <c r="A72" s="306">
        <v>84</v>
      </c>
      <c r="B72" s="307" t="s">
        <v>308</v>
      </c>
      <c r="C72" s="308"/>
      <c r="D72" s="113">
        <v>2.6473369051370943</v>
      </c>
      <c r="E72" s="115">
        <v>168</v>
      </c>
      <c r="F72" s="114">
        <v>160</v>
      </c>
      <c r="G72" s="114">
        <v>152</v>
      </c>
      <c r="H72" s="114">
        <v>174</v>
      </c>
      <c r="I72" s="140">
        <v>141</v>
      </c>
      <c r="J72" s="115">
        <v>27</v>
      </c>
      <c r="K72" s="116">
        <v>19.148936170212767</v>
      </c>
    </row>
    <row r="73" spans="1:11" ht="14.1" customHeight="1" x14ac:dyDescent="0.2">
      <c r="A73" s="306" t="s">
        <v>309</v>
      </c>
      <c r="B73" s="307" t="s">
        <v>310</v>
      </c>
      <c r="C73" s="308"/>
      <c r="D73" s="113">
        <v>0.89820359281437123</v>
      </c>
      <c r="E73" s="115">
        <v>57</v>
      </c>
      <c r="F73" s="114">
        <v>61</v>
      </c>
      <c r="G73" s="114">
        <v>70</v>
      </c>
      <c r="H73" s="114">
        <v>66</v>
      </c>
      <c r="I73" s="140">
        <v>65</v>
      </c>
      <c r="J73" s="115">
        <v>-8</v>
      </c>
      <c r="K73" s="116">
        <v>-12.307692307692308</v>
      </c>
    </row>
    <row r="74" spans="1:11" ht="14.1" customHeight="1" x14ac:dyDescent="0.2">
      <c r="A74" s="306" t="s">
        <v>311</v>
      </c>
      <c r="B74" s="307" t="s">
        <v>312</v>
      </c>
      <c r="C74" s="308"/>
      <c r="D74" s="113">
        <v>0.15757957768673181</v>
      </c>
      <c r="E74" s="115">
        <v>10</v>
      </c>
      <c r="F74" s="114">
        <v>14</v>
      </c>
      <c r="G74" s="114">
        <v>13</v>
      </c>
      <c r="H74" s="114">
        <v>12</v>
      </c>
      <c r="I74" s="140">
        <v>7</v>
      </c>
      <c r="J74" s="115">
        <v>3</v>
      </c>
      <c r="K74" s="116">
        <v>42.857142857142854</v>
      </c>
    </row>
    <row r="75" spans="1:11" ht="14.1" customHeight="1" x14ac:dyDescent="0.2">
      <c r="A75" s="306" t="s">
        <v>313</v>
      </c>
      <c r="B75" s="307" t="s">
        <v>314</v>
      </c>
      <c r="C75" s="308"/>
      <c r="D75" s="113">
        <v>1.1030570438071226</v>
      </c>
      <c r="E75" s="115">
        <v>70</v>
      </c>
      <c r="F75" s="114">
        <v>50</v>
      </c>
      <c r="G75" s="114">
        <v>39</v>
      </c>
      <c r="H75" s="114">
        <v>70</v>
      </c>
      <c r="I75" s="140">
        <v>59</v>
      </c>
      <c r="J75" s="115">
        <v>11</v>
      </c>
      <c r="K75" s="116">
        <v>18.64406779661017</v>
      </c>
    </row>
    <row r="76" spans="1:11" ht="14.1" customHeight="1" x14ac:dyDescent="0.2">
      <c r="A76" s="306">
        <v>91</v>
      </c>
      <c r="B76" s="307" t="s">
        <v>315</v>
      </c>
      <c r="C76" s="308"/>
      <c r="D76" s="113">
        <v>0.33091711314213679</v>
      </c>
      <c r="E76" s="115">
        <v>21</v>
      </c>
      <c r="F76" s="114">
        <v>12</v>
      </c>
      <c r="G76" s="114">
        <v>10</v>
      </c>
      <c r="H76" s="114">
        <v>16</v>
      </c>
      <c r="I76" s="140">
        <v>27</v>
      </c>
      <c r="J76" s="115">
        <v>-6</v>
      </c>
      <c r="K76" s="116">
        <v>-22.222222222222221</v>
      </c>
    </row>
    <row r="77" spans="1:11" ht="14.1" customHeight="1" x14ac:dyDescent="0.2">
      <c r="A77" s="306">
        <v>92</v>
      </c>
      <c r="B77" s="307" t="s">
        <v>316</v>
      </c>
      <c r="C77" s="308"/>
      <c r="D77" s="113">
        <v>0.9139615505830444</v>
      </c>
      <c r="E77" s="115">
        <v>58</v>
      </c>
      <c r="F77" s="114">
        <v>38</v>
      </c>
      <c r="G77" s="114">
        <v>43</v>
      </c>
      <c r="H77" s="114">
        <v>63</v>
      </c>
      <c r="I77" s="140">
        <v>60</v>
      </c>
      <c r="J77" s="115">
        <v>-2</v>
      </c>
      <c r="K77" s="116">
        <v>-3.3333333333333335</v>
      </c>
    </row>
    <row r="78" spans="1:11" ht="14.1" customHeight="1" x14ac:dyDescent="0.2">
      <c r="A78" s="306">
        <v>93</v>
      </c>
      <c r="B78" s="307" t="s">
        <v>317</v>
      </c>
      <c r="C78" s="308"/>
      <c r="D78" s="113">
        <v>4.7273873306019537E-2</v>
      </c>
      <c r="E78" s="115">
        <v>3</v>
      </c>
      <c r="F78" s="114">
        <v>4</v>
      </c>
      <c r="G78" s="114" t="s">
        <v>513</v>
      </c>
      <c r="H78" s="114">
        <v>6</v>
      </c>
      <c r="I78" s="140">
        <v>6</v>
      </c>
      <c r="J78" s="115">
        <v>-3</v>
      </c>
      <c r="K78" s="116">
        <v>-50</v>
      </c>
    </row>
    <row r="79" spans="1:11" ht="14.1" customHeight="1" x14ac:dyDescent="0.2">
      <c r="A79" s="306">
        <v>94</v>
      </c>
      <c r="B79" s="307" t="s">
        <v>318</v>
      </c>
      <c r="C79" s="308"/>
      <c r="D79" s="113">
        <v>1.2133627481878348</v>
      </c>
      <c r="E79" s="115">
        <v>77</v>
      </c>
      <c r="F79" s="114">
        <v>108</v>
      </c>
      <c r="G79" s="114">
        <v>86</v>
      </c>
      <c r="H79" s="114">
        <v>97</v>
      </c>
      <c r="I79" s="140">
        <v>74</v>
      </c>
      <c r="J79" s="115">
        <v>3</v>
      </c>
      <c r="K79" s="116">
        <v>4.0540540540540544</v>
      </c>
    </row>
    <row r="80" spans="1:11" ht="14.1" customHeight="1" x14ac:dyDescent="0.2">
      <c r="A80" s="306" t="s">
        <v>319</v>
      </c>
      <c r="B80" s="307" t="s">
        <v>320</v>
      </c>
      <c r="C80" s="308"/>
      <c r="D80" s="113">
        <v>0</v>
      </c>
      <c r="E80" s="115">
        <v>0</v>
      </c>
      <c r="F80" s="114">
        <v>0</v>
      </c>
      <c r="G80" s="114" t="s">
        <v>513</v>
      </c>
      <c r="H80" s="114">
        <v>0</v>
      </c>
      <c r="I80" s="140" t="s">
        <v>513</v>
      </c>
      <c r="J80" s="115" t="s">
        <v>513</v>
      </c>
      <c r="K80" s="116" t="s">
        <v>513</v>
      </c>
    </row>
    <row r="81" spans="1:11" ht="14.1" customHeight="1" x14ac:dyDescent="0.2">
      <c r="A81" s="310" t="s">
        <v>321</v>
      </c>
      <c r="B81" s="311" t="s">
        <v>333</v>
      </c>
      <c r="C81" s="312"/>
      <c r="D81" s="125">
        <v>0.59880239520958078</v>
      </c>
      <c r="E81" s="143">
        <v>38</v>
      </c>
      <c r="F81" s="144">
        <v>43</v>
      </c>
      <c r="G81" s="144">
        <v>79</v>
      </c>
      <c r="H81" s="144">
        <v>34</v>
      </c>
      <c r="I81" s="145">
        <v>38</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65532</v>
      </c>
      <c r="C10" s="114">
        <v>35675</v>
      </c>
      <c r="D10" s="114">
        <v>29857</v>
      </c>
      <c r="E10" s="114">
        <v>50791</v>
      </c>
      <c r="F10" s="114">
        <v>13758</v>
      </c>
      <c r="G10" s="114">
        <v>7056</v>
      </c>
      <c r="H10" s="114">
        <v>18206</v>
      </c>
      <c r="I10" s="115">
        <v>18546</v>
      </c>
      <c r="J10" s="114">
        <v>14037</v>
      </c>
      <c r="K10" s="114">
        <v>4509</v>
      </c>
      <c r="L10" s="423">
        <v>5545</v>
      </c>
      <c r="M10" s="424">
        <v>5826</v>
      </c>
    </row>
    <row r="11" spans="1:13" ht="11.1" customHeight="1" x14ac:dyDescent="0.2">
      <c r="A11" s="422" t="s">
        <v>387</v>
      </c>
      <c r="B11" s="115">
        <v>66071</v>
      </c>
      <c r="C11" s="114">
        <v>36247</v>
      </c>
      <c r="D11" s="114">
        <v>29824</v>
      </c>
      <c r="E11" s="114">
        <v>51263</v>
      </c>
      <c r="F11" s="114">
        <v>13917</v>
      </c>
      <c r="G11" s="114">
        <v>6874</v>
      </c>
      <c r="H11" s="114">
        <v>18525</v>
      </c>
      <c r="I11" s="115">
        <v>18859</v>
      </c>
      <c r="J11" s="114">
        <v>14245</v>
      </c>
      <c r="K11" s="114">
        <v>4614</v>
      </c>
      <c r="L11" s="423">
        <v>5237</v>
      </c>
      <c r="M11" s="424">
        <v>4828</v>
      </c>
    </row>
    <row r="12" spans="1:13" ht="11.1" customHeight="1" x14ac:dyDescent="0.2">
      <c r="A12" s="422" t="s">
        <v>388</v>
      </c>
      <c r="B12" s="115">
        <v>67859</v>
      </c>
      <c r="C12" s="114">
        <v>37213</v>
      </c>
      <c r="D12" s="114">
        <v>30646</v>
      </c>
      <c r="E12" s="114">
        <v>52774</v>
      </c>
      <c r="F12" s="114">
        <v>14160</v>
      </c>
      <c r="G12" s="114">
        <v>7813</v>
      </c>
      <c r="H12" s="114">
        <v>19075</v>
      </c>
      <c r="I12" s="115">
        <v>18934</v>
      </c>
      <c r="J12" s="114">
        <v>14070</v>
      </c>
      <c r="K12" s="114">
        <v>4864</v>
      </c>
      <c r="L12" s="423">
        <v>7712</v>
      </c>
      <c r="M12" s="424">
        <v>6397</v>
      </c>
    </row>
    <row r="13" spans="1:13" s="110" customFormat="1" ht="11.1" customHeight="1" x14ac:dyDescent="0.2">
      <c r="A13" s="422" t="s">
        <v>389</v>
      </c>
      <c r="B13" s="115">
        <v>67352</v>
      </c>
      <c r="C13" s="114">
        <v>36764</v>
      </c>
      <c r="D13" s="114">
        <v>30588</v>
      </c>
      <c r="E13" s="114">
        <v>52153</v>
      </c>
      <c r="F13" s="114">
        <v>14271</v>
      </c>
      <c r="G13" s="114">
        <v>7729</v>
      </c>
      <c r="H13" s="114">
        <v>19150</v>
      </c>
      <c r="I13" s="115">
        <v>18768</v>
      </c>
      <c r="J13" s="114">
        <v>14000</v>
      </c>
      <c r="K13" s="114">
        <v>4768</v>
      </c>
      <c r="L13" s="423">
        <v>4903</v>
      </c>
      <c r="M13" s="424">
        <v>5468</v>
      </c>
    </row>
    <row r="14" spans="1:13" ht="15" customHeight="1" x14ac:dyDescent="0.2">
      <c r="A14" s="422" t="s">
        <v>390</v>
      </c>
      <c r="B14" s="115">
        <v>67371</v>
      </c>
      <c r="C14" s="114">
        <v>36781</v>
      </c>
      <c r="D14" s="114">
        <v>30590</v>
      </c>
      <c r="E14" s="114">
        <v>50881</v>
      </c>
      <c r="F14" s="114">
        <v>15740</v>
      </c>
      <c r="G14" s="114">
        <v>7460</v>
      </c>
      <c r="H14" s="114">
        <v>19433</v>
      </c>
      <c r="I14" s="115">
        <v>18815</v>
      </c>
      <c r="J14" s="114">
        <v>14029</v>
      </c>
      <c r="K14" s="114">
        <v>4786</v>
      </c>
      <c r="L14" s="423">
        <v>5953</v>
      </c>
      <c r="M14" s="424">
        <v>6012</v>
      </c>
    </row>
    <row r="15" spans="1:13" ht="11.1" customHeight="1" x14ac:dyDescent="0.2">
      <c r="A15" s="422" t="s">
        <v>387</v>
      </c>
      <c r="B15" s="115">
        <v>67727</v>
      </c>
      <c r="C15" s="114">
        <v>37140</v>
      </c>
      <c r="D15" s="114">
        <v>30587</v>
      </c>
      <c r="E15" s="114">
        <v>50888</v>
      </c>
      <c r="F15" s="114">
        <v>16121</v>
      </c>
      <c r="G15" s="114">
        <v>7292</v>
      </c>
      <c r="H15" s="114">
        <v>19740</v>
      </c>
      <c r="I15" s="115">
        <v>18836</v>
      </c>
      <c r="J15" s="114">
        <v>14069</v>
      </c>
      <c r="K15" s="114">
        <v>4767</v>
      </c>
      <c r="L15" s="423">
        <v>5461</v>
      </c>
      <c r="M15" s="424">
        <v>5219</v>
      </c>
    </row>
    <row r="16" spans="1:13" ht="11.1" customHeight="1" x14ac:dyDescent="0.2">
      <c r="A16" s="422" t="s">
        <v>388</v>
      </c>
      <c r="B16" s="115">
        <v>69080</v>
      </c>
      <c r="C16" s="114">
        <v>37997</v>
      </c>
      <c r="D16" s="114">
        <v>31083</v>
      </c>
      <c r="E16" s="114">
        <v>52447</v>
      </c>
      <c r="F16" s="114">
        <v>16397</v>
      </c>
      <c r="G16" s="114">
        <v>8154</v>
      </c>
      <c r="H16" s="114">
        <v>20036</v>
      </c>
      <c r="I16" s="115">
        <v>18656</v>
      </c>
      <c r="J16" s="114">
        <v>13686</v>
      </c>
      <c r="K16" s="114">
        <v>4970</v>
      </c>
      <c r="L16" s="423">
        <v>7392</v>
      </c>
      <c r="M16" s="424">
        <v>6093</v>
      </c>
    </row>
    <row r="17" spans="1:13" s="110" customFormat="1" ht="11.1" customHeight="1" x14ac:dyDescent="0.2">
      <c r="A17" s="422" t="s">
        <v>389</v>
      </c>
      <c r="B17" s="115">
        <v>68530</v>
      </c>
      <c r="C17" s="114">
        <v>37380</v>
      </c>
      <c r="D17" s="114">
        <v>31150</v>
      </c>
      <c r="E17" s="114">
        <v>51699</v>
      </c>
      <c r="F17" s="114">
        <v>16694</v>
      </c>
      <c r="G17" s="114">
        <v>7879</v>
      </c>
      <c r="H17" s="114">
        <v>20113</v>
      </c>
      <c r="I17" s="115">
        <v>18437</v>
      </c>
      <c r="J17" s="114">
        <v>13543</v>
      </c>
      <c r="K17" s="114">
        <v>4894</v>
      </c>
      <c r="L17" s="423">
        <v>4589</v>
      </c>
      <c r="M17" s="424">
        <v>5233</v>
      </c>
    </row>
    <row r="18" spans="1:13" ht="15" customHeight="1" x14ac:dyDescent="0.2">
      <c r="A18" s="422" t="s">
        <v>391</v>
      </c>
      <c r="B18" s="115">
        <v>67880</v>
      </c>
      <c r="C18" s="114">
        <v>37217</v>
      </c>
      <c r="D18" s="114">
        <v>30663</v>
      </c>
      <c r="E18" s="114">
        <v>50998</v>
      </c>
      <c r="F18" s="114">
        <v>16656</v>
      </c>
      <c r="G18" s="114">
        <v>7501</v>
      </c>
      <c r="H18" s="114">
        <v>20323</v>
      </c>
      <c r="I18" s="115">
        <v>18142</v>
      </c>
      <c r="J18" s="114">
        <v>13308</v>
      </c>
      <c r="K18" s="114">
        <v>4834</v>
      </c>
      <c r="L18" s="423">
        <v>5649</v>
      </c>
      <c r="M18" s="424">
        <v>6116</v>
      </c>
    </row>
    <row r="19" spans="1:13" ht="11.1" customHeight="1" x14ac:dyDescent="0.2">
      <c r="A19" s="422" t="s">
        <v>387</v>
      </c>
      <c r="B19" s="115">
        <v>67763</v>
      </c>
      <c r="C19" s="114">
        <v>37153</v>
      </c>
      <c r="D19" s="114">
        <v>30610</v>
      </c>
      <c r="E19" s="114">
        <v>50709</v>
      </c>
      <c r="F19" s="114">
        <v>16822</v>
      </c>
      <c r="G19" s="114">
        <v>7086</v>
      </c>
      <c r="H19" s="114">
        <v>20570</v>
      </c>
      <c r="I19" s="115">
        <v>18385</v>
      </c>
      <c r="J19" s="114">
        <v>13497</v>
      </c>
      <c r="K19" s="114">
        <v>4888</v>
      </c>
      <c r="L19" s="423">
        <v>4189</v>
      </c>
      <c r="M19" s="424">
        <v>4359</v>
      </c>
    </row>
    <row r="20" spans="1:13" ht="11.1" customHeight="1" x14ac:dyDescent="0.2">
      <c r="A20" s="422" t="s">
        <v>388</v>
      </c>
      <c r="B20" s="115">
        <v>68561</v>
      </c>
      <c r="C20" s="114">
        <v>37652</v>
      </c>
      <c r="D20" s="114">
        <v>30909</v>
      </c>
      <c r="E20" s="114">
        <v>51587</v>
      </c>
      <c r="F20" s="114">
        <v>16801</v>
      </c>
      <c r="G20" s="114">
        <v>7793</v>
      </c>
      <c r="H20" s="114">
        <v>20778</v>
      </c>
      <c r="I20" s="115">
        <v>18545</v>
      </c>
      <c r="J20" s="114">
        <v>13398</v>
      </c>
      <c r="K20" s="114">
        <v>5147</v>
      </c>
      <c r="L20" s="423">
        <v>6337</v>
      </c>
      <c r="M20" s="424">
        <v>5677</v>
      </c>
    </row>
    <row r="21" spans="1:13" s="110" customFormat="1" ht="11.1" customHeight="1" x14ac:dyDescent="0.2">
      <c r="A21" s="422" t="s">
        <v>389</v>
      </c>
      <c r="B21" s="115">
        <v>67146</v>
      </c>
      <c r="C21" s="114">
        <v>36791</v>
      </c>
      <c r="D21" s="114">
        <v>30355</v>
      </c>
      <c r="E21" s="114">
        <v>50551</v>
      </c>
      <c r="F21" s="114">
        <v>16548</v>
      </c>
      <c r="G21" s="114">
        <v>7455</v>
      </c>
      <c r="H21" s="114">
        <v>20604</v>
      </c>
      <c r="I21" s="115">
        <v>18740</v>
      </c>
      <c r="J21" s="114">
        <v>13535</v>
      </c>
      <c r="K21" s="114">
        <v>5205</v>
      </c>
      <c r="L21" s="423">
        <v>3921</v>
      </c>
      <c r="M21" s="424">
        <v>4827</v>
      </c>
    </row>
    <row r="22" spans="1:13" ht="15" customHeight="1" x14ac:dyDescent="0.2">
      <c r="A22" s="422" t="s">
        <v>392</v>
      </c>
      <c r="B22" s="115">
        <v>67072</v>
      </c>
      <c r="C22" s="114">
        <v>36656</v>
      </c>
      <c r="D22" s="114">
        <v>30416</v>
      </c>
      <c r="E22" s="114">
        <v>50212</v>
      </c>
      <c r="F22" s="114">
        <v>16654</v>
      </c>
      <c r="G22" s="114">
        <v>7198</v>
      </c>
      <c r="H22" s="114">
        <v>20883</v>
      </c>
      <c r="I22" s="115">
        <v>18598</v>
      </c>
      <c r="J22" s="114">
        <v>13411</v>
      </c>
      <c r="K22" s="114">
        <v>5187</v>
      </c>
      <c r="L22" s="423">
        <v>4754</v>
      </c>
      <c r="M22" s="424">
        <v>4975</v>
      </c>
    </row>
    <row r="23" spans="1:13" ht="11.1" customHeight="1" x14ac:dyDescent="0.2">
      <c r="A23" s="422" t="s">
        <v>387</v>
      </c>
      <c r="B23" s="115">
        <v>67198</v>
      </c>
      <c r="C23" s="114">
        <v>36740</v>
      </c>
      <c r="D23" s="114">
        <v>30458</v>
      </c>
      <c r="E23" s="114">
        <v>50185</v>
      </c>
      <c r="F23" s="114">
        <v>16786</v>
      </c>
      <c r="G23" s="114">
        <v>6898</v>
      </c>
      <c r="H23" s="114">
        <v>21221</v>
      </c>
      <c r="I23" s="115">
        <v>18866</v>
      </c>
      <c r="J23" s="114">
        <v>13551</v>
      </c>
      <c r="K23" s="114">
        <v>5315</v>
      </c>
      <c r="L23" s="423">
        <v>4427</v>
      </c>
      <c r="M23" s="424">
        <v>4273</v>
      </c>
    </row>
    <row r="24" spans="1:13" ht="11.1" customHeight="1" x14ac:dyDescent="0.2">
      <c r="A24" s="422" t="s">
        <v>388</v>
      </c>
      <c r="B24" s="115">
        <v>68162</v>
      </c>
      <c r="C24" s="114">
        <v>37375</v>
      </c>
      <c r="D24" s="114">
        <v>30787</v>
      </c>
      <c r="E24" s="114">
        <v>50465</v>
      </c>
      <c r="F24" s="114">
        <v>16804</v>
      </c>
      <c r="G24" s="114">
        <v>7557</v>
      </c>
      <c r="H24" s="114">
        <v>21554</v>
      </c>
      <c r="I24" s="115">
        <v>19076</v>
      </c>
      <c r="J24" s="114">
        <v>13590</v>
      </c>
      <c r="K24" s="114">
        <v>5486</v>
      </c>
      <c r="L24" s="423">
        <v>6619</v>
      </c>
      <c r="M24" s="424">
        <v>5744</v>
      </c>
    </row>
    <row r="25" spans="1:13" s="110" customFormat="1" ht="11.1" customHeight="1" x14ac:dyDescent="0.2">
      <c r="A25" s="422" t="s">
        <v>389</v>
      </c>
      <c r="B25" s="115">
        <v>67577</v>
      </c>
      <c r="C25" s="114">
        <v>36935</v>
      </c>
      <c r="D25" s="114">
        <v>30642</v>
      </c>
      <c r="E25" s="114">
        <v>49871</v>
      </c>
      <c r="F25" s="114">
        <v>16807</v>
      </c>
      <c r="G25" s="114">
        <v>7266</v>
      </c>
      <c r="H25" s="114">
        <v>21710</v>
      </c>
      <c r="I25" s="115">
        <v>19057</v>
      </c>
      <c r="J25" s="114">
        <v>13651</v>
      </c>
      <c r="K25" s="114">
        <v>5406</v>
      </c>
      <c r="L25" s="423">
        <v>3702</v>
      </c>
      <c r="M25" s="424">
        <v>4414</v>
      </c>
    </row>
    <row r="26" spans="1:13" ht="15" customHeight="1" x14ac:dyDescent="0.2">
      <c r="A26" s="422" t="s">
        <v>393</v>
      </c>
      <c r="B26" s="115">
        <v>67512</v>
      </c>
      <c r="C26" s="114">
        <v>36923</v>
      </c>
      <c r="D26" s="114">
        <v>30589</v>
      </c>
      <c r="E26" s="114">
        <v>49871</v>
      </c>
      <c r="F26" s="114">
        <v>16762</v>
      </c>
      <c r="G26" s="114">
        <v>6966</v>
      </c>
      <c r="H26" s="114">
        <v>22093</v>
      </c>
      <c r="I26" s="115">
        <v>18614</v>
      </c>
      <c r="J26" s="114">
        <v>13316</v>
      </c>
      <c r="K26" s="114">
        <v>5298</v>
      </c>
      <c r="L26" s="423">
        <v>5097</v>
      </c>
      <c r="M26" s="424">
        <v>5263</v>
      </c>
    </row>
    <row r="27" spans="1:13" ht="11.1" customHeight="1" x14ac:dyDescent="0.2">
      <c r="A27" s="422" t="s">
        <v>387</v>
      </c>
      <c r="B27" s="115">
        <v>67963</v>
      </c>
      <c r="C27" s="114">
        <v>37140</v>
      </c>
      <c r="D27" s="114">
        <v>30823</v>
      </c>
      <c r="E27" s="114">
        <v>50058</v>
      </c>
      <c r="F27" s="114">
        <v>17055</v>
      </c>
      <c r="G27" s="114">
        <v>6706</v>
      </c>
      <c r="H27" s="114">
        <v>22514</v>
      </c>
      <c r="I27" s="115">
        <v>18532</v>
      </c>
      <c r="J27" s="114">
        <v>13210</v>
      </c>
      <c r="K27" s="114">
        <v>5322</v>
      </c>
      <c r="L27" s="423">
        <v>4430</v>
      </c>
      <c r="M27" s="424">
        <v>4421</v>
      </c>
    </row>
    <row r="28" spans="1:13" ht="11.1" customHeight="1" x14ac:dyDescent="0.2">
      <c r="A28" s="422" t="s">
        <v>388</v>
      </c>
      <c r="B28" s="115">
        <v>68873</v>
      </c>
      <c r="C28" s="114">
        <v>37714</v>
      </c>
      <c r="D28" s="114">
        <v>31159</v>
      </c>
      <c r="E28" s="114">
        <v>50976</v>
      </c>
      <c r="F28" s="114">
        <v>17069</v>
      </c>
      <c r="G28" s="114">
        <v>7522</v>
      </c>
      <c r="H28" s="114">
        <v>22691</v>
      </c>
      <c r="I28" s="115">
        <v>18561</v>
      </c>
      <c r="J28" s="114">
        <v>13021</v>
      </c>
      <c r="K28" s="114">
        <v>5540</v>
      </c>
      <c r="L28" s="423">
        <v>6930</v>
      </c>
      <c r="M28" s="424">
        <v>6099</v>
      </c>
    </row>
    <row r="29" spans="1:13" s="110" customFormat="1" ht="11.1" customHeight="1" x14ac:dyDescent="0.2">
      <c r="A29" s="422" t="s">
        <v>389</v>
      </c>
      <c r="B29" s="115">
        <v>68198</v>
      </c>
      <c r="C29" s="114">
        <v>37012</v>
      </c>
      <c r="D29" s="114">
        <v>31186</v>
      </c>
      <c r="E29" s="114">
        <v>50856</v>
      </c>
      <c r="F29" s="114">
        <v>17314</v>
      </c>
      <c r="G29" s="114">
        <v>7231</v>
      </c>
      <c r="H29" s="114">
        <v>22726</v>
      </c>
      <c r="I29" s="115">
        <v>18509</v>
      </c>
      <c r="J29" s="114">
        <v>13000</v>
      </c>
      <c r="K29" s="114">
        <v>5509</v>
      </c>
      <c r="L29" s="423">
        <v>4208</v>
      </c>
      <c r="M29" s="424">
        <v>4912</v>
      </c>
    </row>
    <row r="30" spans="1:13" ht="15" customHeight="1" x14ac:dyDescent="0.2">
      <c r="A30" s="422" t="s">
        <v>394</v>
      </c>
      <c r="B30" s="115">
        <v>68408</v>
      </c>
      <c r="C30" s="114">
        <v>37110</v>
      </c>
      <c r="D30" s="114">
        <v>31298</v>
      </c>
      <c r="E30" s="114">
        <v>50724</v>
      </c>
      <c r="F30" s="114">
        <v>17665</v>
      </c>
      <c r="G30" s="114">
        <v>7011</v>
      </c>
      <c r="H30" s="114">
        <v>23001</v>
      </c>
      <c r="I30" s="115">
        <v>17976</v>
      </c>
      <c r="J30" s="114">
        <v>12606</v>
      </c>
      <c r="K30" s="114">
        <v>5370</v>
      </c>
      <c r="L30" s="423">
        <v>5458</v>
      </c>
      <c r="M30" s="424">
        <v>5255</v>
      </c>
    </row>
    <row r="31" spans="1:13" ht="11.1" customHeight="1" x14ac:dyDescent="0.2">
      <c r="A31" s="422" t="s">
        <v>387</v>
      </c>
      <c r="B31" s="115">
        <v>68465</v>
      </c>
      <c r="C31" s="114">
        <v>37271</v>
      </c>
      <c r="D31" s="114">
        <v>31194</v>
      </c>
      <c r="E31" s="114">
        <v>50832</v>
      </c>
      <c r="F31" s="114">
        <v>17617</v>
      </c>
      <c r="G31" s="114">
        <v>6731</v>
      </c>
      <c r="H31" s="114">
        <v>23303</v>
      </c>
      <c r="I31" s="115">
        <v>18210</v>
      </c>
      <c r="J31" s="114">
        <v>12843</v>
      </c>
      <c r="K31" s="114">
        <v>5367</v>
      </c>
      <c r="L31" s="423">
        <v>4810</v>
      </c>
      <c r="M31" s="424">
        <v>4742</v>
      </c>
    </row>
    <row r="32" spans="1:13" ht="11.1" customHeight="1" x14ac:dyDescent="0.2">
      <c r="A32" s="422" t="s">
        <v>388</v>
      </c>
      <c r="B32" s="115">
        <v>69789</v>
      </c>
      <c r="C32" s="114">
        <v>37977</v>
      </c>
      <c r="D32" s="114">
        <v>31812</v>
      </c>
      <c r="E32" s="114">
        <v>52106</v>
      </c>
      <c r="F32" s="114">
        <v>17675</v>
      </c>
      <c r="G32" s="114">
        <v>7564</v>
      </c>
      <c r="H32" s="114">
        <v>23686</v>
      </c>
      <c r="I32" s="115">
        <v>18316</v>
      </c>
      <c r="J32" s="114">
        <v>12743</v>
      </c>
      <c r="K32" s="114">
        <v>5573</v>
      </c>
      <c r="L32" s="423">
        <v>6397</v>
      </c>
      <c r="M32" s="424">
        <v>5381</v>
      </c>
    </row>
    <row r="33" spans="1:13" s="110" customFormat="1" ht="11.1" customHeight="1" x14ac:dyDescent="0.2">
      <c r="A33" s="422" t="s">
        <v>389</v>
      </c>
      <c r="B33" s="115">
        <v>69166</v>
      </c>
      <c r="C33" s="114">
        <v>37139</v>
      </c>
      <c r="D33" s="114">
        <v>32027</v>
      </c>
      <c r="E33" s="114">
        <v>51170</v>
      </c>
      <c r="F33" s="114">
        <v>17991</v>
      </c>
      <c r="G33" s="114">
        <v>7397</v>
      </c>
      <c r="H33" s="114">
        <v>23567</v>
      </c>
      <c r="I33" s="115">
        <v>18448</v>
      </c>
      <c r="J33" s="114">
        <v>12853</v>
      </c>
      <c r="K33" s="114">
        <v>5595</v>
      </c>
      <c r="L33" s="423">
        <v>5131</v>
      </c>
      <c r="M33" s="424">
        <v>5405</v>
      </c>
    </row>
    <row r="34" spans="1:13" ht="15" customHeight="1" x14ac:dyDescent="0.2">
      <c r="A34" s="422" t="s">
        <v>395</v>
      </c>
      <c r="B34" s="115">
        <v>69090</v>
      </c>
      <c r="C34" s="114">
        <v>37208</v>
      </c>
      <c r="D34" s="114">
        <v>31882</v>
      </c>
      <c r="E34" s="114">
        <v>51172</v>
      </c>
      <c r="F34" s="114">
        <v>17914</v>
      </c>
      <c r="G34" s="114">
        <v>7008</v>
      </c>
      <c r="H34" s="114">
        <v>23824</v>
      </c>
      <c r="I34" s="115">
        <v>18323</v>
      </c>
      <c r="J34" s="114">
        <v>12760</v>
      </c>
      <c r="K34" s="114">
        <v>5563</v>
      </c>
      <c r="L34" s="423">
        <v>5445</v>
      </c>
      <c r="M34" s="424">
        <v>5643</v>
      </c>
    </row>
    <row r="35" spans="1:13" ht="11.1" customHeight="1" x14ac:dyDescent="0.2">
      <c r="A35" s="422" t="s">
        <v>387</v>
      </c>
      <c r="B35" s="115">
        <v>69070</v>
      </c>
      <c r="C35" s="114">
        <v>37273</v>
      </c>
      <c r="D35" s="114">
        <v>31797</v>
      </c>
      <c r="E35" s="114">
        <v>51026</v>
      </c>
      <c r="F35" s="114">
        <v>18043</v>
      </c>
      <c r="G35" s="114">
        <v>6714</v>
      </c>
      <c r="H35" s="114">
        <v>24039</v>
      </c>
      <c r="I35" s="115">
        <v>18337</v>
      </c>
      <c r="J35" s="114">
        <v>12759</v>
      </c>
      <c r="K35" s="114">
        <v>5578</v>
      </c>
      <c r="L35" s="423">
        <v>4474</v>
      </c>
      <c r="M35" s="424">
        <v>4551</v>
      </c>
    </row>
    <row r="36" spans="1:13" ht="11.1" customHeight="1" x14ac:dyDescent="0.2">
      <c r="A36" s="422" t="s">
        <v>388</v>
      </c>
      <c r="B36" s="115">
        <v>69839</v>
      </c>
      <c r="C36" s="114">
        <v>37801</v>
      </c>
      <c r="D36" s="114">
        <v>32038</v>
      </c>
      <c r="E36" s="114">
        <v>51560</v>
      </c>
      <c r="F36" s="114">
        <v>18279</v>
      </c>
      <c r="G36" s="114">
        <v>7414</v>
      </c>
      <c r="H36" s="114">
        <v>24191</v>
      </c>
      <c r="I36" s="115">
        <v>18270</v>
      </c>
      <c r="J36" s="114">
        <v>12502</v>
      </c>
      <c r="K36" s="114">
        <v>5768</v>
      </c>
      <c r="L36" s="423">
        <v>7427</v>
      </c>
      <c r="M36" s="424">
        <v>6344</v>
      </c>
    </row>
    <row r="37" spans="1:13" s="110" customFormat="1" ht="11.1" customHeight="1" x14ac:dyDescent="0.2">
      <c r="A37" s="422" t="s">
        <v>389</v>
      </c>
      <c r="B37" s="115">
        <v>69369</v>
      </c>
      <c r="C37" s="114">
        <v>37488</v>
      </c>
      <c r="D37" s="114">
        <v>31881</v>
      </c>
      <c r="E37" s="114">
        <v>50954</v>
      </c>
      <c r="F37" s="114">
        <v>18415</v>
      </c>
      <c r="G37" s="114">
        <v>7184</v>
      </c>
      <c r="H37" s="114">
        <v>24211</v>
      </c>
      <c r="I37" s="115">
        <v>18272</v>
      </c>
      <c r="J37" s="114">
        <v>12595</v>
      </c>
      <c r="K37" s="114">
        <v>5677</v>
      </c>
      <c r="L37" s="423">
        <v>4938</v>
      </c>
      <c r="M37" s="424">
        <v>5404</v>
      </c>
    </row>
    <row r="38" spans="1:13" ht="15" customHeight="1" x14ac:dyDescent="0.2">
      <c r="A38" s="425" t="s">
        <v>396</v>
      </c>
      <c r="B38" s="115">
        <v>69591</v>
      </c>
      <c r="C38" s="114">
        <v>37679</v>
      </c>
      <c r="D38" s="114">
        <v>31912</v>
      </c>
      <c r="E38" s="114">
        <v>51080</v>
      </c>
      <c r="F38" s="114">
        <v>18511</v>
      </c>
      <c r="G38" s="114">
        <v>6975</v>
      </c>
      <c r="H38" s="114">
        <v>24445</v>
      </c>
      <c r="I38" s="115">
        <v>18159</v>
      </c>
      <c r="J38" s="114">
        <v>12482</v>
      </c>
      <c r="K38" s="114">
        <v>5677</v>
      </c>
      <c r="L38" s="423">
        <v>5416</v>
      </c>
      <c r="M38" s="424">
        <v>5403</v>
      </c>
    </row>
    <row r="39" spans="1:13" ht="11.1" customHeight="1" x14ac:dyDescent="0.2">
      <c r="A39" s="422" t="s">
        <v>387</v>
      </c>
      <c r="B39" s="115">
        <v>69894</v>
      </c>
      <c r="C39" s="114">
        <v>38022</v>
      </c>
      <c r="D39" s="114">
        <v>31872</v>
      </c>
      <c r="E39" s="114">
        <v>51168</v>
      </c>
      <c r="F39" s="114">
        <v>18726</v>
      </c>
      <c r="G39" s="114">
        <v>6755</v>
      </c>
      <c r="H39" s="114">
        <v>24745</v>
      </c>
      <c r="I39" s="115">
        <v>18130</v>
      </c>
      <c r="J39" s="114">
        <v>12413</v>
      </c>
      <c r="K39" s="114">
        <v>5717</v>
      </c>
      <c r="L39" s="423">
        <v>5000</v>
      </c>
      <c r="M39" s="424">
        <v>4758</v>
      </c>
    </row>
    <row r="40" spans="1:13" ht="11.1" customHeight="1" x14ac:dyDescent="0.2">
      <c r="A40" s="425" t="s">
        <v>388</v>
      </c>
      <c r="B40" s="115">
        <v>70947</v>
      </c>
      <c r="C40" s="114">
        <v>38711</v>
      </c>
      <c r="D40" s="114">
        <v>32236</v>
      </c>
      <c r="E40" s="114">
        <v>52066</v>
      </c>
      <c r="F40" s="114">
        <v>18881</v>
      </c>
      <c r="G40" s="114">
        <v>7481</v>
      </c>
      <c r="H40" s="114">
        <v>25002</v>
      </c>
      <c r="I40" s="115">
        <v>17416</v>
      </c>
      <c r="J40" s="114">
        <v>11799</v>
      </c>
      <c r="K40" s="114">
        <v>5617</v>
      </c>
      <c r="L40" s="423">
        <v>7328</v>
      </c>
      <c r="M40" s="424">
        <v>6401</v>
      </c>
    </row>
    <row r="41" spans="1:13" s="110" customFormat="1" ht="11.1" customHeight="1" x14ac:dyDescent="0.2">
      <c r="A41" s="422" t="s">
        <v>389</v>
      </c>
      <c r="B41" s="115">
        <v>70648</v>
      </c>
      <c r="C41" s="114">
        <v>38477</v>
      </c>
      <c r="D41" s="114">
        <v>32171</v>
      </c>
      <c r="E41" s="114">
        <v>51567</v>
      </c>
      <c r="F41" s="114">
        <v>19081</v>
      </c>
      <c r="G41" s="114">
        <v>7267</v>
      </c>
      <c r="H41" s="114">
        <v>25084</v>
      </c>
      <c r="I41" s="115">
        <v>17508</v>
      </c>
      <c r="J41" s="114">
        <v>11869</v>
      </c>
      <c r="K41" s="114">
        <v>5639</v>
      </c>
      <c r="L41" s="423">
        <v>5033</v>
      </c>
      <c r="M41" s="424">
        <v>5458</v>
      </c>
    </row>
    <row r="42" spans="1:13" ht="15" customHeight="1" x14ac:dyDescent="0.2">
      <c r="A42" s="422" t="s">
        <v>397</v>
      </c>
      <c r="B42" s="115">
        <v>70413</v>
      </c>
      <c r="C42" s="114">
        <v>38601</v>
      </c>
      <c r="D42" s="114">
        <v>31812</v>
      </c>
      <c r="E42" s="114">
        <v>51556</v>
      </c>
      <c r="F42" s="114">
        <v>18857</v>
      </c>
      <c r="G42" s="114">
        <v>7070</v>
      </c>
      <c r="H42" s="114">
        <v>25164</v>
      </c>
      <c r="I42" s="115">
        <v>17206</v>
      </c>
      <c r="J42" s="114">
        <v>11631</v>
      </c>
      <c r="K42" s="114">
        <v>5575</v>
      </c>
      <c r="L42" s="423">
        <v>6240</v>
      </c>
      <c r="M42" s="424">
        <v>6404</v>
      </c>
    </row>
    <row r="43" spans="1:13" ht="11.1" customHeight="1" x14ac:dyDescent="0.2">
      <c r="A43" s="422" t="s">
        <v>387</v>
      </c>
      <c r="B43" s="115">
        <v>70387</v>
      </c>
      <c r="C43" s="114">
        <v>38801</v>
      </c>
      <c r="D43" s="114">
        <v>31586</v>
      </c>
      <c r="E43" s="114">
        <v>51455</v>
      </c>
      <c r="F43" s="114">
        <v>18932</v>
      </c>
      <c r="G43" s="114">
        <v>6813</v>
      </c>
      <c r="H43" s="114">
        <v>25379</v>
      </c>
      <c r="I43" s="115">
        <v>17341</v>
      </c>
      <c r="J43" s="114">
        <v>11715</v>
      </c>
      <c r="K43" s="114">
        <v>5626</v>
      </c>
      <c r="L43" s="423">
        <v>5703</v>
      </c>
      <c r="M43" s="424">
        <v>5766</v>
      </c>
    </row>
    <row r="44" spans="1:13" ht="11.1" customHeight="1" x14ac:dyDescent="0.2">
      <c r="A44" s="422" t="s">
        <v>388</v>
      </c>
      <c r="B44" s="115">
        <v>71518</v>
      </c>
      <c r="C44" s="114">
        <v>39423</v>
      </c>
      <c r="D44" s="114">
        <v>32095</v>
      </c>
      <c r="E44" s="114">
        <v>52458</v>
      </c>
      <c r="F44" s="114">
        <v>19060</v>
      </c>
      <c r="G44" s="114">
        <v>7520</v>
      </c>
      <c r="H44" s="114">
        <v>25671</v>
      </c>
      <c r="I44" s="115">
        <v>17239</v>
      </c>
      <c r="J44" s="114">
        <v>11597</v>
      </c>
      <c r="K44" s="114">
        <v>5642</v>
      </c>
      <c r="L44" s="423">
        <v>7582</v>
      </c>
      <c r="M44" s="424">
        <v>6745</v>
      </c>
    </row>
    <row r="45" spans="1:13" s="110" customFormat="1" ht="11.1" customHeight="1" x14ac:dyDescent="0.2">
      <c r="A45" s="422" t="s">
        <v>389</v>
      </c>
      <c r="B45" s="115">
        <v>71236</v>
      </c>
      <c r="C45" s="114">
        <v>39195</v>
      </c>
      <c r="D45" s="114">
        <v>32041</v>
      </c>
      <c r="E45" s="114">
        <v>52099</v>
      </c>
      <c r="F45" s="114">
        <v>19137</v>
      </c>
      <c r="G45" s="114">
        <v>7319</v>
      </c>
      <c r="H45" s="114">
        <v>25788</v>
      </c>
      <c r="I45" s="115">
        <v>17271</v>
      </c>
      <c r="J45" s="114">
        <v>11588</v>
      </c>
      <c r="K45" s="114">
        <v>5683</v>
      </c>
      <c r="L45" s="423">
        <v>4905</v>
      </c>
      <c r="M45" s="424">
        <v>5242</v>
      </c>
    </row>
    <row r="46" spans="1:13" ht="15" customHeight="1" x14ac:dyDescent="0.2">
      <c r="A46" s="422" t="s">
        <v>398</v>
      </c>
      <c r="B46" s="115">
        <v>71462</v>
      </c>
      <c r="C46" s="114">
        <v>39415</v>
      </c>
      <c r="D46" s="114">
        <v>32047</v>
      </c>
      <c r="E46" s="114">
        <v>52214</v>
      </c>
      <c r="F46" s="114">
        <v>19248</v>
      </c>
      <c r="G46" s="114">
        <v>7117</v>
      </c>
      <c r="H46" s="114">
        <v>25963</v>
      </c>
      <c r="I46" s="115">
        <v>17136</v>
      </c>
      <c r="J46" s="114">
        <v>11469</v>
      </c>
      <c r="K46" s="114">
        <v>5667</v>
      </c>
      <c r="L46" s="423">
        <v>5878</v>
      </c>
      <c r="M46" s="424">
        <v>5981</v>
      </c>
    </row>
    <row r="47" spans="1:13" ht="11.1" customHeight="1" x14ac:dyDescent="0.2">
      <c r="A47" s="422" t="s">
        <v>387</v>
      </c>
      <c r="B47" s="115">
        <v>71165</v>
      </c>
      <c r="C47" s="114">
        <v>39284</v>
      </c>
      <c r="D47" s="114">
        <v>31881</v>
      </c>
      <c r="E47" s="114">
        <v>51876</v>
      </c>
      <c r="F47" s="114">
        <v>19289</v>
      </c>
      <c r="G47" s="114">
        <v>6892</v>
      </c>
      <c r="H47" s="114">
        <v>26118</v>
      </c>
      <c r="I47" s="115">
        <v>17064</v>
      </c>
      <c r="J47" s="114">
        <v>11360</v>
      </c>
      <c r="K47" s="114">
        <v>5704</v>
      </c>
      <c r="L47" s="423">
        <v>5539</v>
      </c>
      <c r="M47" s="424">
        <v>5853</v>
      </c>
    </row>
    <row r="48" spans="1:13" ht="11.1" customHeight="1" x14ac:dyDescent="0.2">
      <c r="A48" s="422" t="s">
        <v>388</v>
      </c>
      <c r="B48" s="115">
        <v>71770</v>
      </c>
      <c r="C48" s="114">
        <v>39693</v>
      </c>
      <c r="D48" s="114">
        <v>32077</v>
      </c>
      <c r="E48" s="114">
        <v>52375</v>
      </c>
      <c r="F48" s="114">
        <v>19395</v>
      </c>
      <c r="G48" s="114">
        <v>7622</v>
      </c>
      <c r="H48" s="114">
        <v>26084</v>
      </c>
      <c r="I48" s="115">
        <v>16952</v>
      </c>
      <c r="J48" s="114">
        <v>11015</v>
      </c>
      <c r="K48" s="114">
        <v>5937</v>
      </c>
      <c r="L48" s="423">
        <v>7114</v>
      </c>
      <c r="M48" s="424">
        <v>6353</v>
      </c>
    </row>
    <row r="49" spans="1:17" s="110" customFormat="1" ht="11.1" customHeight="1" x14ac:dyDescent="0.2">
      <c r="A49" s="422" t="s">
        <v>389</v>
      </c>
      <c r="B49" s="115">
        <v>71778</v>
      </c>
      <c r="C49" s="114">
        <v>39518</v>
      </c>
      <c r="D49" s="114">
        <v>32260</v>
      </c>
      <c r="E49" s="114">
        <v>52143</v>
      </c>
      <c r="F49" s="114">
        <v>19635</v>
      </c>
      <c r="G49" s="114">
        <v>7404</v>
      </c>
      <c r="H49" s="114">
        <v>26135</v>
      </c>
      <c r="I49" s="115">
        <v>16960</v>
      </c>
      <c r="J49" s="114">
        <v>11039</v>
      </c>
      <c r="K49" s="114">
        <v>5921</v>
      </c>
      <c r="L49" s="423">
        <v>4965</v>
      </c>
      <c r="M49" s="424">
        <v>5042</v>
      </c>
    </row>
    <row r="50" spans="1:17" ht="15" customHeight="1" x14ac:dyDescent="0.2">
      <c r="A50" s="422" t="s">
        <v>399</v>
      </c>
      <c r="B50" s="143">
        <v>71323</v>
      </c>
      <c r="C50" s="144">
        <v>39218</v>
      </c>
      <c r="D50" s="144">
        <v>32105</v>
      </c>
      <c r="E50" s="144">
        <v>51750</v>
      </c>
      <c r="F50" s="144">
        <v>19573</v>
      </c>
      <c r="G50" s="144">
        <v>7082</v>
      </c>
      <c r="H50" s="144">
        <v>26164</v>
      </c>
      <c r="I50" s="143">
        <v>16289</v>
      </c>
      <c r="J50" s="144">
        <v>10533</v>
      </c>
      <c r="K50" s="144">
        <v>5756</v>
      </c>
      <c r="L50" s="426">
        <v>5825</v>
      </c>
      <c r="M50" s="427">
        <v>6346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-0.19450896980213261</v>
      </c>
      <c r="C6" s="480">
        <f>'Tabelle 3.3'!J11</f>
        <v>-4.9428104575163401</v>
      </c>
      <c r="D6" s="481">
        <f t="shared" ref="D6:E9" si="0">IF(OR(AND(B6&gt;=-50,B6&lt;=50),ISNUMBER(B6)=FALSE),B6,"")</f>
        <v>-0.19450896980213261</v>
      </c>
      <c r="E6" s="481">
        <f t="shared" si="0"/>
        <v>-4.9428104575163401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-0.19450896980213261</v>
      </c>
      <c r="C14" s="480">
        <f>'Tabelle 3.3'!J11</f>
        <v>-4.9428104575163401</v>
      </c>
      <c r="D14" s="481">
        <f>IF(OR(AND(B14&gt;=-50,B14&lt;=50),ISNUMBER(B14)=FALSE),B14,"")</f>
        <v>-0.19450896980213261</v>
      </c>
      <c r="E14" s="481">
        <f>IF(OR(AND(C14&gt;=-50,C14&lt;=50),ISNUMBER(C14)=FALSE),C14,"")</f>
        <v>-4.9428104575163401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8.5714285714285712</v>
      </c>
      <c r="C15" s="480">
        <f>'Tabelle 3.3'!J12</f>
        <v>2.1739130434782608</v>
      </c>
      <c r="D15" s="481">
        <f t="shared" ref="D15:E45" si="3">IF(OR(AND(B15&gt;=-50,B15&lt;=50),ISNUMBER(B15)=FALSE),B15,"")</f>
        <v>8.5714285714285712</v>
      </c>
      <c r="E15" s="481">
        <f t="shared" si="3"/>
        <v>2.1739130434782608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2.8801843317972349</v>
      </c>
      <c r="C16" s="480">
        <f>'Tabelle 3.3'!J13</f>
        <v>18.518518518518519</v>
      </c>
      <c r="D16" s="481">
        <f t="shared" si="3"/>
        <v>2.8801843317972349</v>
      </c>
      <c r="E16" s="481">
        <f t="shared" si="3"/>
        <v>18.518518518518519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-4.161922833649589</v>
      </c>
      <c r="C17" s="480">
        <f>'Tabelle 3.3'!J14</f>
        <v>-6.6726780883678991</v>
      </c>
      <c r="D17" s="481">
        <f t="shared" si="3"/>
        <v>-4.161922833649589</v>
      </c>
      <c r="E17" s="481">
        <f t="shared" si="3"/>
        <v>-6.6726780883678991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-1.6299137104506232</v>
      </c>
      <c r="C18" s="480">
        <f>'Tabelle 3.3'!J15</f>
        <v>-5.9880239520958085</v>
      </c>
      <c r="D18" s="481">
        <f t="shared" si="3"/>
        <v>-1.6299137104506232</v>
      </c>
      <c r="E18" s="481">
        <f t="shared" si="3"/>
        <v>-5.9880239520958085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-4.6353101567825492</v>
      </c>
      <c r="C19" s="480">
        <f>'Tabelle 3.3'!J16</f>
        <v>-6.855439642324888</v>
      </c>
      <c r="D19" s="481">
        <f t="shared" si="3"/>
        <v>-4.6353101567825492</v>
      </c>
      <c r="E19" s="481">
        <f t="shared" si="3"/>
        <v>-6.855439642324888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-1.8542199488491049</v>
      </c>
      <c r="C20" s="480">
        <f>'Tabelle 3.3'!J17</f>
        <v>-7.6923076923076925</v>
      </c>
      <c r="D20" s="481">
        <f t="shared" si="3"/>
        <v>-1.8542199488491049</v>
      </c>
      <c r="E20" s="481">
        <f t="shared" si="3"/>
        <v>-7.6923076923076925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1.0966415352981493</v>
      </c>
      <c r="C21" s="480">
        <f>'Tabelle 3.3'!J18</f>
        <v>-0.74349442379182151</v>
      </c>
      <c r="D21" s="481">
        <f t="shared" si="3"/>
        <v>1.0966415352981493</v>
      </c>
      <c r="E21" s="481">
        <f t="shared" si="3"/>
        <v>-0.74349442379182151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-1.0891693811074918</v>
      </c>
      <c r="C22" s="480">
        <f>'Tabelle 3.3'!J19</f>
        <v>-6.6596194503171251</v>
      </c>
      <c r="D22" s="481">
        <f t="shared" si="3"/>
        <v>-1.0891693811074918</v>
      </c>
      <c r="E22" s="481">
        <f t="shared" si="3"/>
        <v>-6.6596194503171251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6.3407964450521277</v>
      </c>
      <c r="C23" s="480">
        <f>'Tabelle 3.3'!J20</f>
        <v>-3.310810810810811</v>
      </c>
      <c r="D23" s="481">
        <f t="shared" si="3"/>
        <v>6.3407964450521277</v>
      </c>
      <c r="E23" s="481">
        <f t="shared" si="3"/>
        <v>-3.310810810810811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2.8112449799196786</v>
      </c>
      <c r="C24" s="480">
        <f>'Tabelle 3.3'!J21</f>
        <v>-18.917155903457274</v>
      </c>
      <c r="D24" s="481">
        <f t="shared" si="3"/>
        <v>2.8112449799196786</v>
      </c>
      <c r="E24" s="481">
        <f t="shared" si="3"/>
        <v>-18.917155903457274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-8.2604470359572399</v>
      </c>
      <c r="C25" s="480">
        <f>'Tabelle 3.3'!J22</f>
        <v>-30.2734375</v>
      </c>
      <c r="D25" s="481">
        <f t="shared" si="3"/>
        <v>-8.2604470359572399</v>
      </c>
      <c r="E25" s="481">
        <f t="shared" si="3"/>
        <v>-30.2734375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1.5921152388172859</v>
      </c>
      <c r="C26" s="480">
        <f>'Tabelle 3.3'!J23</f>
        <v>4.4776119402985071</v>
      </c>
      <c r="D26" s="481">
        <f t="shared" si="3"/>
        <v>1.5921152388172859</v>
      </c>
      <c r="E26" s="481">
        <f t="shared" si="3"/>
        <v>4.4776119402985071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13.216435488092122</v>
      </c>
      <c r="C27" s="480">
        <f>'Tabelle 3.3'!J24</f>
        <v>-10.786516853932584</v>
      </c>
      <c r="D27" s="481">
        <f t="shared" si="3"/>
        <v>13.216435488092122</v>
      </c>
      <c r="E27" s="481">
        <f t="shared" si="3"/>
        <v>-10.786516853932584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-19.199741852210391</v>
      </c>
      <c r="C28" s="480">
        <f>'Tabelle 3.3'!J25</f>
        <v>6.9910250354274917</v>
      </c>
      <c r="D28" s="481">
        <f t="shared" si="3"/>
        <v>-19.199741852210391</v>
      </c>
      <c r="E28" s="481">
        <f t="shared" si="3"/>
        <v>6.9910250354274917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-11.711054359722729</v>
      </c>
      <c r="C29" s="480">
        <f>'Tabelle 3.3'!J26</f>
        <v>34.905660377358494</v>
      </c>
      <c r="D29" s="481">
        <f t="shared" si="3"/>
        <v>-11.711054359722729</v>
      </c>
      <c r="E29" s="481">
        <f t="shared" si="3"/>
        <v>34.905660377358494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5.3078041686863795</v>
      </c>
      <c r="C30" s="480">
        <f>'Tabelle 3.3'!J27</f>
        <v>-17.857142857142858</v>
      </c>
      <c r="D30" s="481">
        <f t="shared" si="3"/>
        <v>5.3078041686863795</v>
      </c>
      <c r="E30" s="481">
        <f t="shared" si="3"/>
        <v>-17.857142857142858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3.094022228897567</v>
      </c>
      <c r="C31" s="480">
        <f>'Tabelle 3.3'!J28</f>
        <v>-3.9033457249070631</v>
      </c>
      <c r="D31" s="481">
        <f t="shared" si="3"/>
        <v>3.094022228897567</v>
      </c>
      <c r="E31" s="481">
        <f t="shared" si="3"/>
        <v>-3.9033457249070631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1.2466466782389143</v>
      </c>
      <c r="C32" s="480">
        <f>'Tabelle 3.3'!J29</f>
        <v>6.1855670103092786</v>
      </c>
      <c r="D32" s="481">
        <f t="shared" si="3"/>
        <v>1.2466466782389143</v>
      </c>
      <c r="E32" s="481">
        <f t="shared" si="3"/>
        <v>6.1855670103092786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4.4125105663567199</v>
      </c>
      <c r="C33" s="480">
        <f>'Tabelle 3.3'!J30</f>
        <v>-0.20682523267838676</v>
      </c>
      <c r="D33" s="481">
        <f t="shared" si="3"/>
        <v>4.4125105663567199</v>
      </c>
      <c r="E33" s="481">
        <f t="shared" si="3"/>
        <v>-0.20682523267838676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-0.84507042253521125</v>
      </c>
      <c r="C34" s="480">
        <f>'Tabelle 3.3'!J31</f>
        <v>-6.0838215412347907</v>
      </c>
      <c r="D34" s="481">
        <f t="shared" si="3"/>
        <v>-0.84507042253521125</v>
      </c>
      <c r="E34" s="481">
        <f t="shared" si="3"/>
        <v>-6.0838215412347907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8.5714285714285712</v>
      </c>
      <c r="C37" s="480">
        <f>'Tabelle 3.3'!J34</f>
        <v>2.1739130434782608</v>
      </c>
      <c r="D37" s="481">
        <f t="shared" si="3"/>
        <v>8.5714285714285712</v>
      </c>
      <c r="E37" s="481">
        <f t="shared" si="3"/>
        <v>2.1739130434782608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-3.066952439273321</v>
      </c>
      <c r="C38" s="480">
        <f>'Tabelle 3.3'!J35</f>
        <v>-4.3608124253285547</v>
      </c>
      <c r="D38" s="481">
        <f t="shared" si="3"/>
        <v>-3.066952439273321</v>
      </c>
      <c r="E38" s="481">
        <f t="shared" si="3"/>
        <v>-4.3608124253285547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0.88557041152977944</v>
      </c>
      <c r="C39" s="480">
        <f>'Tabelle 3.3'!J36</f>
        <v>-5.0272444213803844</v>
      </c>
      <c r="D39" s="481">
        <f t="shared" si="3"/>
        <v>0.88557041152977944</v>
      </c>
      <c r="E39" s="481">
        <f t="shared" si="3"/>
        <v>-5.0272444213803844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0.88557041152977944</v>
      </c>
      <c r="C45" s="480">
        <f>'Tabelle 3.3'!J36</f>
        <v>-5.0272444213803844</v>
      </c>
      <c r="D45" s="481">
        <f t="shared" si="3"/>
        <v>0.88557041152977944</v>
      </c>
      <c r="E45" s="481">
        <f t="shared" si="3"/>
        <v>-5.0272444213803844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67512</v>
      </c>
      <c r="C51" s="487">
        <v>13316</v>
      </c>
      <c r="D51" s="487">
        <v>5298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67963</v>
      </c>
      <c r="C52" s="487">
        <v>13210</v>
      </c>
      <c r="D52" s="487">
        <v>5322</v>
      </c>
      <c r="E52" s="488">
        <f t="shared" ref="E52:G70" si="11">IF($A$51=37802,IF(COUNTBLANK(B$51:B$70)&gt;0,#N/A,B52/B$51*100),IF(COUNTBLANK(B$51:B$75)&gt;0,#N/A,B52/B$51*100))</f>
        <v>100.66802938736816</v>
      </c>
      <c r="F52" s="488">
        <f t="shared" si="11"/>
        <v>99.203965154701109</v>
      </c>
      <c r="G52" s="488">
        <f t="shared" si="11"/>
        <v>100.45300113250283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68873</v>
      </c>
      <c r="C53" s="487">
        <v>13021</v>
      </c>
      <c r="D53" s="487">
        <v>5540</v>
      </c>
      <c r="E53" s="488">
        <f t="shared" si="11"/>
        <v>102.01593790733499</v>
      </c>
      <c r="F53" s="488">
        <f t="shared" si="11"/>
        <v>97.784620006007799</v>
      </c>
      <c r="G53" s="488">
        <f t="shared" si="11"/>
        <v>104.56776141940354</v>
      </c>
      <c r="H53" s="489">
        <f>IF(ISERROR(L53)=TRUE,IF(MONTH(A53)=MONTH(MAX(A$51:A$75)),A53,""),"")</f>
        <v>41883</v>
      </c>
      <c r="I53" s="488">
        <f t="shared" si="12"/>
        <v>102.01593790733499</v>
      </c>
      <c r="J53" s="488">
        <f t="shared" si="10"/>
        <v>97.784620006007799</v>
      </c>
      <c r="K53" s="488">
        <f t="shared" si="10"/>
        <v>104.56776141940354</v>
      </c>
      <c r="L53" s="488" t="e">
        <f t="shared" si="13"/>
        <v>#N/A</v>
      </c>
    </row>
    <row r="54" spans="1:14" ht="15" customHeight="1" x14ac:dyDescent="0.2">
      <c r="A54" s="490" t="s">
        <v>462</v>
      </c>
      <c r="B54" s="487">
        <v>68198</v>
      </c>
      <c r="C54" s="487">
        <v>13000</v>
      </c>
      <c r="D54" s="487">
        <v>5509</v>
      </c>
      <c r="E54" s="488">
        <f t="shared" si="11"/>
        <v>101.01611565351345</v>
      </c>
      <c r="F54" s="488">
        <f t="shared" si="11"/>
        <v>97.626914989486338</v>
      </c>
      <c r="G54" s="488">
        <f t="shared" si="11"/>
        <v>103.98263495658739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68408</v>
      </c>
      <c r="C55" s="487">
        <v>12606</v>
      </c>
      <c r="D55" s="487">
        <v>5370</v>
      </c>
      <c r="E55" s="488">
        <f t="shared" si="11"/>
        <v>101.32717146581349</v>
      </c>
      <c r="F55" s="488">
        <f t="shared" si="11"/>
        <v>94.668068489035747</v>
      </c>
      <c r="G55" s="488">
        <f t="shared" si="11"/>
        <v>101.3590033975085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68465</v>
      </c>
      <c r="C56" s="487">
        <v>12843</v>
      </c>
      <c r="D56" s="487">
        <v>5367</v>
      </c>
      <c r="E56" s="488">
        <f t="shared" si="11"/>
        <v>101.41160090058064</v>
      </c>
      <c r="F56" s="488">
        <f t="shared" si="11"/>
        <v>96.447882246920997</v>
      </c>
      <c r="G56" s="488">
        <f t="shared" si="11"/>
        <v>101.30237825594564</v>
      </c>
      <c r="H56" s="489" t="str">
        <f t="shared" si="14"/>
        <v/>
      </c>
      <c r="I56" s="488" t="str">
        <f t="shared" si="12"/>
        <v/>
      </c>
      <c r="J56" s="488" t="str">
        <f t="shared" si="10"/>
        <v/>
      </c>
      <c r="K56" s="488" t="str">
        <f t="shared" si="10"/>
        <v/>
      </c>
      <c r="L56" s="488" t="e">
        <f t="shared" si="13"/>
        <v>#N/A</v>
      </c>
    </row>
    <row r="57" spans="1:14" ht="15" customHeight="1" x14ac:dyDescent="0.2">
      <c r="A57" s="490">
        <v>42248</v>
      </c>
      <c r="B57" s="487">
        <v>69789</v>
      </c>
      <c r="C57" s="487">
        <v>12743</v>
      </c>
      <c r="D57" s="487">
        <v>5573</v>
      </c>
      <c r="E57" s="488">
        <f t="shared" si="11"/>
        <v>103.37273373622466</v>
      </c>
      <c r="F57" s="488">
        <f t="shared" si="11"/>
        <v>95.69690597777111</v>
      </c>
      <c r="G57" s="488">
        <f t="shared" si="11"/>
        <v>105.19063797659494</v>
      </c>
      <c r="H57" s="489">
        <f t="shared" si="14"/>
        <v>42248</v>
      </c>
      <c r="I57" s="488">
        <f t="shared" si="12"/>
        <v>103.37273373622466</v>
      </c>
      <c r="J57" s="488">
        <f t="shared" si="10"/>
        <v>95.69690597777111</v>
      </c>
      <c r="K57" s="488">
        <f t="shared" si="10"/>
        <v>105.19063797659494</v>
      </c>
      <c r="L57" s="488" t="e">
        <f t="shared" si="13"/>
        <v>#N/A</v>
      </c>
    </row>
    <row r="58" spans="1:14" ht="15" customHeight="1" x14ac:dyDescent="0.2">
      <c r="A58" s="490" t="s">
        <v>465</v>
      </c>
      <c r="B58" s="487">
        <v>69166</v>
      </c>
      <c r="C58" s="487">
        <v>12853</v>
      </c>
      <c r="D58" s="487">
        <v>5595</v>
      </c>
      <c r="E58" s="488">
        <f t="shared" si="11"/>
        <v>102.44993482640123</v>
      </c>
      <c r="F58" s="488">
        <f t="shared" si="11"/>
        <v>96.522979873835993</v>
      </c>
      <c r="G58" s="488">
        <f t="shared" si="11"/>
        <v>105.60588901472255</v>
      </c>
      <c r="H58" s="489" t="str">
        <f t="shared" si="14"/>
        <v/>
      </c>
      <c r="I58" s="488" t="str">
        <f t="shared" si="12"/>
        <v/>
      </c>
      <c r="J58" s="488" t="str">
        <f t="shared" si="10"/>
        <v/>
      </c>
      <c r="K58" s="488" t="str">
        <f t="shared" si="10"/>
        <v/>
      </c>
      <c r="L58" s="488" t="e">
        <f t="shared" si="13"/>
        <v>#N/A</v>
      </c>
    </row>
    <row r="59" spans="1:14" ht="15" customHeight="1" x14ac:dyDescent="0.2">
      <c r="A59" s="490" t="s">
        <v>466</v>
      </c>
      <c r="B59" s="487">
        <v>69090</v>
      </c>
      <c r="C59" s="487">
        <v>12760</v>
      </c>
      <c r="D59" s="487">
        <v>5563</v>
      </c>
      <c r="E59" s="488">
        <f t="shared" si="11"/>
        <v>102.33736224671171</v>
      </c>
      <c r="F59" s="488">
        <f t="shared" si="11"/>
        <v>95.824571943526578</v>
      </c>
      <c r="G59" s="488">
        <f t="shared" si="11"/>
        <v>105.00188750471877</v>
      </c>
      <c r="H59" s="489" t="str">
        <f t="shared" si="14"/>
        <v/>
      </c>
      <c r="I59" s="488" t="str">
        <f t="shared" si="12"/>
        <v/>
      </c>
      <c r="J59" s="488" t="str">
        <f t="shared" si="10"/>
        <v/>
      </c>
      <c r="K59" s="488" t="str">
        <f t="shared" si="10"/>
        <v/>
      </c>
      <c r="L59" s="488" t="e">
        <f t="shared" si="13"/>
        <v>#N/A</v>
      </c>
    </row>
    <row r="60" spans="1:14" ht="15" customHeight="1" x14ac:dyDescent="0.2">
      <c r="A60" s="490" t="s">
        <v>467</v>
      </c>
      <c r="B60" s="487">
        <v>69070</v>
      </c>
      <c r="C60" s="487">
        <v>12759</v>
      </c>
      <c r="D60" s="487">
        <v>5578</v>
      </c>
      <c r="E60" s="488">
        <f t="shared" si="11"/>
        <v>102.3077378836355</v>
      </c>
      <c r="F60" s="488">
        <f t="shared" si="11"/>
        <v>95.817062180835094</v>
      </c>
      <c r="G60" s="488">
        <f t="shared" si="11"/>
        <v>105.28501321253303</v>
      </c>
      <c r="H60" s="489" t="str">
        <f t="shared" si="14"/>
        <v/>
      </c>
      <c r="I60" s="488" t="str">
        <f t="shared" si="12"/>
        <v/>
      </c>
      <c r="J60" s="488" t="str">
        <f t="shared" si="10"/>
        <v/>
      </c>
      <c r="K60" s="488" t="str">
        <f t="shared" si="10"/>
        <v/>
      </c>
      <c r="L60" s="488" t="e">
        <f t="shared" si="13"/>
        <v>#N/A</v>
      </c>
    </row>
    <row r="61" spans="1:14" ht="15" customHeight="1" x14ac:dyDescent="0.2">
      <c r="A61" s="490">
        <v>42614</v>
      </c>
      <c r="B61" s="487">
        <v>69839</v>
      </c>
      <c r="C61" s="487">
        <v>12502</v>
      </c>
      <c r="D61" s="487">
        <v>5768</v>
      </c>
      <c r="E61" s="488">
        <f t="shared" si="11"/>
        <v>103.44679464391515</v>
      </c>
      <c r="F61" s="488">
        <f t="shared" si="11"/>
        <v>93.887053169119866</v>
      </c>
      <c r="G61" s="488">
        <f t="shared" si="11"/>
        <v>108.87127217818045</v>
      </c>
      <c r="H61" s="489">
        <f t="shared" si="14"/>
        <v>42614</v>
      </c>
      <c r="I61" s="488">
        <f t="shared" si="12"/>
        <v>103.44679464391515</v>
      </c>
      <c r="J61" s="488">
        <f t="shared" si="10"/>
        <v>93.887053169119866</v>
      </c>
      <c r="K61" s="488">
        <f t="shared" si="10"/>
        <v>108.87127217818045</v>
      </c>
      <c r="L61" s="488" t="e">
        <f t="shared" si="13"/>
        <v>#N/A</v>
      </c>
    </row>
    <row r="62" spans="1:14" ht="15" customHeight="1" x14ac:dyDescent="0.2">
      <c r="A62" s="490" t="s">
        <v>468</v>
      </c>
      <c r="B62" s="487">
        <v>69369</v>
      </c>
      <c r="C62" s="487">
        <v>12595</v>
      </c>
      <c r="D62" s="487">
        <v>5677</v>
      </c>
      <c r="E62" s="488">
        <f t="shared" si="11"/>
        <v>102.75062211162461</v>
      </c>
      <c r="F62" s="488">
        <f t="shared" si="11"/>
        <v>94.585461099429253</v>
      </c>
      <c r="G62" s="488">
        <f t="shared" si="11"/>
        <v>107.1536428841072</v>
      </c>
      <c r="H62" s="489" t="str">
        <f t="shared" si="14"/>
        <v/>
      </c>
      <c r="I62" s="488" t="str">
        <f t="shared" si="12"/>
        <v/>
      </c>
      <c r="J62" s="488" t="str">
        <f t="shared" si="10"/>
        <v/>
      </c>
      <c r="K62" s="488" t="str">
        <f t="shared" si="10"/>
        <v/>
      </c>
      <c r="L62" s="488" t="e">
        <f t="shared" si="13"/>
        <v>#N/A</v>
      </c>
    </row>
    <row r="63" spans="1:14" ht="15" customHeight="1" x14ac:dyDescent="0.2">
      <c r="A63" s="490" t="s">
        <v>469</v>
      </c>
      <c r="B63" s="487">
        <v>69591</v>
      </c>
      <c r="C63" s="487">
        <v>12482</v>
      </c>
      <c r="D63" s="487">
        <v>5677</v>
      </c>
      <c r="E63" s="488">
        <f t="shared" si="11"/>
        <v>103.07945254177035</v>
      </c>
      <c r="F63" s="488">
        <f t="shared" si="11"/>
        <v>93.736857915289875</v>
      </c>
      <c r="G63" s="488">
        <f t="shared" si="11"/>
        <v>107.1536428841072</v>
      </c>
      <c r="H63" s="489" t="str">
        <f t="shared" si="14"/>
        <v/>
      </c>
      <c r="I63" s="488" t="str">
        <f t="shared" si="12"/>
        <v/>
      </c>
      <c r="J63" s="488" t="str">
        <f t="shared" si="10"/>
        <v/>
      </c>
      <c r="K63" s="488" t="str">
        <f t="shared" si="10"/>
        <v/>
      </c>
      <c r="L63" s="488" t="e">
        <f t="shared" si="13"/>
        <v>#N/A</v>
      </c>
    </row>
    <row r="64" spans="1:14" ht="15" customHeight="1" x14ac:dyDescent="0.2">
      <c r="A64" s="490" t="s">
        <v>470</v>
      </c>
      <c r="B64" s="487">
        <v>69894</v>
      </c>
      <c r="C64" s="487">
        <v>12413</v>
      </c>
      <c r="D64" s="487">
        <v>5717</v>
      </c>
      <c r="E64" s="488">
        <f t="shared" si="11"/>
        <v>103.5282616423747</v>
      </c>
      <c r="F64" s="488">
        <f t="shared" si="11"/>
        <v>93.218684289576444</v>
      </c>
      <c r="G64" s="488">
        <f t="shared" si="11"/>
        <v>107.90864477161193</v>
      </c>
      <c r="H64" s="489" t="str">
        <f t="shared" si="14"/>
        <v/>
      </c>
      <c r="I64" s="488" t="str">
        <f t="shared" si="12"/>
        <v/>
      </c>
      <c r="J64" s="488" t="str">
        <f t="shared" si="10"/>
        <v/>
      </c>
      <c r="K64" s="488" t="str">
        <f t="shared" si="10"/>
        <v/>
      </c>
      <c r="L64" s="488" t="e">
        <f t="shared" si="13"/>
        <v>#N/A</v>
      </c>
    </row>
    <row r="65" spans="1:12" ht="15" customHeight="1" x14ac:dyDescent="0.2">
      <c r="A65" s="490">
        <v>42979</v>
      </c>
      <c r="B65" s="487">
        <v>70947</v>
      </c>
      <c r="C65" s="487">
        <v>11799</v>
      </c>
      <c r="D65" s="487">
        <v>5617</v>
      </c>
      <c r="E65" s="488">
        <f t="shared" si="11"/>
        <v>105.0879843583363</v>
      </c>
      <c r="F65" s="488">
        <f t="shared" si="11"/>
        <v>88.6076899969961</v>
      </c>
      <c r="G65" s="488">
        <f t="shared" si="11"/>
        <v>106.02114005285013</v>
      </c>
      <c r="H65" s="489">
        <f t="shared" si="14"/>
        <v>42979</v>
      </c>
      <c r="I65" s="488">
        <f t="shared" si="12"/>
        <v>105.0879843583363</v>
      </c>
      <c r="J65" s="488">
        <f t="shared" si="10"/>
        <v>88.6076899969961</v>
      </c>
      <c r="K65" s="488">
        <f t="shared" si="10"/>
        <v>106.02114005285013</v>
      </c>
      <c r="L65" s="488" t="e">
        <f t="shared" si="13"/>
        <v>#N/A</v>
      </c>
    </row>
    <row r="66" spans="1:12" ht="15" customHeight="1" x14ac:dyDescent="0.2">
      <c r="A66" s="490" t="s">
        <v>471</v>
      </c>
      <c r="B66" s="487">
        <v>70648</v>
      </c>
      <c r="C66" s="487">
        <v>11869</v>
      </c>
      <c r="D66" s="487">
        <v>5639</v>
      </c>
      <c r="E66" s="488">
        <f t="shared" si="11"/>
        <v>104.6451001303472</v>
      </c>
      <c r="F66" s="488">
        <f t="shared" si="11"/>
        <v>89.133373385401029</v>
      </c>
      <c r="G66" s="488">
        <f t="shared" si="11"/>
        <v>106.43639109097774</v>
      </c>
      <c r="H66" s="489" t="str">
        <f t="shared" si="14"/>
        <v/>
      </c>
      <c r="I66" s="488" t="str">
        <f t="shared" si="12"/>
        <v/>
      </c>
      <c r="J66" s="488" t="str">
        <f t="shared" si="10"/>
        <v/>
      </c>
      <c r="K66" s="488" t="str">
        <f t="shared" si="10"/>
        <v/>
      </c>
      <c r="L66" s="488" t="e">
        <f t="shared" si="13"/>
        <v>#N/A</v>
      </c>
    </row>
    <row r="67" spans="1:12" ht="15" customHeight="1" x14ac:dyDescent="0.2">
      <c r="A67" s="490" t="s">
        <v>472</v>
      </c>
      <c r="B67" s="487">
        <v>70413</v>
      </c>
      <c r="C67" s="487">
        <v>11631</v>
      </c>
      <c r="D67" s="487">
        <v>5575</v>
      </c>
      <c r="E67" s="488">
        <f t="shared" si="11"/>
        <v>104.29701386420192</v>
      </c>
      <c r="F67" s="488">
        <f t="shared" si="11"/>
        <v>87.346049864824266</v>
      </c>
      <c r="G67" s="488">
        <f t="shared" si="11"/>
        <v>105.22838807097017</v>
      </c>
      <c r="H67" s="489" t="str">
        <f t="shared" si="14"/>
        <v/>
      </c>
      <c r="I67" s="488" t="str">
        <f t="shared" si="12"/>
        <v/>
      </c>
      <c r="J67" s="488" t="str">
        <f t="shared" si="12"/>
        <v/>
      </c>
      <c r="K67" s="488" t="str">
        <f t="shared" si="12"/>
        <v/>
      </c>
      <c r="L67" s="488" t="e">
        <f t="shared" si="13"/>
        <v>#N/A</v>
      </c>
    </row>
    <row r="68" spans="1:12" ht="15" customHeight="1" x14ac:dyDescent="0.2">
      <c r="A68" s="490" t="s">
        <v>473</v>
      </c>
      <c r="B68" s="487">
        <v>70387</v>
      </c>
      <c r="C68" s="487">
        <v>11715</v>
      </c>
      <c r="D68" s="487">
        <v>5626</v>
      </c>
      <c r="E68" s="488">
        <f t="shared" si="11"/>
        <v>104.25850219220287</v>
      </c>
      <c r="F68" s="488">
        <f t="shared" si="11"/>
        <v>87.976869930910183</v>
      </c>
      <c r="G68" s="488">
        <f t="shared" si="11"/>
        <v>106.19101547753868</v>
      </c>
      <c r="H68" s="489" t="str">
        <f t="shared" si="14"/>
        <v/>
      </c>
      <c r="I68" s="488" t="str">
        <f t="shared" si="12"/>
        <v/>
      </c>
      <c r="J68" s="488" t="str">
        <f t="shared" si="12"/>
        <v/>
      </c>
      <c r="K68" s="488" t="str">
        <f t="shared" si="12"/>
        <v/>
      </c>
      <c r="L68" s="488" t="e">
        <f t="shared" si="13"/>
        <v>#N/A</v>
      </c>
    </row>
    <row r="69" spans="1:12" ht="15" customHeight="1" x14ac:dyDescent="0.2">
      <c r="A69" s="490">
        <v>43344</v>
      </c>
      <c r="B69" s="487">
        <v>71518</v>
      </c>
      <c r="C69" s="487">
        <v>11597</v>
      </c>
      <c r="D69" s="487">
        <v>5642</v>
      </c>
      <c r="E69" s="488">
        <f t="shared" si="11"/>
        <v>105.93375992416163</v>
      </c>
      <c r="F69" s="488">
        <f t="shared" si="11"/>
        <v>87.090717933313314</v>
      </c>
      <c r="G69" s="488">
        <f t="shared" si="11"/>
        <v>106.49301623254057</v>
      </c>
      <c r="H69" s="489">
        <f t="shared" si="14"/>
        <v>43344</v>
      </c>
      <c r="I69" s="488">
        <f t="shared" si="12"/>
        <v>105.93375992416163</v>
      </c>
      <c r="J69" s="488">
        <f t="shared" si="12"/>
        <v>87.090717933313314</v>
      </c>
      <c r="K69" s="488">
        <f t="shared" si="12"/>
        <v>106.49301623254057</v>
      </c>
      <c r="L69" s="488" t="e">
        <f t="shared" si="13"/>
        <v>#N/A</v>
      </c>
    </row>
    <row r="70" spans="1:12" ht="15" customHeight="1" x14ac:dyDescent="0.2">
      <c r="A70" s="490" t="s">
        <v>474</v>
      </c>
      <c r="B70" s="487">
        <v>71236</v>
      </c>
      <c r="C70" s="487">
        <v>11588</v>
      </c>
      <c r="D70" s="487">
        <v>5683</v>
      </c>
      <c r="E70" s="488">
        <f t="shared" si="11"/>
        <v>105.51605640478729</v>
      </c>
      <c r="F70" s="488">
        <f t="shared" si="11"/>
        <v>87.023130069089817</v>
      </c>
      <c r="G70" s="488">
        <f t="shared" si="11"/>
        <v>107.26689316723292</v>
      </c>
      <c r="H70" s="489" t="str">
        <f t="shared" si="14"/>
        <v/>
      </c>
      <c r="I70" s="488" t="str">
        <f t="shared" si="12"/>
        <v/>
      </c>
      <c r="J70" s="488" t="str">
        <f t="shared" si="12"/>
        <v/>
      </c>
      <c r="K70" s="488" t="str">
        <f t="shared" si="12"/>
        <v/>
      </c>
      <c r="L70" s="488" t="e">
        <f t="shared" si="13"/>
        <v>#N/A</v>
      </c>
    </row>
    <row r="71" spans="1:12" ht="15" customHeight="1" x14ac:dyDescent="0.2">
      <c r="A71" s="490" t="s">
        <v>475</v>
      </c>
      <c r="B71" s="487">
        <v>71462</v>
      </c>
      <c r="C71" s="487">
        <v>11469</v>
      </c>
      <c r="D71" s="487">
        <v>5667</v>
      </c>
      <c r="E71" s="491">
        <f t="shared" ref="E71:G75" si="15">IF($A$51=37802,IF(COUNTBLANK(B$51:B$70)&gt;0,#N/A,IF(ISBLANK(B71)=FALSE,B71/B$51*100,#N/A)),IF(COUNTBLANK(B$51:B$75)&gt;0,#N/A,B71/B$51*100))</f>
        <v>105.85081170754829</v>
      </c>
      <c r="F71" s="491">
        <f t="shared" si="15"/>
        <v>86.129468308801435</v>
      </c>
      <c r="G71" s="491">
        <f t="shared" si="15"/>
        <v>106.96489241223104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71165</v>
      </c>
      <c r="C72" s="487">
        <v>11360</v>
      </c>
      <c r="D72" s="487">
        <v>5704</v>
      </c>
      <c r="E72" s="491">
        <f t="shared" si="15"/>
        <v>105.4108899158668</v>
      </c>
      <c r="F72" s="491">
        <f t="shared" si="15"/>
        <v>85.310904175428064</v>
      </c>
      <c r="G72" s="491">
        <f t="shared" si="15"/>
        <v>107.66326915817291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71770</v>
      </c>
      <c r="C73" s="487">
        <v>11015</v>
      </c>
      <c r="D73" s="487">
        <v>5937</v>
      </c>
      <c r="E73" s="491">
        <f t="shared" si="15"/>
        <v>106.30702689892166</v>
      </c>
      <c r="F73" s="491">
        <f t="shared" si="15"/>
        <v>82.720036046860926</v>
      </c>
      <c r="G73" s="491">
        <f t="shared" si="15"/>
        <v>112.06115515288788</v>
      </c>
      <c r="H73" s="492">
        <f>IF(A$51=37802,IF(ISERROR(L73)=TRUE,IF(ISBLANK(A73)=FALSE,IF(MONTH(A73)=MONTH(MAX(A$51:A$75)),A73,""),""),""),IF(ISERROR(L73)=TRUE,IF(MONTH(A73)=MONTH(MAX(A$51:A$75)),A73,""),""))</f>
        <v>43709</v>
      </c>
      <c r="I73" s="488">
        <f t="shared" si="12"/>
        <v>106.30702689892166</v>
      </c>
      <c r="J73" s="488">
        <f t="shared" si="12"/>
        <v>82.720036046860926</v>
      </c>
      <c r="K73" s="488">
        <f t="shared" si="12"/>
        <v>112.06115515288788</v>
      </c>
      <c r="L73" s="488" t="e">
        <f t="shared" si="13"/>
        <v>#N/A</v>
      </c>
    </row>
    <row r="74" spans="1:12" ht="15" customHeight="1" x14ac:dyDescent="0.2">
      <c r="A74" s="490" t="s">
        <v>477</v>
      </c>
      <c r="B74" s="487">
        <v>71778</v>
      </c>
      <c r="C74" s="487">
        <v>11039</v>
      </c>
      <c r="D74" s="487">
        <v>5921</v>
      </c>
      <c r="E74" s="491">
        <f t="shared" si="15"/>
        <v>106.31887664415216</v>
      </c>
      <c r="F74" s="491">
        <f t="shared" si="15"/>
        <v>82.900270351456896</v>
      </c>
      <c r="G74" s="491">
        <f t="shared" si="15"/>
        <v>111.75915439788599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71323</v>
      </c>
      <c r="C75" s="493">
        <v>10533</v>
      </c>
      <c r="D75" s="493">
        <v>5756</v>
      </c>
      <c r="E75" s="491">
        <f t="shared" si="15"/>
        <v>105.64492238416874</v>
      </c>
      <c r="F75" s="491">
        <f t="shared" si="15"/>
        <v>79.100330429558426</v>
      </c>
      <c r="G75" s="491">
        <f t="shared" si="15"/>
        <v>108.64477161192903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106.30702689892166</v>
      </c>
      <c r="J77" s="488">
        <f>IF(J75&lt;&gt;"",J75,IF(J74&lt;&gt;"",J74,IF(J73&lt;&gt;"",J73,IF(J72&lt;&gt;"",J72,IF(J71&lt;&gt;"",J71,IF(J70&lt;&gt;"",J70,""))))))</f>
        <v>82.720036046860926</v>
      </c>
      <c r="K77" s="488">
        <f>IF(K75&lt;&gt;"",K75,IF(K74&lt;&gt;"",K74,IF(K73&lt;&gt;"",K73,IF(K72&lt;&gt;"",K72,IF(K71&lt;&gt;"",K71,IF(K70&lt;&gt;"",K70,""))))))</f>
        <v>112.06115515288788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+6,3%</v>
      </c>
      <c r="J79" s="488" t="str">
        <f>"GeB - ausschließlich: "&amp;IF(J77&gt;100,"+","")&amp;TEXT(J77-100,"0,0")&amp;"%"</f>
        <v>GeB - ausschließlich: -17,3%</v>
      </c>
      <c r="K79" s="488" t="str">
        <f>"GeB - im Nebenjob: "&amp;IF(K77&gt;100,"+","")&amp;TEXT(K77-100,"0,0")&amp;"%"</f>
        <v>GeB - im Nebenjob: +12,1%</v>
      </c>
    </row>
    <row r="81" spans="9:9" ht="15" customHeight="1" x14ac:dyDescent="0.2">
      <c r="I81" s="488" t="str">
        <f>IF(ISERROR(HLOOKUP(1,I$78:K$79,2,FALSE)),"",HLOOKUP(1,I$78:K$79,2,FALSE))</f>
        <v>GeB - im Nebenjob: +12,1%</v>
      </c>
    </row>
    <row r="82" spans="9:9" ht="15" customHeight="1" x14ac:dyDescent="0.2">
      <c r="I82" s="488" t="str">
        <f>IF(ISERROR(HLOOKUP(2,I$78:K$79,2,FALSE)),"",HLOOKUP(2,I$78:K$79,2,FALSE))</f>
        <v>SvB: +6,3%</v>
      </c>
    </row>
    <row r="83" spans="9:9" ht="15" customHeight="1" x14ac:dyDescent="0.2">
      <c r="I83" s="488" t="str">
        <f>IF(ISERROR(HLOOKUP(3,I$78:K$79,2,FALSE)),"",HLOOKUP(3,I$78:K$79,2,FALSE))</f>
        <v>GeB - ausschließlich: -17,3%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71323</v>
      </c>
      <c r="E12" s="114">
        <v>71778</v>
      </c>
      <c r="F12" s="114">
        <v>71770</v>
      </c>
      <c r="G12" s="114">
        <v>71165</v>
      </c>
      <c r="H12" s="114">
        <v>71462</v>
      </c>
      <c r="I12" s="115">
        <v>-139</v>
      </c>
      <c r="J12" s="116">
        <v>-0.19450896980213261</v>
      </c>
      <c r="N12" s="117"/>
    </row>
    <row r="13" spans="1:15" s="110" customFormat="1" ht="13.5" customHeight="1" x14ac:dyDescent="0.2">
      <c r="A13" s="118" t="s">
        <v>105</v>
      </c>
      <c r="B13" s="119" t="s">
        <v>106</v>
      </c>
      <c r="C13" s="113">
        <v>54.986470002663935</v>
      </c>
      <c r="D13" s="114">
        <v>39218</v>
      </c>
      <c r="E13" s="114">
        <v>39518</v>
      </c>
      <c r="F13" s="114">
        <v>39693</v>
      </c>
      <c r="G13" s="114">
        <v>39284</v>
      </c>
      <c r="H13" s="114">
        <v>39415</v>
      </c>
      <c r="I13" s="115">
        <v>-197</v>
      </c>
      <c r="J13" s="116">
        <v>-0.49980971711277433</v>
      </c>
    </row>
    <row r="14" spans="1:15" s="110" customFormat="1" ht="13.5" customHeight="1" x14ac:dyDescent="0.2">
      <c r="A14" s="120"/>
      <c r="B14" s="119" t="s">
        <v>107</v>
      </c>
      <c r="C14" s="113">
        <v>45.013529997336065</v>
      </c>
      <c r="D14" s="114">
        <v>32105</v>
      </c>
      <c r="E14" s="114">
        <v>32260</v>
      </c>
      <c r="F14" s="114">
        <v>32077</v>
      </c>
      <c r="G14" s="114">
        <v>31881</v>
      </c>
      <c r="H14" s="114">
        <v>32047</v>
      </c>
      <c r="I14" s="115">
        <v>58</v>
      </c>
      <c r="J14" s="116">
        <v>0.18098417948637938</v>
      </c>
    </row>
    <row r="15" spans="1:15" s="110" customFormat="1" ht="13.5" customHeight="1" x14ac:dyDescent="0.2">
      <c r="A15" s="118" t="s">
        <v>105</v>
      </c>
      <c r="B15" s="121" t="s">
        <v>108</v>
      </c>
      <c r="C15" s="113">
        <v>9.9294757651809373</v>
      </c>
      <c r="D15" s="114">
        <v>7082</v>
      </c>
      <c r="E15" s="114">
        <v>7404</v>
      </c>
      <c r="F15" s="114">
        <v>7622</v>
      </c>
      <c r="G15" s="114">
        <v>6892</v>
      </c>
      <c r="H15" s="114">
        <v>7117</v>
      </c>
      <c r="I15" s="115">
        <v>-35</v>
      </c>
      <c r="J15" s="116">
        <v>-0.49178024448503582</v>
      </c>
    </row>
    <row r="16" spans="1:15" s="110" customFormat="1" ht="13.5" customHeight="1" x14ac:dyDescent="0.2">
      <c r="A16" s="118"/>
      <c r="B16" s="121" t="s">
        <v>109</v>
      </c>
      <c r="C16" s="113">
        <v>66.707794119708936</v>
      </c>
      <c r="D16" s="114">
        <v>47578</v>
      </c>
      <c r="E16" s="114">
        <v>47868</v>
      </c>
      <c r="F16" s="114">
        <v>47789</v>
      </c>
      <c r="G16" s="114">
        <v>48055</v>
      </c>
      <c r="H16" s="114">
        <v>48323</v>
      </c>
      <c r="I16" s="115">
        <v>-745</v>
      </c>
      <c r="J16" s="116">
        <v>-1.5417089170788238</v>
      </c>
    </row>
    <row r="17" spans="1:10" s="110" customFormat="1" ht="13.5" customHeight="1" x14ac:dyDescent="0.2">
      <c r="A17" s="118"/>
      <c r="B17" s="121" t="s">
        <v>110</v>
      </c>
      <c r="C17" s="113">
        <v>22.173772836251981</v>
      </c>
      <c r="D17" s="114">
        <v>15815</v>
      </c>
      <c r="E17" s="114">
        <v>15644</v>
      </c>
      <c r="F17" s="114">
        <v>15492</v>
      </c>
      <c r="G17" s="114">
        <v>15397</v>
      </c>
      <c r="H17" s="114">
        <v>15239</v>
      </c>
      <c r="I17" s="115">
        <v>576</v>
      </c>
      <c r="J17" s="116">
        <v>3.7797755758251852</v>
      </c>
    </row>
    <row r="18" spans="1:10" s="110" customFormat="1" ht="13.5" customHeight="1" x14ac:dyDescent="0.2">
      <c r="A18" s="120"/>
      <c r="B18" s="121" t="s">
        <v>111</v>
      </c>
      <c r="C18" s="113">
        <v>1.1889572788581524</v>
      </c>
      <c r="D18" s="114">
        <v>848</v>
      </c>
      <c r="E18" s="114">
        <v>862</v>
      </c>
      <c r="F18" s="114">
        <v>867</v>
      </c>
      <c r="G18" s="114">
        <v>821</v>
      </c>
      <c r="H18" s="114">
        <v>783</v>
      </c>
      <c r="I18" s="115">
        <v>65</v>
      </c>
      <c r="J18" s="116">
        <v>8.3014048531289912</v>
      </c>
    </row>
    <row r="19" spans="1:10" s="110" customFormat="1" ht="13.5" customHeight="1" x14ac:dyDescent="0.2">
      <c r="A19" s="120"/>
      <c r="B19" s="121" t="s">
        <v>112</v>
      </c>
      <c r="C19" s="113">
        <v>0.37715743869439033</v>
      </c>
      <c r="D19" s="114">
        <v>269</v>
      </c>
      <c r="E19" s="114">
        <v>265</v>
      </c>
      <c r="F19" s="114">
        <v>281</v>
      </c>
      <c r="G19" s="114">
        <v>236</v>
      </c>
      <c r="H19" s="114">
        <v>216</v>
      </c>
      <c r="I19" s="115">
        <v>53</v>
      </c>
      <c r="J19" s="116">
        <v>24.537037037037038</v>
      </c>
    </row>
    <row r="20" spans="1:10" s="110" customFormat="1" ht="13.5" customHeight="1" x14ac:dyDescent="0.2">
      <c r="A20" s="118" t="s">
        <v>113</v>
      </c>
      <c r="B20" s="122" t="s">
        <v>114</v>
      </c>
      <c r="C20" s="113">
        <v>72.557239600128995</v>
      </c>
      <c r="D20" s="114">
        <v>51750</v>
      </c>
      <c r="E20" s="114">
        <v>52143</v>
      </c>
      <c r="F20" s="114">
        <v>52375</v>
      </c>
      <c r="G20" s="114">
        <v>51876</v>
      </c>
      <c r="H20" s="114">
        <v>52214</v>
      </c>
      <c r="I20" s="115">
        <v>-464</v>
      </c>
      <c r="J20" s="116">
        <v>-0.88865055349140076</v>
      </c>
    </row>
    <row r="21" spans="1:10" s="110" customFormat="1" ht="13.5" customHeight="1" x14ac:dyDescent="0.2">
      <c r="A21" s="120"/>
      <c r="B21" s="122" t="s">
        <v>115</v>
      </c>
      <c r="C21" s="113">
        <v>27.442760399871009</v>
      </c>
      <c r="D21" s="114">
        <v>19573</v>
      </c>
      <c r="E21" s="114">
        <v>19635</v>
      </c>
      <c r="F21" s="114">
        <v>19395</v>
      </c>
      <c r="G21" s="114">
        <v>19289</v>
      </c>
      <c r="H21" s="114">
        <v>19248</v>
      </c>
      <c r="I21" s="115">
        <v>325</v>
      </c>
      <c r="J21" s="116">
        <v>1.6884871155444721</v>
      </c>
    </row>
    <row r="22" spans="1:10" s="110" customFormat="1" ht="13.5" customHeight="1" x14ac:dyDescent="0.2">
      <c r="A22" s="118" t="s">
        <v>113</v>
      </c>
      <c r="B22" s="122" t="s">
        <v>116</v>
      </c>
      <c r="C22" s="113">
        <v>86.831737307740838</v>
      </c>
      <c r="D22" s="114">
        <v>61931</v>
      </c>
      <c r="E22" s="114">
        <v>62331</v>
      </c>
      <c r="F22" s="114">
        <v>62360</v>
      </c>
      <c r="G22" s="114">
        <v>61836</v>
      </c>
      <c r="H22" s="114">
        <v>62199</v>
      </c>
      <c r="I22" s="115">
        <v>-268</v>
      </c>
      <c r="J22" s="116">
        <v>-0.43087509445489475</v>
      </c>
    </row>
    <row r="23" spans="1:10" s="110" customFormat="1" ht="13.5" customHeight="1" x14ac:dyDescent="0.2">
      <c r="A23" s="123"/>
      <c r="B23" s="124" t="s">
        <v>117</v>
      </c>
      <c r="C23" s="125">
        <v>13.096757006856134</v>
      </c>
      <c r="D23" s="114">
        <v>9341</v>
      </c>
      <c r="E23" s="114">
        <v>9393</v>
      </c>
      <c r="F23" s="114">
        <v>9355</v>
      </c>
      <c r="G23" s="114">
        <v>9271</v>
      </c>
      <c r="H23" s="114">
        <v>9206</v>
      </c>
      <c r="I23" s="115">
        <v>135</v>
      </c>
      <c r="J23" s="116">
        <v>1.466434933738866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16289</v>
      </c>
      <c r="E26" s="114">
        <v>16960</v>
      </c>
      <c r="F26" s="114">
        <v>16952</v>
      </c>
      <c r="G26" s="114">
        <v>17064</v>
      </c>
      <c r="H26" s="140">
        <v>17136</v>
      </c>
      <c r="I26" s="115">
        <v>-847</v>
      </c>
      <c r="J26" s="116">
        <v>-4.9428104575163401</v>
      </c>
    </row>
    <row r="27" spans="1:10" s="110" customFormat="1" ht="13.5" customHeight="1" x14ac:dyDescent="0.2">
      <c r="A27" s="118" t="s">
        <v>105</v>
      </c>
      <c r="B27" s="119" t="s">
        <v>106</v>
      </c>
      <c r="C27" s="113">
        <v>40.272576585425746</v>
      </c>
      <c r="D27" s="115">
        <v>6560</v>
      </c>
      <c r="E27" s="114">
        <v>6801</v>
      </c>
      <c r="F27" s="114">
        <v>6790</v>
      </c>
      <c r="G27" s="114">
        <v>6869</v>
      </c>
      <c r="H27" s="140">
        <v>6881</v>
      </c>
      <c r="I27" s="115">
        <v>-321</v>
      </c>
      <c r="J27" s="116">
        <v>-4.6650196192413897</v>
      </c>
    </row>
    <row r="28" spans="1:10" s="110" customFormat="1" ht="13.5" customHeight="1" x14ac:dyDescent="0.2">
      <c r="A28" s="120"/>
      <c r="B28" s="119" t="s">
        <v>107</v>
      </c>
      <c r="C28" s="113">
        <v>59.727423414574254</v>
      </c>
      <c r="D28" s="115">
        <v>9729</v>
      </c>
      <c r="E28" s="114">
        <v>10159</v>
      </c>
      <c r="F28" s="114">
        <v>10162</v>
      </c>
      <c r="G28" s="114">
        <v>10195</v>
      </c>
      <c r="H28" s="140">
        <v>10255</v>
      </c>
      <c r="I28" s="115">
        <v>-526</v>
      </c>
      <c r="J28" s="116">
        <v>-5.1292052657240372</v>
      </c>
    </row>
    <row r="29" spans="1:10" s="110" customFormat="1" ht="13.5" customHeight="1" x14ac:dyDescent="0.2">
      <c r="A29" s="118" t="s">
        <v>105</v>
      </c>
      <c r="B29" s="121" t="s">
        <v>108</v>
      </c>
      <c r="C29" s="113">
        <v>16.993062803118669</v>
      </c>
      <c r="D29" s="115">
        <v>2768</v>
      </c>
      <c r="E29" s="114">
        <v>2963</v>
      </c>
      <c r="F29" s="114">
        <v>2896</v>
      </c>
      <c r="G29" s="114">
        <v>2981</v>
      </c>
      <c r="H29" s="140">
        <v>3008</v>
      </c>
      <c r="I29" s="115">
        <v>-240</v>
      </c>
      <c r="J29" s="116">
        <v>-7.9787234042553195</v>
      </c>
    </row>
    <row r="30" spans="1:10" s="110" customFormat="1" ht="13.5" customHeight="1" x14ac:dyDescent="0.2">
      <c r="A30" s="118"/>
      <c r="B30" s="121" t="s">
        <v>109</v>
      </c>
      <c r="C30" s="113">
        <v>50.089017128123274</v>
      </c>
      <c r="D30" s="115">
        <v>8159</v>
      </c>
      <c r="E30" s="114">
        <v>8518</v>
      </c>
      <c r="F30" s="114">
        <v>8551</v>
      </c>
      <c r="G30" s="114">
        <v>8565</v>
      </c>
      <c r="H30" s="140">
        <v>8625</v>
      </c>
      <c r="I30" s="115">
        <v>-466</v>
      </c>
      <c r="J30" s="116">
        <v>-5.4028985507246379</v>
      </c>
    </row>
    <row r="31" spans="1:10" s="110" customFormat="1" ht="13.5" customHeight="1" x14ac:dyDescent="0.2">
      <c r="A31" s="118"/>
      <c r="B31" s="121" t="s">
        <v>110</v>
      </c>
      <c r="C31" s="113">
        <v>18.742709804162317</v>
      </c>
      <c r="D31" s="115">
        <v>3053</v>
      </c>
      <c r="E31" s="114">
        <v>3137</v>
      </c>
      <c r="F31" s="114">
        <v>3184</v>
      </c>
      <c r="G31" s="114">
        <v>3174</v>
      </c>
      <c r="H31" s="140">
        <v>3177</v>
      </c>
      <c r="I31" s="115">
        <v>-124</v>
      </c>
      <c r="J31" s="116">
        <v>-3.9030531948378973</v>
      </c>
    </row>
    <row r="32" spans="1:10" s="110" customFormat="1" ht="13.5" customHeight="1" x14ac:dyDescent="0.2">
      <c r="A32" s="120"/>
      <c r="B32" s="121" t="s">
        <v>111</v>
      </c>
      <c r="C32" s="113">
        <v>14.175210264595739</v>
      </c>
      <c r="D32" s="115">
        <v>2309</v>
      </c>
      <c r="E32" s="114">
        <v>2342</v>
      </c>
      <c r="F32" s="114">
        <v>2321</v>
      </c>
      <c r="G32" s="114">
        <v>2344</v>
      </c>
      <c r="H32" s="140">
        <v>2326</v>
      </c>
      <c r="I32" s="115">
        <v>-17</v>
      </c>
      <c r="J32" s="116">
        <v>-0.73086844368013759</v>
      </c>
    </row>
    <row r="33" spans="1:10" s="110" customFormat="1" ht="13.5" customHeight="1" x14ac:dyDescent="0.2">
      <c r="A33" s="120"/>
      <c r="B33" s="121" t="s">
        <v>112</v>
      </c>
      <c r="C33" s="113">
        <v>1.4304131622567378</v>
      </c>
      <c r="D33" s="115">
        <v>233</v>
      </c>
      <c r="E33" s="114">
        <v>232</v>
      </c>
      <c r="F33" s="114">
        <v>222</v>
      </c>
      <c r="G33" s="114">
        <v>212</v>
      </c>
      <c r="H33" s="140">
        <v>205</v>
      </c>
      <c r="I33" s="115">
        <v>28</v>
      </c>
      <c r="J33" s="116">
        <v>13.658536585365853</v>
      </c>
    </row>
    <row r="34" spans="1:10" s="110" customFormat="1" ht="13.5" customHeight="1" x14ac:dyDescent="0.2">
      <c r="A34" s="118" t="s">
        <v>113</v>
      </c>
      <c r="B34" s="122" t="s">
        <v>116</v>
      </c>
      <c r="C34" s="113">
        <v>83.743630671004979</v>
      </c>
      <c r="D34" s="115">
        <v>13641</v>
      </c>
      <c r="E34" s="114">
        <v>14208</v>
      </c>
      <c r="F34" s="114">
        <v>14276</v>
      </c>
      <c r="G34" s="114">
        <v>14386</v>
      </c>
      <c r="H34" s="140">
        <v>14444</v>
      </c>
      <c r="I34" s="115">
        <v>-803</v>
      </c>
      <c r="J34" s="116">
        <v>-5.5594018277485464</v>
      </c>
    </row>
    <row r="35" spans="1:10" s="110" customFormat="1" ht="13.5" customHeight="1" x14ac:dyDescent="0.2">
      <c r="A35" s="118"/>
      <c r="B35" s="119" t="s">
        <v>117</v>
      </c>
      <c r="C35" s="113">
        <v>15.955552827061206</v>
      </c>
      <c r="D35" s="115">
        <v>2599</v>
      </c>
      <c r="E35" s="114">
        <v>2700</v>
      </c>
      <c r="F35" s="114">
        <v>2619</v>
      </c>
      <c r="G35" s="114">
        <v>2618</v>
      </c>
      <c r="H35" s="140">
        <v>2632</v>
      </c>
      <c r="I35" s="115">
        <v>-33</v>
      </c>
      <c r="J35" s="116">
        <v>-1.2537993920972645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10533</v>
      </c>
      <c r="E37" s="114">
        <v>11039</v>
      </c>
      <c r="F37" s="114">
        <v>11015</v>
      </c>
      <c r="G37" s="114">
        <v>11360</v>
      </c>
      <c r="H37" s="140">
        <v>11469</v>
      </c>
      <c r="I37" s="115">
        <v>-936</v>
      </c>
      <c r="J37" s="116">
        <v>-8.1611300026157476</v>
      </c>
    </row>
    <row r="38" spans="1:10" s="110" customFormat="1" ht="13.5" customHeight="1" x14ac:dyDescent="0.2">
      <c r="A38" s="118" t="s">
        <v>105</v>
      </c>
      <c r="B38" s="119" t="s">
        <v>106</v>
      </c>
      <c r="C38" s="113">
        <v>37.85246368555967</v>
      </c>
      <c r="D38" s="115">
        <v>3987</v>
      </c>
      <c r="E38" s="114">
        <v>4161</v>
      </c>
      <c r="F38" s="114">
        <v>4109</v>
      </c>
      <c r="G38" s="114">
        <v>4285</v>
      </c>
      <c r="H38" s="140">
        <v>4318</v>
      </c>
      <c r="I38" s="115">
        <v>-331</v>
      </c>
      <c r="J38" s="116">
        <v>-7.6655859194071327</v>
      </c>
    </row>
    <row r="39" spans="1:10" s="110" customFormat="1" ht="13.5" customHeight="1" x14ac:dyDescent="0.2">
      <c r="A39" s="120"/>
      <c r="B39" s="119" t="s">
        <v>107</v>
      </c>
      <c r="C39" s="113">
        <v>62.14753631444033</v>
      </c>
      <c r="D39" s="115">
        <v>6546</v>
      </c>
      <c r="E39" s="114">
        <v>6878</v>
      </c>
      <c r="F39" s="114">
        <v>6906</v>
      </c>
      <c r="G39" s="114">
        <v>7075</v>
      </c>
      <c r="H39" s="140">
        <v>7151</v>
      </c>
      <c r="I39" s="115">
        <v>-605</v>
      </c>
      <c r="J39" s="116">
        <v>-8.4603551950776108</v>
      </c>
    </row>
    <row r="40" spans="1:10" s="110" customFormat="1" ht="13.5" customHeight="1" x14ac:dyDescent="0.2">
      <c r="A40" s="118" t="s">
        <v>105</v>
      </c>
      <c r="B40" s="121" t="s">
        <v>108</v>
      </c>
      <c r="C40" s="113">
        <v>19.633532706731227</v>
      </c>
      <c r="D40" s="115">
        <v>2068</v>
      </c>
      <c r="E40" s="114">
        <v>2226</v>
      </c>
      <c r="F40" s="114">
        <v>2149</v>
      </c>
      <c r="G40" s="114">
        <v>2350</v>
      </c>
      <c r="H40" s="140">
        <v>2349</v>
      </c>
      <c r="I40" s="115">
        <v>-281</v>
      </c>
      <c r="J40" s="116">
        <v>-11.962537249893572</v>
      </c>
    </row>
    <row r="41" spans="1:10" s="110" customFormat="1" ht="13.5" customHeight="1" x14ac:dyDescent="0.2">
      <c r="A41" s="118"/>
      <c r="B41" s="121" t="s">
        <v>109</v>
      </c>
      <c r="C41" s="113">
        <v>40.08354694768822</v>
      </c>
      <c r="D41" s="115">
        <v>4222</v>
      </c>
      <c r="E41" s="114">
        <v>4451</v>
      </c>
      <c r="F41" s="114">
        <v>4471</v>
      </c>
      <c r="G41" s="114">
        <v>4567</v>
      </c>
      <c r="H41" s="140">
        <v>4663</v>
      </c>
      <c r="I41" s="115">
        <v>-441</v>
      </c>
      <c r="J41" s="116">
        <v>-9.4574308385159771</v>
      </c>
    </row>
    <row r="42" spans="1:10" s="110" customFormat="1" ht="13.5" customHeight="1" x14ac:dyDescent="0.2">
      <c r="A42" s="118"/>
      <c r="B42" s="121" t="s">
        <v>110</v>
      </c>
      <c r="C42" s="113">
        <v>18.968954713756766</v>
      </c>
      <c r="D42" s="115">
        <v>1998</v>
      </c>
      <c r="E42" s="114">
        <v>2093</v>
      </c>
      <c r="F42" s="114">
        <v>2141</v>
      </c>
      <c r="G42" s="114">
        <v>2160</v>
      </c>
      <c r="H42" s="140">
        <v>2194</v>
      </c>
      <c r="I42" s="115">
        <v>-196</v>
      </c>
      <c r="J42" s="116">
        <v>-8.9334548769371018</v>
      </c>
    </row>
    <row r="43" spans="1:10" s="110" customFormat="1" ht="13.5" customHeight="1" x14ac:dyDescent="0.2">
      <c r="A43" s="120"/>
      <c r="B43" s="121" t="s">
        <v>111</v>
      </c>
      <c r="C43" s="113">
        <v>21.313965631823791</v>
      </c>
      <c r="D43" s="115">
        <v>2245</v>
      </c>
      <c r="E43" s="114">
        <v>2269</v>
      </c>
      <c r="F43" s="114">
        <v>2254</v>
      </c>
      <c r="G43" s="114">
        <v>2283</v>
      </c>
      <c r="H43" s="140">
        <v>2263</v>
      </c>
      <c r="I43" s="115">
        <v>-18</v>
      </c>
      <c r="J43" s="116">
        <v>-0.79540433053468851</v>
      </c>
    </row>
    <row r="44" spans="1:10" s="110" customFormat="1" ht="13.5" customHeight="1" x14ac:dyDescent="0.2">
      <c r="A44" s="120"/>
      <c r="B44" s="121" t="s">
        <v>112</v>
      </c>
      <c r="C44" s="113">
        <v>2.0601917782208297</v>
      </c>
      <c r="D44" s="115">
        <v>217</v>
      </c>
      <c r="E44" s="114">
        <v>212</v>
      </c>
      <c r="F44" s="114">
        <v>203</v>
      </c>
      <c r="G44" s="114">
        <v>194</v>
      </c>
      <c r="H44" s="140">
        <v>193</v>
      </c>
      <c r="I44" s="115">
        <v>24</v>
      </c>
      <c r="J44" s="116">
        <v>12.435233160621761</v>
      </c>
    </row>
    <row r="45" spans="1:10" s="110" customFormat="1" ht="13.5" customHeight="1" x14ac:dyDescent="0.2">
      <c r="A45" s="118" t="s">
        <v>113</v>
      </c>
      <c r="B45" s="122" t="s">
        <v>116</v>
      </c>
      <c r="C45" s="113">
        <v>82.122851988986994</v>
      </c>
      <c r="D45" s="115">
        <v>8650</v>
      </c>
      <c r="E45" s="114">
        <v>9053</v>
      </c>
      <c r="F45" s="114">
        <v>9077</v>
      </c>
      <c r="G45" s="114">
        <v>9389</v>
      </c>
      <c r="H45" s="140">
        <v>9465</v>
      </c>
      <c r="I45" s="115">
        <v>-815</v>
      </c>
      <c r="J45" s="116">
        <v>-8.6106708927628102</v>
      </c>
    </row>
    <row r="46" spans="1:10" s="110" customFormat="1" ht="13.5" customHeight="1" x14ac:dyDescent="0.2">
      <c r="A46" s="118"/>
      <c r="B46" s="119" t="s">
        <v>117</v>
      </c>
      <c r="C46" s="113">
        <v>17.411943415930885</v>
      </c>
      <c r="D46" s="115">
        <v>1834</v>
      </c>
      <c r="E46" s="114">
        <v>1934</v>
      </c>
      <c r="F46" s="114">
        <v>1881</v>
      </c>
      <c r="G46" s="114">
        <v>1911</v>
      </c>
      <c r="H46" s="140">
        <v>1944</v>
      </c>
      <c r="I46" s="115">
        <v>-110</v>
      </c>
      <c r="J46" s="116">
        <v>-5.6584362139917692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5756</v>
      </c>
      <c r="E48" s="114">
        <v>5921</v>
      </c>
      <c r="F48" s="114">
        <v>5937</v>
      </c>
      <c r="G48" s="114">
        <v>5704</v>
      </c>
      <c r="H48" s="140">
        <v>5667</v>
      </c>
      <c r="I48" s="115">
        <v>89</v>
      </c>
      <c r="J48" s="116">
        <v>1.5704958531851068</v>
      </c>
    </row>
    <row r="49" spans="1:12" s="110" customFormat="1" ht="13.5" customHeight="1" x14ac:dyDescent="0.2">
      <c r="A49" s="118" t="s">
        <v>105</v>
      </c>
      <c r="B49" s="119" t="s">
        <v>106</v>
      </c>
      <c r="C49" s="113">
        <v>44.701181375955528</v>
      </c>
      <c r="D49" s="115">
        <v>2573</v>
      </c>
      <c r="E49" s="114">
        <v>2640</v>
      </c>
      <c r="F49" s="114">
        <v>2681</v>
      </c>
      <c r="G49" s="114">
        <v>2584</v>
      </c>
      <c r="H49" s="140">
        <v>2563</v>
      </c>
      <c r="I49" s="115">
        <v>10</v>
      </c>
      <c r="J49" s="116">
        <v>0.39016777214202109</v>
      </c>
    </row>
    <row r="50" spans="1:12" s="110" customFormat="1" ht="13.5" customHeight="1" x14ac:dyDescent="0.2">
      <c r="A50" s="120"/>
      <c r="B50" s="119" t="s">
        <v>107</v>
      </c>
      <c r="C50" s="113">
        <v>55.298818624044472</v>
      </c>
      <c r="D50" s="115">
        <v>3183</v>
      </c>
      <c r="E50" s="114">
        <v>3281</v>
      </c>
      <c r="F50" s="114">
        <v>3256</v>
      </c>
      <c r="G50" s="114">
        <v>3120</v>
      </c>
      <c r="H50" s="140">
        <v>3104</v>
      </c>
      <c r="I50" s="115">
        <v>79</v>
      </c>
      <c r="J50" s="116">
        <v>2.545103092783505</v>
      </c>
    </row>
    <row r="51" spans="1:12" s="110" customFormat="1" ht="13.5" customHeight="1" x14ac:dyDescent="0.2">
      <c r="A51" s="118" t="s">
        <v>105</v>
      </c>
      <c r="B51" s="121" t="s">
        <v>108</v>
      </c>
      <c r="C51" s="113">
        <v>12.161223071577485</v>
      </c>
      <c r="D51" s="115">
        <v>700</v>
      </c>
      <c r="E51" s="114">
        <v>737</v>
      </c>
      <c r="F51" s="114">
        <v>747</v>
      </c>
      <c r="G51" s="114">
        <v>631</v>
      </c>
      <c r="H51" s="140">
        <v>659</v>
      </c>
      <c r="I51" s="115">
        <v>41</v>
      </c>
      <c r="J51" s="116">
        <v>6.2215477996965101</v>
      </c>
    </row>
    <row r="52" spans="1:12" s="110" customFormat="1" ht="13.5" customHeight="1" x14ac:dyDescent="0.2">
      <c r="A52" s="118"/>
      <c r="B52" s="121" t="s">
        <v>109</v>
      </c>
      <c r="C52" s="113">
        <v>68.398193189715073</v>
      </c>
      <c r="D52" s="115">
        <v>3937</v>
      </c>
      <c r="E52" s="114">
        <v>4067</v>
      </c>
      <c r="F52" s="114">
        <v>4080</v>
      </c>
      <c r="G52" s="114">
        <v>3998</v>
      </c>
      <c r="H52" s="140">
        <v>3962</v>
      </c>
      <c r="I52" s="115">
        <v>-25</v>
      </c>
      <c r="J52" s="116">
        <v>-0.63099444724886422</v>
      </c>
    </row>
    <row r="53" spans="1:12" s="110" customFormat="1" ht="13.5" customHeight="1" x14ac:dyDescent="0.2">
      <c r="A53" s="118"/>
      <c r="B53" s="121" t="s">
        <v>110</v>
      </c>
      <c r="C53" s="113">
        <v>18.328700486448923</v>
      </c>
      <c r="D53" s="115">
        <v>1055</v>
      </c>
      <c r="E53" s="114">
        <v>1044</v>
      </c>
      <c r="F53" s="114">
        <v>1043</v>
      </c>
      <c r="G53" s="114">
        <v>1014</v>
      </c>
      <c r="H53" s="140">
        <v>983</v>
      </c>
      <c r="I53" s="115">
        <v>72</v>
      </c>
      <c r="J53" s="116">
        <v>7.3245167853509665</v>
      </c>
    </row>
    <row r="54" spans="1:12" s="110" customFormat="1" ht="13.5" customHeight="1" x14ac:dyDescent="0.2">
      <c r="A54" s="120"/>
      <c r="B54" s="121" t="s">
        <v>111</v>
      </c>
      <c r="C54" s="113">
        <v>1.1118832522585129</v>
      </c>
      <c r="D54" s="115">
        <v>64</v>
      </c>
      <c r="E54" s="114">
        <v>73</v>
      </c>
      <c r="F54" s="114">
        <v>67</v>
      </c>
      <c r="G54" s="114">
        <v>61</v>
      </c>
      <c r="H54" s="140">
        <v>63</v>
      </c>
      <c r="I54" s="115">
        <v>1</v>
      </c>
      <c r="J54" s="116">
        <v>1.5873015873015872</v>
      </c>
    </row>
    <row r="55" spans="1:12" s="110" customFormat="1" ht="13.5" customHeight="1" x14ac:dyDescent="0.2">
      <c r="A55" s="120"/>
      <c r="B55" s="121" t="s">
        <v>112</v>
      </c>
      <c r="C55" s="113">
        <v>0.27797081306462823</v>
      </c>
      <c r="D55" s="115">
        <v>16</v>
      </c>
      <c r="E55" s="114">
        <v>20</v>
      </c>
      <c r="F55" s="114">
        <v>19</v>
      </c>
      <c r="G55" s="114">
        <v>18</v>
      </c>
      <c r="H55" s="140">
        <v>12</v>
      </c>
      <c r="I55" s="115">
        <v>4</v>
      </c>
      <c r="J55" s="116">
        <v>33.333333333333336</v>
      </c>
    </row>
    <row r="56" spans="1:12" s="110" customFormat="1" ht="13.5" customHeight="1" x14ac:dyDescent="0.2">
      <c r="A56" s="118" t="s">
        <v>113</v>
      </c>
      <c r="B56" s="122" t="s">
        <v>116</v>
      </c>
      <c r="C56" s="113">
        <v>86.709520500347466</v>
      </c>
      <c r="D56" s="115">
        <v>4991</v>
      </c>
      <c r="E56" s="114">
        <v>5155</v>
      </c>
      <c r="F56" s="114">
        <v>5199</v>
      </c>
      <c r="G56" s="114">
        <v>4997</v>
      </c>
      <c r="H56" s="140">
        <v>4979</v>
      </c>
      <c r="I56" s="115">
        <v>12</v>
      </c>
      <c r="J56" s="116">
        <v>0.24101225145611568</v>
      </c>
    </row>
    <row r="57" spans="1:12" s="110" customFormat="1" ht="13.5" customHeight="1" x14ac:dyDescent="0.2">
      <c r="A57" s="142"/>
      <c r="B57" s="124" t="s">
        <v>117</v>
      </c>
      <c r="C57" s="125">
        <v>13.290479499652536</v>
      </c>
      <c r="D57" s="143">
        <v>765</v>
      </c>
      <c r="E57" s="144">
        <v>766</v>
      </c>
      <c r="F57" s="144">
        <v>738</v>
      </c>
      <c r="G57" s="144">
        <v>707</v>
      </c>
      <c r="H57" s="145">
        <v>688</v>
      </c>
      <c r="I57" s="143">
        <v>77</v>
      </c>
      <c r="J57" s="146">
        <v>11.19186046511628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71323</v>
      </c>
      <c r="E12" s="236">
        <v>71778</v>
      </c>
      <c r="F12" s="114">
        <v>71770</v>
      </c>
      <c r="G12" s="114">
        <v>71165</v>
      </c>
      <c r="H12" s="140">
        <v>71462</v>
      </c>
      <c r="I12" s="115">
        <v>-139</v>
      </c>
      <c r="J12" s="116">
        <v>-0.19450896980213261</v>
      </c>
    </row>
    <row r="13" spans="1:15" s="110" customFormat="1" ht="12" customHeight="1" x14ac:dyDescent="0.2">
      <c r="A13" s="118" t="s">
        <v>105</v>
      </c>
      <c r="B13" s="119" t="s">
        <v>106</v>
      </c>
      <c r="C13" s="113">
        <v>54.986470002663935</v>
      </c>
      <c r="D13" s="115">
        <v>39218</v>
      </c>
      <c r="E13" s="114">
        <v>39518</v>
      </c>
      <c r="F13" s="114">
        <v>39693</v>
      </c>
      <c r="G13" s="114">
        <v>39284</v>
      </c>
      <c r="H13" s="140">
        <v>39415</v>
      </c>
      <c r="I13" s="115">
        <v>-197</v>
      </c>
      <c r="J13" s="116">
        <v>-0.49980971711277433</v>
      </c>
    </row>
    <row r="14" spans="1:15" s="110" customFormat="1" ht="12" customHeight="1" x14ac:dyDescent="0.2">
      <c r="A14" s="118"/>
      <c r="B14" s="119" t="s">
        <v>107</v>
      </c>
      <c r="C14" s="113">
        <v>45.013529997336065</v>
      </c>
      <c r="D14" s="115">
        <v>32105</v>
      </c>
      <c r="E14" s="114">
        <v>32260</v>
      </c>
      <c r="F14" s="114">
        <v>32077</v>
      </c>
      <c r="G14" s="114">
        <v>31881</v>
      </c>
      <c r="H14" s="140">
        <v>32047</v>
      </c>
      <c r="I14" s="115">
        <v>58</v>
      </c>
      <c r="J14" s="116">
        <v>0.18098417948637938</v>
      </c>
    </row>
    <row r="15" spans="1:15" s="110" customFormat="1" ht="12" customHeight="1" x14ac:dyDescent="0.2">
      <c r="A15" s="118" t="s">
        <v>105</v>
      </c>
      <c r="B15" s="121" t="s">
        <v>108</v>
      </c>
      <c r="C15" s="113">
        <v>9.9294757651809373</v>
      </c>
      <c r="D15" s="115">
        <v>7082</v>
      </c>
      <c r="E15" s="114">
        <v>7404</v>
      </c>
      <c r="F15" s="114">
        <v>7622</v>
      </c>
      <c r="G15" s="114">
        <v>6892</v>
      </c>
      <c r="H15" s="140">
        <v>7117</v>
      </c>
      <c r="I15" s="115">
        <v>-35</v>
      </c>
      <c r="J15" s="116">
        <v>-0.49178024448503582</v>
      </c>
    </row>
    <row r="16" spans="1:15" s="110" customFormat="1" ht="12" customHeight="1" x14ac:dyDescent="0.2">
      <c r="A16" s="118"/>
      <c r="B16" s="121" t="s">
        <v>109</v>
      </c>
      <c r="C16" s="113">
        <v>66.707794119708936</v>
      </c>
      <c r="D16" s="115">
        <v>47578</v>
      </c>
      <c r="E16" s="114">
        <v>47868</v>
      </c>
      <c r="F16" s="114">
        <v>47789</v>
      </c>
      <c r="G16" s="114">
        <v>48055</v>
      </c>
      <c r="H16" s="140">
        <v>48323</v>
      </c>
      <c r="I16" s="115">
        <v>-745</v>
      </c>
      <c r="J16" s="116">
        <v>-1.5417089170788238</v>
      </c>
    </row>
    <row r="17" spans="1:10" s="110" customFormat="1" ht="12" customHeight="1" x14ac:dyDescent="0.2">
      <c r="A17" s="118"/>
      <c r="B17" s="121" t="s">
        <v>110</v>
      </c>
      <c r="C17" s="113">
        <v>22.173772836251981</v>
      </c>
      <c r="D17" s="115">
        <v>15815</v>
      </c>
      <c r="E17" s="114">
        <v>15644</v>
      </c>
      <c r="F17" s="114">
        <v>15492</v>
      </c>
      <c r="G17" s="114">
        <v>15397</v>
      </c>
      <c r="H17" s="140">
        <v>15239</v>
      </c>
      <c r="I17" s="115">
        <v>576</v>
      </c>
      <c r="J17" s="116">
        <v>3.7797755758251852</v>
      </c>
    </row>
    <row r="18" spans="1:10" s="110" customFormat="1" ht="12" customHeight="1" x14ac:dyDescent="0.2">
      <c r="A18" s="120"/>
      <c r="B18" s="121" t="s">
        <v>111</v>
      </c>
      <c r="C18" s="113">
        <v>1.1889572788581524</v>
      </c>
      <c r="D18" s="115">
        <v>848</v>
      </c>
      <c r="E18" s="114">
        <v>862</v>
      </c>
      <c r="F18" s="114">
        <v>867</v>
      </c>
      <c r="G18" s="114">
        <v>821</v>
      </c>
      <c r="H18" s="140">
        <v>783</v>
      </c>
      <c r="I18" s="115">
        <v>65</v>
      </c>
      <c r="J18" s="116">
        <v>8.3014048531289912</v>
      </c>
    </row>
    <row r="19" spans="1:10" s="110" customFormat="1" ht="12" customHeight="1" x14ac:dyDescent="0.2">
      <c r="A19" s="120"/>
      <c r="B19" s="121" t="s">
        <v>112</v>
      </c>
      <c r="C19" s="113">
        <v>0.37715743869439033</v>
      </c>
      <c r="D19" s="115">
        <v>269</v>
      </c>
      <c r="E19" s="114">
        <v>265</v>
      </c>
      <c r="F19" s="114">
        <v>281</v>
      </c>
      <c r="G19" s="114">
        <v>236</v>
      </c>
      <c r="H19" s="140">
        <v>216</v>
      </c>
      <c r="I19" s="115">
        <v>53</v>
      </c>
      <c r="J19" s="116">
        <v>24.537037037037038</v>
      </c>
    </row>
    <row r="20" spans="1:10" s="110" customFormat="1" ht="12" customHeight="1" x14ac:dyDescent="0.2">
      <c r="A20" s="118" t="s">
        <v>113</v>
      </c>
      <c r="B20" s="119" t="s">
        <v>181</v>
      </c>
      <c r="C20" s="113">
        <v>72.557239600128995</v>
      </c>
      <c r="D20" s="115">
        <v>51750</v>
      </c>
      <c r="E20" s="114">
        <v>52143</v>
      </c>
      <c r="F20" s="114">
        <v>52375</v>
      </c>
      <c r="G20" s="114">
        <v>51876</v>
      </c>
      <c r="H20" s="140">
        <v>52214</v>
      </c>
      <c r="I20" s="115">
        <v>-464</v>
      </c>
      <c r="J20" s="116">
        <v>-0.88865055349140076</v>
      </c>
    </row>
    <row r="21" spans="1:10" s="110" customFormat="1" ht="12" customHeight="1" x14ac:dyDescent="0.2">
      <c r="A21" s="118"/>
      <c r="B21" s="119" t="s">
        <v>182</v>
      </c>
      <c r="C21" s="113">
        <v>27.442760399871009</v>
      </c>
      <c r="D21" s="115">
        <v>19573</v>
      </c>
      <c r="E21" s="114">
        <v>19635</v>
      </c>
      <c r="F21" s="114">
        <v>19395</v>
      </c>
      <c r="G21" s="114">
        <v>19289</v>
      </c>
      <c r="H21" s="140">
        <v>19248</v>
      </c>
      <c r="I21" s="115">
        <v>325</v>
      </c>
      <c r="J21" s="116">
        <v>1.6884871155444721</v>
      </c>
    </row>
    <row r="22" spans="1:10" s="110" customFormat="1" ht="12" customHeight="1" x14ac:dyDescent="0.2">
      <c r="A22" s="118" t="s">
        <v>113</v>
      </c>
      <c r="B22" s="119" t="s">
        <v>116</v>
      </c>
      <c r="C22" s="113">
        <v>86.831737307740838</v>
      </c>
      <c r="D22" s="115">
        <v>61931</v>
      </c>
      <c r="E22" s="114">
        <v>62331</v>
      </c>
      <c r="F22" s="114">
        <v>62360</v>
      </c>
      <c r="G22" s="114">
        <v>61836</v>
      </c>
      <c r="H22" s="140">
        <v>62199</v>
      </c>
      <c r="I22" s="115">
        <v>-268</v>
      </c>
      <c r="J22" s="116">
        <v>-0.43087509445489475</v>
      </c>
    </row>
    <row r="23" spans="1:10" s="110" customFormat="1" ht="12" customHeight="1" x14ac:dyDescent="0.2">
      <c r="A23" s="118"/>
      <c r="B23" s="119" t="s">
        <v>117</v>
      </c>
      <c r="C23" s="113">
        <v>13.096757006856134</v>
      </c>
      <c r="D23" s="115">
        <v>9341</v>
      </c>
      <c r="E23" s="114">
        <v>9393</v>
      </c>
      <c r="F23" s="114">
        <v>9355</v>
      </c>
      <c r="G23" s="114">
        <v>9271</v>
      </c>
      <c r="H23" s="140">
        <v>9206</v>
      </c>
      <c r="I23" s="115">
        <v>135</v>
      </c>
      <c r="J23" s="116">
        <v>1.466434933738866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70034</v>
      </c>
      <c r="E64" s="236">
        <v>70349</v>
      </c>
      <c r="F64" s="236">
        <v>70975</v>
      </c>
      <c r="G64" s="236">
        <v>69601</v>
      </c>
      <c r="H64" s="140">
        <v>69735</v>
      </c>
      <c r="I64" s="115">
        <v>299</v>
      </c>
      <c r="J64" s="116">
        <v>0.4287660428766043</v>
      </c>
    </row>
    <row r="65" spans="1:12" s="110" customFormat="1" ht="12" customHeight="1" x14ac:dyDescent="0.2">
      <c r="A65" s="118" t="s">
        <v>105</v>
      </c>
      <c r="B65" s="119" t="s">
        <v>106</v>
      </c>
      <c r="C65" s="113">
        <v>55.898563554844792</v>
      </c>
      <c r="D65" s="235">
        <v>39148</v>
      </c>
      <c r="E65" s="236">
        <v>39402</v>
      </c>
      <c r="F65" s="236">
        <v>39934</v>
      </c>
      <c r="G65" s="236">
        <v>39150</v>
      </c>
      <c r="H65" s="140">
        <v>39198</v>
      </c>
      <c r="I65" s="115">
        <v>-50</v>
      </c>
      <c r="J65" s="116">
        <v>-0.12755752844532883</v>
      </c>
    </row>
    <row r="66" spans="1:12" s="110" customFormat="1" ht="12" customHeight="1" x14ac:dyDescent="0.2">
      <c r="A66" s="118"/>
      <c r="B66" s="119" t="s">
        <v>107</v>
      </c>
      <c r="C66" s="113">
        <v>44.101436445155208</v>
      </c>
      <c r="D66" s="235">
        <v>30886</v>
      </c>
      <c r="E66" s="236">
        <v>30947</v>
      </c>
      <c r="F66" s="236">
        <v>31041</v>
      </c>
      <c r="G66" s="236">
        <v>30451</v>
      </c>
      <c r="H66" s="140">
        <v>30537</v>
      </c>
      <c r="I66" s="115">
        <v>349</v>
      </c>
      <c r="J66" s="116">
        <v>1.1428758555195337</v>
      </c>
    </row>
    <row r="67" spans="1:12" s="110" customFormat="1" ht="12" customHeight="1" x14ac:dyDescent="0.2">
      <c r="A67" s="118" t="s">
        <v>105</v>
      </c>
      <c r="B67" s="121" t="s">
        <v>108</v>
      </c>
      <c r="C67" s="113">
        <v>10.716223548562127</v>
      </c>
      <c r="D67" s="235">
        <v>7505</v>
      </c>
      <c r="E67" s="236">
        <v>7807</v>
      </c>
      <c r="F67" s="236">
        <v>8100</v>
      </c>
      <c r="G67" s="236">
        <v>7166</v>
      </c>
      <c r="H67" s="140">
        <v>7432</v>
      </c>
      <c r="I67" s="115">
        <v>73</v>
      </c>
      <c r="J67" s="116">
        <v>0.9822389666307858</v>
      </c>
    </row>
    <row r="68" spans="1:12" s="110" customFormat="1" ht="12" customHeight="1" x14ac:dyDescent="0.2">
      <c r="A68" s="118"/>
      <c r="B68" s="121" t="s">
        <v>109</v>
      </c>
      <c r="C68" s="113">
        <v>67.001742011023211</v>
      </c>
      <c r="D68" s="235">
        <v>46924</v>
      </c>
      <c r="E68" s="236">
        <v>47077</v>
      </c>
      <c r="F68" s="236">
        <v>47523</v>
      </c>
      <c r="G68" s="236">
        <v>47347</v>
      </c>
      <c r="H68" s="140">
        <v>47376</v>
      </c>
      <c r="I68" s="115">
        <v>-452</v>
      </c>
      <c r="J68" s="116">
        <v>-0.95406957109084767</v>
      </c>
    </row>
    <row r="69" spans="1:12" s="110" customFormat="1" ht="12" customHeight="1" x14ac:dyDescent="0.2">
      <c r="A69" s="118"/>
      <c r="B69" s="121" t="s">
        <v>110</v>
      </c>
      <c r="C69" s="113">
        <v>21.14829939743553</v>
      </c>
      <c r="D69" s="235">
        <v>14811</v>
      </c>
      <c r="E69" s="236">
        <v>14653</v>
      </c>
      <c r="F69" s="236">
        <v>14537</v>
      </c>
      <c r="G69" s="236">
        <v>14304</v>
      </c>
      <c r="H69" s="140">
        <v>14191</v>
      </c>
      <c r="I69" s="115">
        <v>620</v>
      </c>
      <c r="J69" s="116">
        <v>4.3689662462123877</v>
      </c>
    </row>
    <row r="70" spans="1:12" s="110" customFormat="1" ht="12" customHeight="1" x14ac:dyDescent="0.2">
      <c r="A70" s="120"/>
      <c r="B70" s="121" t="s">
        <v>111</v>
      </c>
      <c r="C70" s="113">
        <v>1.1337350429791244</v>
      </c>
      <c r="D70" s="235">
        <v>794</v>
      </c>
      <c r="E70" s="236">
        <v>812</v>
      </c>
      <c r="F70" s="236">
        <v>815</v>
      </c>
      <c r="G70" s="236">
        <v>784</v>
      </c>
      <c r="H70" s="140">
        <v>736</v>
      </c>
      <c r="I70" s="115">
        <v>58</v>
      </c>
      <c r="J70" s="116">
        <v>7.8804347826086953</v>
      </c>
    </row>
    <row r="71" spans="1:12" s="110" customFormat="1" ht="12" customHeight="1" x14ac:dyDescent="0.2">
      <c r="A71" s="120"/>
      <c r="B71" s="121" t="s">
        <v>112</v>
      </c>
      <c r="C71" s="113">
        <v>0.34126281520404372</v>
      </c>
      <c r="D71" s="235">
        <v>239</v>
      </c>
      <c r="E71" s="236">
        <v>246</v>
      </c>
      <c r="F71" s="236">
        <v>269</v>
      </c>
      <c r="G71" s="236">
        <v>241</v>
      </c>
      <c r="H71" s="140">
        <v>206</v>
      </c>
      <c r="I71" s="115">
        <v>33</v>
      </c>
      <c r="J71" s="116">
        <v>16.019417475728154</v>
      </c>
    </row>
    <row r="72" spans="1:12" s="110" customFormat="1" ht="12" customHeight="1" x14ac:dyDescent="0.2">
      <c r="A72" s="118" t="s">
        <v>113</v>
      </c>
      <c r="B72" s="119" t="s">
        <v>181</v>
      </c>
      <c r="C72" s="113">
        <v>72.310591998172313</v>
      </c>
      <c r="D72" s="235">
        <v>50642</v>
      </c>
      <c r="E72" s="236">
        <v>50956</v>
      </c>
      <c r="F72" s="236">
        <v>51756</v>
      </c>
      <c r="G72" s="236">
        <v>50654</v>
      </c>
      <c r="H72" s="140">
        <v>50994</v>
      </c>
      <c r="I72" s="115">
        <v>-352</v>
      </c>
      <c r="J72" s="116">
        <v>-0.6902772875240224</v>
      </c>
    </row>
    <row r="73" spans="1:12" s="110" customFormat="1" ht="12" customHeight="1" x14ac:dyDescent="0.2">
      <c r="A73" s="118"/>
      <c r="B73" s="119" t="s">
        <v>182</v>
      </c>
      <c r="C73" s="113">
        <v>27.689408001827683</v>
      </c>
      <c r="D73" s="115">
        <v>19392</v>
      </c>
      <c r="E73" s="114">
        <v>19393</v>
      </c>
      <c r="F73" s="114">
        <v>19219</v>
      </c>
      <c r="G73" s="114">
        <v>18947</v>
      </c>
      <c r="H73" s="140">
        <v>18741</v>
      </c>
      <c r="I73" s="115">
        <v>651</v>
      </c>
      <c r="J73" s="116">
        <v>3.4736673603329598</v>
      </c>
    </row>
    <row r="74" spans="1:12" s="110" customFormat="1" ht="12" customHeight="1" x14ac:dyDescent="0.2">
      <c r="A74" s="118" t="s">
        <v>113</v>
      </c>
      <c r="B74" s="119" t="s">
        <v>116</v>
      </c>
      <c r="C74" s="113">
        <v>83.509438272838906</v>
      </c>
      <c r="D74" s="115">
        <v>58485</v>
      </c>
      <c r="E74" s="114">
        <v>58869</v>
      </c>
      <c r="F74" s="114">
        <v>59413</v>
      </c>
      <c r="G74" s="114">
        <v>58287</v>
      </c>
      <c r="H74" s="140">
        <v>58610</v>
      </c>
      <c r="I74" s="115">
        <v>-125</v>
      </c>
      <c r="J74" s="116">
        <v>-0.21327418529261219</v>
      </c>
    </row>
    <row r="75" spans="1:12" s="110" customFormat="1" ht="12" customHeight="1" x14ac:dyDescent="0.2">
      <c r="A75" s="142"/>
      <c r="B75" s="124" t="s">
        <v>117</v>
      </c>
      <c r="C75" s="125">
        <v>16.403461176000228</v>
      </c>
      <c r="D75" s="143">
        <v>11488</v>
      </c>
      <c r="E75" s="144">
        <v>11418</v>
      </c>
      <c r="F75" s="144">
        <v>11501</v>
      </c>
      <c r="G75" s="144">
        <v>11254</v>
      </c>
      <c r="H75" s="145">
        <v>11064</v>
      </c>
      <c r="I75" s="143">
        <v>424</v>
      </c>
      <c r="J75" s="146">
        <v>3.8322487346348519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71323</v>
      </c>
      <c r="G11" s="114">
        <v>71778</v>
      </c>
      <c r="H11" s="114">
        <v>71770</v>
      </c>
      <c r="I11" s="114">
        <v>71165</v>
      </c>
      <c r="J11" s="140">
        <v>71462</v>
      </c>
      <c r="K11" s="114">
        <v>-139</v>
      </c>
      <c r="L11" s="116">
        <v>-0.19450896980213261</v>
      </c>
    </row>
    <row r="12" spans="1:17" s="110" customFormat="1" ht="24.95" customHeight="1" x14ac:dyDescent="0.2">
      <c r="A12" s="604" t="s">
        <v>185</v>
      </c>
      <c r="B12" s="605"/>
      <c r="C12" s="605"/>
      <c r="D12" s="606"/>
      <c r="E12" s="113">
        <v>54.986470002663935</v>
      </c>
      <c r="F12" s="115">
        <v>39218</v>
      </c>
      <c r="G12" s="114">
        <v>39518</v>
      </c>
      <c r="H12" s="114">
        <v>39693</v>
      </c>
      <c r="I12" s="114">
        <v>39284</v>
      </c>
      <c r="J12" s="140">
        <v>39415</v>
      </c>
      <c r="K12" s="114">
        <v>-197</v>
      </c>
      <c r="L12" s="116">
        <v>-0.49980971711277433</v>
      </c>
    </row>
    <row r="13" spans="1:17" s="110" customFormat="1" ht="15" customHeight="1" x14ac:dyDescent="0.2">
      <c r="A13" s="120"/>
      <c r="B13" s="612" t="s">
        <v>107</v>
      </c>
      <c r="C13" s="612"/>
      <c r="E13" s="113">
        <v>45.013529997336065</v>
      </c>
      <c r="F13" s="115">
        <v>32105</v>
      </c>
      <c r="G13" s="114">
        <v>32260</v>
      </c>
      <c r="H13" s="114">
        <v>32077</v>
      </c>
      <c r="I13" s="114">
        <v>31881</v>
      </c>
      <c r="J13" s="140">
        <v>32047</v>
      </c>
      <c r="K13" s="114">
        <v>58</v>
      </c>
      <c r="L13" s="116">
        <v>0.18098417948637938</v>
      </c>
    </row>
    <row r="14" spans="1:17" s="110" customFormat="1" ht="24.95" customHeight="1" x14ac:dyDescent="0.2">
      <c r="A14" s="604" t="s">
        <v>186</v>
      </c>
      <c r="B14" s="605"/>
      <c r="C14" s="605"/>
      <c r="D14" s="606"/>
      <c r="E14" s="113">
        <v>9.9294757651809373</v>
      </c>
      <c r="F14" s="115">
        <v>7082</v>
      </c>
      <c r="G14" s="114">
        <v>7404</v>
      </c>
      <c r="H14" s="114">
        <v>7622</v>
      </c>
      <c r="I14" s="114">
        <v>6892</v>
      </c>
      <c r="J14" s="140">
        <v>7117</v>
      </c>
      <c r="K14" s="114">
        <v>-35</v>
      </c>
      <c r="L14" s="116">
        <v>-0.49178024448503582</v>
      </c>
    </row>
    <row r="15" spans="1:17" s="110" customFormat="1" ht="15" customHeight="1" x14ac:dyDescent="0.2">
      <c r="A15" s="120"/>
      <c r="B15" s="119"/>
      <c r="C15" s="258" t="s">
        <v>106</v>
      </c>
      <c r="E15" s="113">
        <v>56.311776334368822</v>
      </c>
      <c r="F15" s="115">
        <v>3988</v>
      </c>
      <c r="G15" s="114">
        <v>4171</v>
      </c>
      <c r="H15" s="114">
        <v>4355</v>
      </c>
      <c r="I15" s="114">
        <v>3876</v>
      </c>
      <c r="J15" s="140">
        <v>3992</v>
      </c>
      <c r="K15" s="114">
        <v>-4</v>
      </c>
      <c r="L15" s="116">
        <v>-0.10020040080160321</v>
      </c>
    </row>
    <row r="16" spans="1:17" s="110" customFormat="1" ht="15" customHeight="1" x14ac:dyDescent="0.2">
      <c r="A16" s="120"/>
      <c r="B16" s="119"/>
      <c r="C16" s="258" t="s">
        <v>107</v>
      </c>
      <c r="E16" s="113">
        <v>43.688223665631178</v>
      </c>
      <c r="F16" s="115">
        <v>3094</v>
      </c>
      <c r="G16" s="114">
        <v>3233</v>
      </c>
      <c r="H16" s="114">
        <v>3267</v>
      </c>
      <c r="I16" s="114">
        <v>3016</v>
      </c>
      <c r="J16" s="140">
        <v>3125</v>
      </c>
      <c r="K16" s="114">
        <v>-31</v>
      </c>
      <c r="L16" s="116">
        <v>-0.99199999999999999</v>
      </c>
    </row>
    <row r="17" spans="1:12" s="110" customFormat="1" ht="15" customHeight="1" x14ac:dyDescent="0.2">
      <c r="A17" s="120"/>
      <c r="B17" s="121" t="s">
        <v>109</v>
      </c>
      <c r="C17" s="258"/>
      <c r="E17" s="113">
        <v>66.707794119708936</v>
      </c>
      <c r="F17" s="115">
        <v>47578</v>
      </c>
      <c r="G17" s="114">
        <v>47868</v>
      </c>
      <c r="H17" s="114">
        <v>47789</v>
      </c>
      <c r="I17" s="114">
        <v>48055</v>
      </c>
      <c r="J17" s="140">
        <v>48323</v>
      </c>
      <c r="K17" s="114">
        <v>-745</v>
      </c>
      <c r="L17" s="116">
        <v>-1.5417089170788238</v>
      </c>
    </row>
    <row r="18" spans="1:12" s="110" customFormat="1" ht="15" customHeight="1" x14ac:dyDescent="0.2">
      <c r="A18" s="120"/>
      <c r="B18" s="119"/>
      <c r="C18" s="258" t="s">
        <v>106</v>
      </c>
      <c r="E18" s="113">
        <v>55.012821051746606</v>
      </c>
      <c r="F18" s="115">
        <v>26174</v>
      </c>
      <c r="G18" s="114">
        <v>26373</v>
      </c>
      <c r="H18" s="114">
        <v>26403</v>
      </c>
      <c r="I18" s="114">
        <v>26553</v>
      </c>
      <c r="J18" s="140">
        <v>26691</v>
      </c>
      <c r="K18" s="114">
        <v>-517</v>
      </c>
      <c r="L18" s="116">
        <v>-1.9369825034655876</v>
      </c>
    </row>
    <row r="19" spans="1:12" s="110" customFormat="1" ht="15" customHeight="1" x14ac:dyDescent="0.2">
      <c r="A19" s="120"/>
      <c r="B19" s="119"/>
      <c r="C19" s="258" t="s">
        <v>107</v>
      </c>
      <c r="E19" s="113">
        <v>44.987178948253394</v>
      </c>
      <c r="F19" s="115">
        <v>21404</v>
      </c>
      <c r="G19" s="114">
        <v>21495</v>
      </c>
      <c r="H19" s="114">
        <v>21386</v>
      </c>
      <c r="I19" s="114">
        <v>21502</v>
      </c>
      <c r="J19" s="140">
        <v>21632</v>
      </c>
      <c r="K19" s="114">
        <v>-228</v>
      </c>
      <c r="L19" s="116">
        <v>-1.0539940828402368</v>
      </c>
    </row>
    <row r="20" spans="1:12" s="110" customFormat="1" ht="15" customHeight="1" x14ac:dyDescent="0.2">
      <c r="A20" s="120"/>
      <c r="B20" s="121" t="s">
        <v>110</v>
      </c>
      <c r="C20" s="258"/>
      <c r="E20" s="113">
        <v>22.173772836251981</v>
      </c>
      <c r="F20" s="115">
        <v>15815</v>
      </c>
      <c r="G20" s="114">
        <v>15644</v>
      </c>
      <c r="H20" s="114">
        <v>15492</v>
      </c>
      <c r="I20" s="114">
        <v>15397</v>
      </c>
      <c r="J20" s="140">
        <v>15239</v>
      </c>
      <c r="K20" s="114">
        <v>576</v>
      </c>
      <c r="L20" s="116">
        <v>3.7797755758251852</v>
      </c>
    </row>
    <row r="21" spans="1:12" s="110" customFormat="1" ht="15" customHeight="1" x14ac:dyDescent="0.2">
      <c r="A21" s="120"/>
      <c r="B21" s="119"/>
      <c r="C21" s="258" t="s">
        <v>106</v>
      </c>
      <c r="E21" s="113">
        <v>53.765412582990834</v>
      </c>
      <c r="F21" s="115">
        <v>8503</v>
      </c>
      <c r="G21" s="114">
        <v>8405</v>
      </c>
      <c r="H21" s="114">
        <v>8368</v>
      </c>
      <c r="I21" s="114">
        <v>8310</v>
      </c>
      <c r="J21" s="140">
        <v>8211</v>
      </c>
      <c r="K21" s="114">
        <v>292</v>
      </c>
      <c r="L21" s="116">
        <v>3.5562050907319449</v>
      </c>
    </row>
    <row r="22" spans="1:12" s="110" customFormat="1" ht="15" customHeight="1" x14ac:dyDescent="0.2">
      <c r="A22" s="120"/>
      <c r="B22" s="119"/>
      <c r="C22" s="258" t="s">
        <v>107</v>
      </c>
      <c r="E22" s="113">
        <v>46.234587417009166</v>
      </c>
      <c r="F22" s="115">
        <v>7312</v>
      </c>
      <c r="G22" s="114">
        <v>7239</v>
      </c>
      <c r="H22" s="114">
        <v>7124</v>
      </c>
      <c r="I22" s="114">
        <v>7087</v>
      </c>
      <c r="J22" s="140">
        <v>7028</v>
      </c>
      <c r="K22" s="114">
        <v>284</v>
      </c>
      <c r="L22" s="116">
        <v>4.0409789413773476</v>
      </c>
    </row>
    <row r="23" spans="1:12" s="110" customFormat="1" ht="15" customHeight="1" x14ac:dyDescent="0.2">
      <c r="A23" s="120"/>
      <c r="B23" s="121" t="s">
        <v>111</v>
      </c>
      <c r="C23" s="258"/>
      <c r="E23" s="113">
        <v>1.1889572788581524</v>
      </c>
      <c r="F23" s="115">
        <v>848</v>
      </c>
      <c r="G23" s="114">
        <v>862</v>
      </c>
      <c r="H23" s="114">
        <v>867</v>
      </c>
      <c r="I23" s="114">
        <v>821</v>
      </c>
      <c r="J23" s="140">
        <v>783</v>
      </c>
      <c r="K23" s="114">
        <v>65</v>
      </c>
      <c r="L23" s="116">
        <v>8.3014048531289912</v>
      </c>
    </row>
    <row r="24" spans="1:12" s="110" customFormat="1" ht="15" customHeight="1" x14ac:dyDescent="0.2">
      <c r="A24" s="120"/>
      <c r="B24" s="119"/>
      <c r="C24" s="258" t="s">
        <v>106</v>
      </c>
      <c r="E24" s="113">
        <v>65.212264150943398</v>
      </c>
      <c r="F24" s="115">
        <v>553</v>
      </c>
      <c r="G24" s="114">
        <v>569</v>
      </c>
      <c r="H24" s="114">
        <v>567</v>
      </c>
      <c r="I24" s="114">
        <v>545</v>
      </c>
      <c r="J24" s="140">
        <v>521</v>
      </c>
      <c r="K24" s="114">
        <v>32</v>
      </c>
      <c r="L24" s="116">
        <v>6.1420345489443378</v>
      </c>
    </row>
    <row r="25" spans="1:12" s="110" customFormat="1" ht="15" customHeight="1" x14ac:dyDescent="0.2">
      <c r="A25" s="120"/>
      <c r="B25" s="119"/>
      <c r="C25" s="258" t="s">
        <v>107</v>
      </c>
      <c r="E25" s="113">
        <v>34.787735849056602</v>
      </c>
      <c r="F25" s="115">
        <v>295</v>
      </c>
      <c r="G25" s="114">
        <v>293</v>
      </c>
      <c r="H25" s="114">
        <v>300</v>
      </c>
      <c r="I25" s="114">
        <v>276</v>
      </c>
      <c r="J25" s="140">
        <v>262</v>
      </c>
      <c r="K25" s="114">
        <v>33</v>
      </c>
      <c r="L25" s="116">
        <v>12.595419847328245</v>
      </c>
    </row>
    <row r="26" spans="1:12" s="110" customFormat="1" ht="15" customHeight="1" x14ac:dyDescent="0.2">
      <c r="A26" s="120"/>
      <c r="C26" s="121" t="s">
        <v>187</v>
      </c>
      <c r="D26" s="110" t="s">
        <v>188</v>
      </c>
      <c r="E26" s="113">
        <v>0.37715743869439033</v>
      </c>
      <c r="F26" s="115">
        <v>269</v>
      </c>
      <c r="G26" s="114">
        <v>265</v>
      </c>
      <c r="H26" s="114">
        <v>281</v>
      </c>
      <c r="I26" s="114">
        <v>236</v>
      </c>
      <c r="J26" s="140">
        <v>216</v>
      </c>
      <c r="K26" s="114">
        <v>53</v>
      </c>
      <c r="L26" s="116">
        <v>24.537037037037038</v>
      </c>
    </row>
    <row r="27" spans="1:12" s="110" customFormat="1" ht="15" customHeight="1" x14ac:dyDescent="0.2">
      <c r="A27" s="120"/>
      <c r="B27" s="119"/>
      <c r="D27" s="259" t="s">
        <v>106</v>
      </c>
      <c r="E27" s="113">
        <v>57.992565055762078</v>
      </c>
      <c r="F27" s="115">
        <v>156</v>
      </c>
      <c r="G27" s="114">
        <v>158</v>
      </c>
      <c r="H27" s="114">
        <v>159</v>
      </c>
      <c r="I27" s="114">
        <v>132</v>
      </c>
      <c r="J27" s="140">
        <v>118</v>
      </c>
      <c r="K27" s="114">
        <v>38</v>
      </c>
      <c r="L27" s="116">
        <v>32.203389830508478</v>
      </c>
    </row>
    <row r="28" spans="1:12" s="110" customFormat="1" ht="15" customHeight="1" x14ac:dyDescent="0.2">
      <c r="A28" s="120"/>
      <c r="B28" s="119"/>
      <c r="D28" s="259" t="s">
        <v>107</v>
      </c>
      <c r="E28" s="113">
        <v>42.007434944237922</v>
      </c>
      <c r="F28" s="115">
        <v>113</v>
      </c>
      <c r="G28" s="114">
        <v>107</v>
      </c>
      <c r="H28" s="114">
        <v>122</v>
      </c>
      <c r="I28" s="114">
        <v>104</v>
      </c>
      <c r="J28" s="140">
        <v>98</v>
      </c>
      <c r="K28" s="114">
        <v>15</v>
      </c>
      <c r="L28" s="116">
        <v>15.306122448979592</v>
      </c>
    </row>
    <row r="29" spans="1:12" s="110" customFormat="1" ht="24.95" customHeight="1" x14ac:dyDescent="0.2">
      <c r="A29" s="604" t="s">
        <v>189</v>
      </c>
      <c r="B29" s="605"/>
      <c r="C29" s="605"/>
      <c r="D29" s="606"/>
      <c r="E29" s="113">
        <v>86.831737307740838</v>
      </c>
      <c r="F29" s="115">
        <v>61931</v>
      </c>
      <c r="G29" s="114">
        <v>62331</v>
      </c>
      <c r="H29" s="114">
        <v>62360</v>
      </c>
      <c r="I29" s="114">
        <v>61836</v>
      </c>
      <c r="J29" s="140">
        <v>62199</v>
      </c>
      <c r="K29" s="114">
        <v>-268</v>
      </c>
      <c r="L29" s="116">
        <v>-0.43087509445489475</v>
      </c>
    </row>
    <row r="30" spans="1:12" s="110" customFormat="1" ht="15" customHeight="1" x14ac:dyDescent="0.2">
      <c r="A30" s="120"/>
      <c r="B30" s="119"/>
      <c r="C30" s="258" t="s">
        <v>106</v>
      </c>
      <c r="E30" s="113">
        <v>53.474027546785941</v>
      </c>
      <c r="F30" s="115">
        <v>33117</v>
      </c>
      <c r="G30" s="114">
        <v>33333</v>
      </c>
      <c r="H30" s="114">
        <v>33497</v>
      </c>
      <c r="I30" s="114">
        <v>33110</v>
      </c>
      <c r="J30" s="140">
        <v>33278</v>
      </c>
      <c r="K30" s="114">
        <v>-161</v>
      </c>
      <c r="L30" s="116">
        <v>-0.48380311316785862</v>
      </c>
    </row>
    <row r="31" spans="1:12" s="110" customFormat="1" ht="15" customHeight="1" x14ac:dyDescent="0.2">
      <c r="A31" s="120"/>
      <c r="B31" s="119"/>
      <c r="C31" s="258" t="s">
        <v>107</v>
      </c>
      <c r="E31" s="113">
        <v>46.525972453214059</v>
      </c>
      <c r="F31" s="115">
        <v>28814</v>
      </c>
      <c r="G31" s="114">
        <v>28998</v>
      </c>
      <c r="H31" s="114">
        <v>28863</v>
      </c>
      <c r="I31" s="114">
        <v>28726</v>
      </c>
      <c r="J31" s="140">
        <v>28921</v>
      </c>
      <c r="K31" s="114">
        <v>-107</v>
      </c>
      <c r="L31" s="116">
        <v>-0.36997337574772654</v>
      </c>
    </row>
    <row r="32" spans="1:12" s="110" customFormat="1" ht="15" customHeight="1" x14ac:dyDescent="0.2">
      <c r="A32" s="120"/>
      <c r="B32" s="119" t="s">
        <v>117</v>
      </c>
      <c r="C32" s="258"/>
      <c r="E32" s="113">
        <v>13.096757006856134</v>
      </c>
      <c r="F32" s="115">
        <v>9341</v>
      </c>
      <c r="G32" s="114">
        <v>9393</v>
      </c>
      <c r="H32" s="114">
        <v>9355</v>
      </c>
      <c r="I32" s="114">
        <v>9271</v>
      </c>
      <c r="J32" s="140">
        <v>9206</v>
      </c>
      <c r="K32" s="114">
        <v>135</v>
      </c>
      <c r="L32" s="116">
        <v>1.466434933738866</v>
      </c>
    </row>
    <row r="33" spans="1:12" s="110" customFormat="1" ht="15" customHeight="1" x14ac:dyDescent="0.2">
      <c r="A33" s="120"/>
      <c r="B33" s="119"/>
      <c r="C33" s="258" t="s">
        <v>106</v>
      </c>
      <c r="E33" s="113">
        <v>64.89669200299754</v>
      </c>
      <c r="F33" s="115">
        <v>6062</v>
      </c>
      <c r="G33" s="114">
        <v>6145</v>
      </c>
      <c r="H33" s="114">
        <v>6156</v>
      </c>
      <c r="I33" s="114">
        <v>6132</v>
      </c>
      <c r="J33" s="140">
        <v>6097</v>
      </c>
      <c r="K33" s="114">
        <v>-35</v>
      </c>
      <c r="L33" s="116">
        <v>-0.57405281285878296</v>
      </c>
    </row>
    <row r="34" spans="1:12" s="110" customFormat="1" ht="15" customHeight="1" x14ac:dyDescent="0.2">
      <c r="A34" s="120"/>
      <c r="B34" s="119"/>
      <c r="C34" s="258" t="s">
        <v>107</v>
      </c>
      <c r="E34" s="113">
        <v>35.10330799700246</v>
      </c>
      <c r="F34" s="115">
        <v>3279</v>
      </c>
      <c r="G34" s="114">
        <v>3248</v>
      </c>
      <c r="H34" s="114">
        <v>3199</v>
      </c>
      <c r="I34" s="114">
        <v>3139</v>
      </c>
      <c r="J34" s="140">
        <v>3109</v>
      </c>
      <c r="K34" s="114">
        <v>170</v>
      </c>
      <c r="L34" s="116">
        <v>5.4679961402380188</v>
      </c>
    </row>
    <row r="35" spans="1:12" s="110" customFormat="1" ht="24.95" customHeight="1" x14ac:dyDescent="0.2">
      <c r="A35" s="604" t="s">
        <v>190</v>
      </c>
      <c r="B35" s="605"/>
      <c r="C35" s="605"/>
      <c r="D35" s="606"/>
      <c r="E35" s="113">
        <v>72.557239600128995</v>
      </c>
      <c r="F35" s="115">
        <v>51750</v>
      </c>
      <c r="G35" s="114">
        <v>52143</v>
      </c>
      <c r="H35" s="114">
        <v>52375</v>
      </c>
      <c r="I35" s="114">
        <v>51876</v>
      </c>
      <c r="J35" s="140">
        <v>52214</v>
      </c>
      <c r="K35" s="114">
        <v>-464</v>
      </c>
      <c r="L35" s="116">
        <v>-0.88865055349140076</v>
      </c>
    </row>
    <row r="36" spans="1:12" s="110" customFormat="1" ht="15" customHeight="1" x14ac:dyDescent="0.2">
      <c r="A36" s="120"/>
      <c r="B36" s="119"/>
      <c r="C36" s="258" t="s">
        <v>106</v>
      </c>
      <c r="E36" s="113">
        <v>67.688888888888883</v>
      </c>
      <c r="F36" s="115">
        <v>35029</v>
      </c>
      <c r="G36" s="114">
        <v>35282</v>
      </c>
      <c r="H36" s="114">
        <v>35497</v>
      </c>
      <c r="I36" s="114">
        <v>35197</v>
      </c>
      <c r="J36" s="140">
        <v>35397</v>
      </c>
      <c r="K36" s="114">
        <v>-368</v>
      </c>
      <c r="L36" s="116">
        <v>-1.0396361273554255</v>
      </c>
    </row>
    <row r="37" spans="1:12" s="110" customFormat="1" ht="15" customHeight="1" x14ac:dyDescent="0.2">
      <c r="A37" s="120"/>
      <c r="B37" s="119"/>
      <c r="C37" s="258" t="s">
        <v>107</v>
      </c>
      <c r="E37" s="113">
        <v>32.31111111111111</v>
      </c>
      <c r="F37" s="115">
        <v>16721</v>
      </c>
      <c r="G37" s="114">
        <v>16861</v>
      </c>
      <c r="H37" s="114">
        <v>16878</v>
      </c>
      <c r="I37" s="114">
        <v>16679</v>
      </c>
      <c r="J37" s="140">
        <v>16817</v>
      </c>
      <c r="K37" s="114">
        <v>-96</v>
      </c>
      <c r="L37" s="116">
        <v>-0.57085092465957066</v>
      </c>
    </row>
    <row r="38" spans="1:12" s="110" customFormat="1" ht="15" customHeight="1" x14ac:dyDescent="0.2">
      <c r="A38" s="120"/>
      <c r="B38" s="119" t="s">
        <v>182</v>
      </c>
      <c r="C38" s="258"/>
      <c r="E38" s="113">
        <v>27.442760399871009</v>
      </c>
      <c r="F38" s="115">
        <v>19573</v>
      </c>
      <c r="G38" s="114">
        <v>19635</v>
      </c>
      <c r="H38" s="114">
        <v>19395</v>
      </c>
      <c r="I38" s="114">
        <v>19289</v>
      </c>
      <c r="J38" s="140">
        <v>19248</v>
      </c>
      <c r="K38" s="114">
        <v>325</v>
      </c>
      <c r="L38" s="116">
        <v>1.6884871155444721</v>
      </c>
    </row>
    <row r="39" spans="1:12" s="110" customFormat="1" ht="15" customHeight="1" x14ac:dyDescent="0.2">
      <c r="A39" s="120"/>
      <c r="B39" s="119"/>
      <c r="C39" s="258" t="s">
        <v>106</v>
      </c>
      <c r="E39" s="113">
        <v>21.401931231798908</v>
      </c>
      <c r="F39" s="115">
        <v>4189</v>
      </c>
      <c r="G39" s="114">
        <v>4236</v>
      </c>
      <c r="H39" s="114">
        <v>4196</v>
      </c>
      <c r="I39" s="114">
        <v>4087</v>
      </c>
      <c r="J39" s="140">
        <v>4018</v>
      </c>
      <c r="K39" s="114">
        <v>171</v>
      </c>
      <c r="L39" s="116">
        <v>4.2558486809357889</v>
      </c>
    </row>
    <row r="40" spans="1:12" s="110" customFormat="1" ht="15" customHeight="1" x14ac:dyDescent="0.2">
      <c r="A40" s="120"/>
      <c r="B40" s="119"/>
      <c r="C40" s="258" t="s">
        <v>107</v>
      </c>
      <c r="E40" s="113">
        <v>78.598068768201088</v>
      </c>
      <c r="F40" s="115">
        <v>15384</v>
      </c>
      <c r="G40" s="114">
        <v>15399</v>
      </c>
      <c r="H40" s="114">
        <v>15199</v>
      </c>
      <c r="I40" s="114">
        <v>15202</v>
      </c>
      <c r="J40" s="140">
        <v>15230</v>
      </c>
      <c r="K40" s="114">
        <v>154</v>
      </c>
      <c r="L40" s="116">
        <v>1.0111621799080761</v>
      </c>
    </row>
    <row r="41" spans="1:12" s="110" customFormat="1" ht="24.75" customHeight="1" x14ac:dyDescent="0.2">
      <c r="A41" s="604" t="s">
        <v>517</v>
      </c>
      <c r="B41" s="605"/>
      <c r="C41" s="605"/>
      <c r="D41" s="606"/>
      <c r="E41" s="113">
        <v>4.8077057891563735</v>
      </c>
      <c r="F41" s="115">
        <v>3429</v>
      </c>
      <c r="G41" s="114">
        <v>3809</v>
      </c>
      <c r="H41" s="114">
        <v>3815</v>
      </c>
      <c r="I41" s="114">
        <v>3070</v>
      </c>
      <c r="J41" s="140">
        <v>3358</v>
      </c>
      <c r="K41" s="114">
        <v>71</v>
      </c>
      <c r="L41" s="116">
        <v>2.1143537820131031</v>
      </c>
    </row>
    <row r="42" spans="1:12" s="110" customFormat="1" ht="15" customHeight="1" x14ac:dyDescent="0.2">
      <c r="A42" s="120"/>
      <c r="B42" s="119"/>
      <c r="C42" s="258" t="s">
        <v>106</v>
      </c>
      <c r="E42" s="113">
        <v>56.838728492271798</v>
      </c>
      <c r="F42" s="115">
        <v>1949</v>
      </c>
      <c r="G42" s="114">
        <v>2177</v>
      </c>
      <c r="H42" s="114">
        <v>2186</v>
      </c>
      <c r="I42" s="114">
        <v>1697</v>
      </c>
      <c r="J42" s="140">
        <v>1864</v>
      </c>
      <c r="K42" s="114">
        <v>85</v>
      </c>
      <c r="L42" s="116">
        <v>4.5600858369098711</v>
      </c>
    </row>
    <row r="43" spans="1:12" s="110" customFormat="1" ht="15" customHeight="1" x14ac:dyDescent="0.2">
      <c r="A43" s="123"/>
      <c r="B43" s="124"/>
      <c r="C43" s="260" t="s">
        <v>107</v>
      </c>
      <c r="D43" s="261"/>
      <c r="E43" s="125">
        <v>43.161271507728202</v>
      </c>
      <c r="F43" s="143">
        <v>1480</v>
      </c>
      <c r="G43" s="144">
        <v>1632</v>
      </c>
      <c r="H43" s="144">
        <v>1629</v>
      </c>
      <c r="I43" s="144">
        <v>1373</v>
      </c>
      <c r="J43" s="145">
        <v>1494</v>
      </c>
      <c r="K43" s="144">
        <v>-14</v>
      </c>
      <c r="L43" s="146">
        <v>-0.93708165997322623</v>
      </c>
    </row>
    <row r="44" spans="1:12" s="110" customFormat="1" ht="45.75" customHeight="1" x14ac:dyDescent="0.2">
      <c r="A44" s="604" t="s">
        <v>191</v>
      </c>
      <c r="B44" s="605"/>
      <c r="C44" s="605"/>
      <c r="D44" s="606"/>
      <c r="E44" s="113">
        <v>1.2716795423636134</v>
      </c>
      <c r="F44" s="115">
        <v>907</v>
      </c>
      <c r="G44" s="114">
        <v>912</v>
      </c>
      <c r="H44" s="114">
        <v>917</v>
      </c>
      <c r="I44" s="114">
        <v>868</v>
      </c>
      <c r="J44" s="140">
        <v>899</v>
      </c>
      <c r="K44" s="114">
        <v>8</v>
      </c>
      <c r="L44" s="116">
        <v>0.88987764182424911</v>
      </c>
    </row>
    <row r="45" spans="1:12" s="110" customFormat="1" ht="15" customHeight="1" x14ac:dyDescent="0.2">
      <c r="A45" s="120"/>
      <c r="B45" s="119"/>
      <c r="C45" s="258" t="s">
        <v>106</v>
      </c>
      <c r="E45" s="113">
        <v>56.560088202866595</v>
      </c>
      <c r="F45" s="115">
        <v>513</v>
      </c>
      <c r="G45" s="114">
        <v>510</v>
      </c>
      <c r="H45" s="114">
        <v>510</v>
      </c>
      <c r="I45" s="114">
        <v>477</v>
      </c>
      <c r="J45" s="140">
        <v>495</v>
      </c>
      <c r="K45" s="114">
        <v>18</v>
      </c>
      <c r="L45" s="116">
        <v>3.6363636363636362</v>
      </c>
    </row>
    <row r="46" spans="1:12" s="110" customFormat="1" ht="15" customHeight="1" x14ac:dyDescent="0.2">
      <c r="A46" s="123"/>
      <c r="B46" s="124"/>
      <c r="C46" s="260" t="s">
        <v>107</v>
      </c>
      <c r="D46" s="261"/>
      <c r="E46" s="125">
        <v>43.439911797133405</v>
      </c>
      <c r="F46" s="143">
        <v>394</v>
      </c>
      <c r="G46" s="144">
        <v>402</v>
      </c>
      <c r="H46" s="144">
        <v>407</v>
      </c>
      <c r="I46" s="144">
        <v>391</v>
      </c>
      <c r="J46" s="145">
        <v>404</v>
      </c>
      <c r="K46" s="144">
        <v>-10</v>
      </c>
      <c r="L46" s="146">
        <v>-2.4752475247524752</v>
      </c>
    </row>
    <row r="47" spans="1:12" s="110" customFormat="1" ht="39" customHeight="1" x14ac:dyDescent="0.2">
      <c r="A47" s="604" t="s">
        <v>518</v>
      </c>
      <c r="B47" s="607"/>
      <c r="C47" s="607"/>
      <c r="D47" s="608"/>
      <c r="E47" s="113">
        <v>0.18927975547859738</v>
      </c>
      <c r="F47" s="115">
        <v>135</v>
      </c>
      <c r="G47" s="114">
        <v>152</v>
      </c>
      <c r="H47" s="114">
        <v>142</v>
      </c>
      <c r="I47" s="114">
        <v>152</v>
      </c>
      <c r="J47" s="140">
        <v>163</v>
      </c>
      <c r="K47" s="114">
        <v>-28</v>
      </c>
      <c r="L47" s="116">
        <v>-17.177914110429448</v>
      </c>
    </row>
    <row r="48" spans="1:12" s="110" customFormat="1" ht="15" customHeight="1" x14ac:dyDescent="0.2">
      <c r="A48" s="120"/>
      <c r="B48" s="119"/>
      <c r="C48" s="258" t="s">
        <v>106</v>
      </c>
      <c r="E48" s="113">
        <v>42.962962962962962</v>
      </c>
      <c r="F48" s="115">
        <v>58</v>
      </c>
      <c r="G48" s="114">
        <v>64</v>
      </c>
      <c r="H48" s="114">
        <v>57</v>
      </c>
      <c r="I48" s="114">
        <v>51</v>
      </c>
      <c r="J48" s="140">
        <v>57</v>
      </c>
      <c r="K48" s="114">
        <v>1</v>
      </c>
      <c r="L48" s="116">
        <v>1.7543859649122806</v>
      </c>
    </row>
    <row r="49" spans="1:12" s="110" customFormat="1" ht="15" customHeight="1" x14ac:dyDescent="0.2">
      <c r="A49" s="123"/>
      <c r="B49" s="124"/>
      <c r="C49" s="260" t="s">
        <v>107</v>
      </c>
      <c r="D49" s="261"/>
      <c r="E49" s="125">
        <v>57.037037037037038</v>
      </c>
      <c r="F49" s="143">
        <v>77</v>
      </c>
      <c r="G49" s="144">
        <v>88</v>
      </c>
      <c r="H49" s="144">
        <v>85</v>
      </c>
      <c r="I49" s="144">
        <v>101</v>
      </c>
      <c r="J49" s="145">
        <v>106</v>
      </c>
      <c r="K49" s="144">
        <v>-29</v>
      </c>
      <c r="L49" s="146">
        <v>-27.358490566037737</v>
      </c>
    </row>
    <row r="50" spans="1:12" s="110" customFormat="1" ht="24.95" customHeight="1" x14ac:dyDescent="0.2">
      <c r="A50" s="609" t="s">
        <v>192</v>
      </c>
      <c r="B50" s="610"/>
      <c r="C50" s="610"/>
      <c r="D50" s="611"/>
      <c r="E50" s="262">
        <v>16.960868163145129</v>
      </c>
      <c r="F50" s="263">
        <v>12097</v>
      </c>
      <c r="G50" s="264">
        <v>12444</v>
      </c>
      <c r="H50" s="264">
        <v>12528</v>
      </c>
      <c r="I50" s="264">
        <v>11910</v>
      </c>
      <c r="J50" s="265">
        <v>12034</v>
      </c>
      <c r="K50" s="263">
        <v>63</v>
      </c>
      <c r="L50" s="266">
        <v>0.52351670267575201</v>
      </c>
    </row>
    <row r="51" spans="1:12" s="110" customFormat="1" ht="15" customHeight="1" x14ac:dyDescent="0.2">
      <c r="A51" s="120"/>
      <c r="B51" s="119"/>
      <c r="C51" s="258" t="s">
        <v>106</v>
      </c>
      <c r="E51" s="113">
        <v>59.684219227907747</v>
      </c>
      <c r="F51" s="115">
        <v>7220</v>
      </c>
      <c r="G51" s="114">
        <v>7406</v>
      </c>
      <c r="H51" s="114">
        <v>7530</v>
      </c>
      <c r="I51" s="114">
        <v>7146</v>
      </c>
      <c r="J51" s="140">
        <v>7205</v>
      </c>
      <c r="K51" s="114">
        <v>15</v>
      </c>
      <c r="L51" s="116">
        <v>0.20818875780707841</v>
      </c>
    </row>
    <row r="52" spans="1:12" s="110" customFormat="1" ht="15" customHeight="1" x14ac:dyDescent="0.2">
      <c r="A52" s="120"/>
      <c r="B52" s="119"/>
      <c r="C52" s="258" t="s">
        <v>107</v>
      </c>
      <c r="E52" s="113">
        <v>40.315780772092253</v>
      </c>
      <c r="F52" s="115">
        <v>4877</v>
      </c>
      <c r="G52" s="114">
        <v>5038</v>
      </c>
      <c r="H52" s="114">
        <v>4998</v>
      </c>
      <c r="I52" s="114">
        <v>4764</v>
      </c>
      <c r="J52" s="140">
        <v>4829</v>
      </c>
      <c r="K52" s="114">
        <v>48</v>
      </c>
      <c r="L52" s="116">
        <v>0.99399461586249738</v>
      </c>
    </row>
    <row r="53" spans="1:12" s="110" customFormat="1" ht="15" customHeight="1" x14ac:dyDescent="0.2">
      <c r="A53" s="120"/>
      <c r="B53" s="119"/>
      <c r="C53" s="258" t="s">
        <v>187</v>
      </c>
      <c r="D53" s="110" t="s">
        <v>193</v>
      </c>
      <c r="E53" s="113">
        <v>20.434818550053734</v>
      </c>
      <c r="F53" s="115">
        <v>2472</v>
      </c>
      <c r="G53" s="114">
        <v>2794</v>
      </c>
      <c r="H53" s="114">
        <v>2832</v>
      </c>
      <c r="I53" s="114">
        <v>2171</v>
      </c>
      <c r="J53" s="140">
        <v>2322</v>
      </c>
      <c r="K53" s="114">
        <v>150</v>
      </c>
      <c r="L53" s="116">
        <v>6.4599483204134369</v>
      </c>
    </row>
    <row r="54" spans="1:12" s="110" customFormat="1" ht="15" customHeight="1" x14ac:dyDescent="0.2">
      <c r="A54" s="120"/>
      <c r="B54" s="119"/>
      <c r="D54" s="267" t="s">
        <v>194</v>
      </c>
      <c r="E54" s="113">
        <v>59.021035598705502</v>
      </c>
      <c r="F54" s="115">
        <v>1459</v>
      </c>
      <c r="G54" s="114">
        <v>1629</v>
      </c>
      <c r="H54" s="114">
        <v>1672</v>
      </c>
      <c r="I54" s="114">
        <v>1242</v>
      </c>
      <c r="J54" s="140">
        <v>1331</v>
      </c>
      <c r="K54" s="114">
        <v>128</v>
      </c>
      <c r="L54" s="116">
        <v>9.6168294515401946</v>
      </c>
    </row>
    <row r="55" spans="1:12" s="110" customFormat="1" ht="15" customHeight="1" x14ac:dyDescent="0.2">
      <c r="A55" s="120"/>
      <c r="B55" s="119"/>
      <c r="D55" s="267" t="s">
        <v>195</v>
      </c>
      <c r="E55" s="113">
        <v>40.978964401294498</v>
      </c>
      <c r="F55" s="115">
        <v>1013</v>
      </c>
      <c r="G55" s="114">
        <v>1165</v>
      </c>
      <c r="H55" s="114">
        <v>1160</v>
      </c>
      <c r="I55" s="114">
        <v>929</v>
      </c>
      <c r="J55" s="140">
        <v>991</v>
      </c>
      <c r="K55" s="114">
        <v>22</v>
      </c>
      <c r="L55" s="116">
        <v>2.2199798183652875</v>
      </c>
    </row>
    <row r="56" spans="1:12" s="110" customFormat="1" ht="15" customHeight="1" x14ac:dyDescent="0.2">
      <c r="A56" s="120"/>
      <c r="B56" s="119" t="s">
        <v>196</v>
      </c>
      <c r="C56" s="258"/>
      <c r="E56" s="113">
        <v>61.228495716669237</v>
      </c>
      <c r="F56" s="115">
        <v>43670</v>
      </c>
      <c r="G56" s="114">
        <v>43540</v>
      </c>
      <c r="H56" s="114">
        <v>43414</v>
      </c>
      <c r="I56" s="114">
        <v>43560</v>
      </c>
      <c r="J56" s="140">
        <v>43692</v>
      </c>
      <c r="K56" s="114">
        <v>-22</v>
      </c>
      <c r="L56" s="116">
        <v>-5.0352467270896276E-2</v>
      </c>
    </row>
    <row r="57" spans="1:12" s="110" customFormat="1" ht="15" customHeight="1" x14ac:dyDescent="0.2">
      <c r="A57" s="120"/>
      <c r="B57" s="119"/>
      <c r="C57" s="258" t="s">
        <v>106</v>
      </c>
      <c r="E57" s="113">
        <v>53.831005266773531</v>
      </c>
      <c r="F57" s="115">
        <v>23508</v>
      </c>
      <c r="G57" s="114">
        <v>23467</v>
      </c>
      <c r="H57" s="114">
        <v>23528</v>
      </c>
      <c r="I57" s="114">
        <v>23590</v>
      </c>
      <c r="J57" s="140">
        <v>23611</v>
      </c>
      <c r="K57" s="114">
        <v>-103</v>
      </c>
      <c r="L57" s="116">
        <v>-0.43623734699928002</v>
      </c>
    </row>
    <row r="58" spans="1:12" s="110" customFormat="1" ht="15" customHeight="1" x14ac:dyDescent="0.2">
      <c r="A58" s="120"/>
      <c r="B58" s="119"/>
      <c r="C58" s="258" t="s">
        <v>107</v>
      </c>
      <c r="E58" s="113">
        <v>46.168994733226469</v>
      </c>
      <c r="F58" s="115">
        <v>20162</v>
      </c>
      <c r="G58" s="114">
        <v>20073</v>
      </c>
      <c r="H58" s="114">
        <v>19886</v>
      </c>
      <c r="I58" s="114">
        <v>19970</v>
      </c>
      <c r="J58" s="140">
        <v>20081</v>
      </c>
      <c r="K58" s="114">
        <v>81</v>
      </c>
      <c r="L58" s="116">
        <v>0.40336636621682187</v>
      </c>
    </row>
    <row r="59" spans="1:12" s="110" customFormat="1" ht="15" customHeight="1" x14ac:dyDescent="0.2">
      <c r="A59" s="120"/>
      <c r="B59" s="119"/>
      <c r="C59" s="258" t="s">
        <v>105</v>
      </c>
      <c r="D59" s="110" t="s">
        <v>197</v>
      </c>
      <c r="E59" s="113">
        <v>93.581405999542014</v>
      </c>
      <c r="F59" s="115">
        <v>40867</v>
      </c>
      <c r="G59" s="114">
        <v>40723</v>
      </c>
      <c r="H59" s="114">
        <v>40635</v>
      </c>
      <c r="I59" s="114">
        <v>40808</v>
      </c>
      <c r="J59" s="140">
        <v>40922</v>
      </c>
      <c r="K59" s="114">
        <v>-55</v>
      </c>
      <c r="L59" s="116">
        <v>-0.13440203313621035</v>
      </c>
    </row>
    <row r="60" spans="1:12" s="110" customFormat="1" ht="15" customHeight="1" x14ac:dyDescent="0.2">
      <c r="A60" s="120"/>
      <c r="B60" s="119"/>
      <c r="C60" s="258"/>
      <c r="D60" s="267" t="s">
        <v>198</v>
      </c>
      <c r="E60" s="113">
        <v>52.3967993735777</v>
      </c>
      <c r="F60" s="115">
        <v>21413</v>
      </c>
      <c r="G60" s="114">
        <v>21349</v>
      </c>
      <c r="H60" s="114">
        <v>21426</v>
      </c>
      <c r="I60" s="114">
        <v>21520</v>
      </c>
      <c r="J60" s="140">
        <v>21534</v>
      </c>
      <c r="K60" s="114">
        <v>-121</v>
      </c>
      <c r="L60" s="116">
        <v>-0.56190210829386089</v>
      </c>
    </row>
    <row r="61" spans="1:12" s="110" customFormat="1" ht="15" customHeight="1" x14ac:dyDescent="0.2">
      <c r="A61" s="120"/>
      <c r="B61" s="119"/>
      <c r="C61" s="258"/>
      <c r="D61" s="267" t="s">
        <v>199</v>
      </c>
      <c r="E61" s="113">
        <v>47.6032006264223</v>
      </c>
      <c r="F61" s="115">
        <v>19454</v>
      </c>
      <c r="G61" s="114">
        <v>19374</v>
      </c>
      <c r="H61" s="114">
        <v>19209</v>
      </c>
      <c r="I61" s="114">
        <v>19288</v>
      </c>
      <c r="J61" s="140">
        <v>19388</v>
      </c>
      <c r="K61" s="114">
        <v>66</v>
      </c>
      <c r="L61" s="116">
        <v>0.34041675263049309</v>
      </c>
    </row>
    <row r="62" spans="1:12" s="110" customFormat="1" ht="15" customHeight="1" x14ac:dyDescent="0.2">
      <c r="A62" s="120"/>
      <c r="B62" s="119"/>
      <c r="C62" s="258"/>
      <c r="D62" s="258" t="s">
        <v>200</v>
      </c>
      <c r="E62" s="113">
        <v>6.41859400045798</v>
      </c>
      <c r="F62" s="115">
        <v>2803</v>
      </c>
      <c r="G62" s="114">
        <v>2817</v>
      </c>
      <c r="H62" s="114">
        <v>2779</v>
      </c>
      <c r="I62" s="114">
        <v>2752</v>
      </c>
      <c r="J62" s="140">
        <v>2770</v>
      </c>
      <c r="K62" s="114">
        <v>33</v>
      </c>
      <c r="L62" s="116">
        <v>1.1913357400722022</v>
      </c>
    </row>
    <row r="63" spans="1:12" s="110" customFormat="1" ht="15" customHeight="1" x14ac:dyDescent="0.2">
      <c r="A63" s="120"/>
      <c r="B63" s="119"/>
      <c r="C63" s="258"/>
      <c r="D63" s="267" t="s">
        <v>198</v>
      </c>
      <c r="E63" s="113">
        <v>74.741348555119515</v>
      </c>
      <c r="F63" s="115">
        <v>2095</v>
      </c>
      <c r="G63" s="114">
        <v>2118</v>
      </c>
      <c r="H63" s="114">
        <v>2102</v>
      </c>
      <c r="I63" s="114">
        <v>2070</v>
      </c>
      <c r="J63" s="140">
        <v>2077</v>
      </c>
      <c r="K63" s="114">
        <v>18</v>
      </c>
      <c r="L63" s="116">
        <v>0.86663456909003367</v>
      </c>
    </row>
    <row r="64" spans="1:12" s="110" customFormat="1" ht="15" customHeight="1" x14ac:dyDescent="0.2">
      <c r="A64" s="120"/>
      <c r="B64" s="119"/>
      <c r="C64" s="258"/>
      <c r="D64" s="267" t="s">
        <v>199</v>
      </c>
      <c r="E64" s="113">
        <v>25.258651444880485</v>
      </c>
      <c r="F64" s="115">
        <v>708</v>
      </c>
      <c r="G64" s="114">
        <v>699</v>
      </c>
      <c r="H64" s="114">
        <v>677</v>
      </c>
      <c r="I64" s="114">
        <v>682</v>
      </c>
      <c r="J64" s="140">
        <v>693</v>
      </c>
      <c r="K64" s="114">
        <v>15</v>
      </c>
      <c r="L64" s="116">
        <v>2.1645021645021645</v>
      </c>
    </row>
    <row r="65" spans="1:12" s="110" customFormat="1" ht="15" customHeight="1" x14ac:dyDescent="0.2">
      <c r="A65" s="120"/>
      <c r="B65" s="119" t="s">
        <v>201</v>
      </c>
      <c r="C65" s="258"/>
      <c r="E65" s="113">
        <v>12.283555094429566</v>
      </c>
      <c r="F65" s="115">
        <v>8761</v>
      </c>
      <c r="G65" s="114">
        <v>8690</v>
      </c>
      <c r="H65" s="114">
        <v>8625</v>
      </c>
      <c r="I65" s="114">
        <v>8552</v>
      </c>
      <c r="J65" s="140">
        <v>8503</v>
      </c>
      <c r="K65" s="114">
        <v>258</v>
      </c>
      <c r="L65" s="116">
        <v>3.0342232153357638</v>
      </c>
    </row>
    <row r="66" spans="1:12" s="110" customFormat="1" ht="15" customHeight="1" x14ac:dyDescent="0.2">
      <c r="A66" s="120"/>
      <c r="B66" s="119"/>
      <c r="C66" s="258" t="s">
        <v>106</v>
      </c>
      <c r="E66" s="113">
        <v>51.831982650382379</v>
      </c>
      <c r="F66" s="115">
        <v>4541</v>
      </c>
      <c r="G66" s="114">
        <v>4515</v>
      </c>
      <c r="H66" s="114">
        <v>4454</v>
      </c>
      <c r="I66" s="114">
        <v>4409</v>
      </c>
      <c r="J66" s="140">
        <v>4393</v>
      </c>
      <c r="K66" s="114">
        <v>148</v>
      </c>
      <c r="L66" s="116">
        <v>3.3689961302071478</v>
      </c>
    </row>
    <row r="67" spans="1:12" s="110" customFormat="1" ht="15" customHeight="1" x14ac:dyDescent="0.2">
      <c r="A67" s="120"/>
      <c r="B67" s="119"/>
      <c r="C67" s="258" t="s">
        <v>107</v>
      </c>
      <c r="E67" s="113">
        <v>48.168017349617621</v>
      </c>
      <c r="F67" s="115">
        <v>4220</v>
      </c>
      <c r="G67" s="114">
        <v>4175</v>
      </c>
      <c r="H67" s="114">
        <v>4171</v>
      </c>
      <c r="I67" s="114">
        <v>4143</v>
      </c>
      <c r="J67" s="140">
        <v>4110</v>
      </c>
      <c r="K67" s="114">
        <v>110</v>
      </c>
      <c r="L67" s="116">
        <v>2.6763990267639901</v>
      </c>
    </row>
    <row r="68" spans="1:12" s="110" customFormat="1" ht="15" customHeight="1" x14ac:dyDescent="0.2">
      <c r="A68" s="120"/>
      <c r="B68" s="119"/>
      <c r="C68" s="258" t="s">
        <v>105</v>
      </c>
      <c r="D68" s="110" t="s">
        <v>202</v>
      </c>
      <c r="E68" s="113">
        <v>19.232964273484761</v>
      </c>
      <c r="F68" s="115">
        <v>1685</v>
      </c>
      <c r="G68" s="114">
        <v>1636</v>
      </c>
      <c r="H68" s="114">
        <v>1612</v>
      </c>
      <c r="I68" s="114">
        <v>1534</v>
      </c>
      <c r="J68" s="140">
        <v>1512</v>
      </c>
      <c r="K68" s="114">
        <v>173</v>
      </c>
      <c r="L68" s="116">
        <v>11.441798941798941</v>
      </c>
    </row>
    <row r="69" spans="1:12" s="110" customFormat="1" ht="15" customHeight="1" x14ac:dyDescent="0.2">
      <c r="A69" s="120"/>
      <c r="B69" s="119"/>
      <c r="C69" s="258"/>
      <c r="D69" s="267" t="s">
        <v>198</v>
      </c>
      <c r="E69" s="113">
        <v>47.655786350148368</v>
      </c>
      <c r="F69" s="115">
        <v>803</v>
      </c>
      <c r="G69" s="114">
        <v>785</v>
      </c>
      <c r="H69" s="114">
        <v>755</v>
      </c>
      <c r="I69" s="114">
        <v>706</v>
      </c>
      <c r="J69" s="140">
        <v>693</v>
      </c>
      <c r="K69" s="114">
        <v>110</v>
      </c>
      <c r="L69" s="116">
        <v>15.873015873015873</v>
      </c>
    </row>
    <row r="70" spans="1:12" s="110" customFormat="1" ht="15" customHeight="1" x14ac:dyDescent="0.2">
      <c r="A70" s="120"/>
      <c r="B70" s="119"/>
      <c r="C70" s="258"/>
      <c r="D70" s="267" t="s">
        <v>199</v>
      </c>
      <c r="E70" s="113">
        <v>52.344213649851632</v>
      </c>
      <c r="F70" s="115">
        <v>882</v>
      </c>
      <c r="G70" s="114">
        <v>851</v>
      </c>
      <c r="H70" s="114">
        <v>857</v>
      </c>
      <c r="I70" s="114">
        <v>828</v>
      </c>
      <c r="J70" s="140">
        <v>819</v>
      </c>
      <c r="K70" s="114">
        <v>63</v>
      </c>
      <c r="L70" s="116">
        <v>7.6923076923076925</v>
      </c>
    </row>
    <row r="71" spans="1:12" s="110" customFormat="1" ht="15" customHeight="1" x14ac:dyDescent="0.2">
      <c r="A71" s="120"/>
      <c r="B71" s="119"/>
      <c r="C71" s="258"/>
      <c r="D71" s="110" t="s">
        <v>203</v>
      </c>
      <c r="E71" s="113">
        <v>74.0554731195069</v>
      </c>
      <c r="F71" s="115">
        <v>6488</v>
      </c>
      <c r="G71" s="114">
        <v>6450</v>
      </c>
      <c r="H71" s="114">
        <v>6409</v>
      </c>
      <c r="I71" s="114">
        <v>6429</v>
      </c>
      <c r="J71" s="140">
        <v>6415</v>
      </c>
      <c r="K71" s="114">
        <v>73</v>
      </c>
      <c r="L71" s="116">
        <v>1.1379579111457521</v>
      </c>
    </row>
    <row r="72" spans="1:12" s="110" customFormat="1" ht="15" customHeight="1" x14ac:dyDescent="0.2">
      <c r="A72" s="120"/>
      <c r="B72" s="119"/>
      <c r="C72" s="258"/>
      <c r="D72" s="267" t="s">
        <v>198</v>
      </c>
      <c r="E72" s="113">
        <v>52.173242909987671</v>
      </c>
      <c r="F72" s="115">
        <v>3385</v>
      </c>
      <c r="G72" s="114">
        <v>3375</v>
      </c>
      <c r="H72" s="114">
        <v>3349</v>
      </c>
      <c r="I72" s="114">
        <v>3359</v>
      </c>
      <c r="J72" s="140">
        <v>3366</v>
      </c>
      <c r="K72" s="114">
        <v>19</v>
      </c>
      <c r="L72" s="116">
        <v>0.56446821152703508</v>
      </c>
    </row>
    <row r="73" spans="1:12" s="110" customFormat="1" ht="15" customHeight="1" x14ac:dyDescent="0.2">
      <c r="A73" s="120"/>
      <c r="B73" s="119"/>
      <c r="C73" s="258"/>
      <c r="D73" s="267" t="s">
        <v>199</v>
      </c>
      <c r="E73" s="113">
        <v>47.826757090012329</v>
      </c>
      <c r="F73" s="115">
        <v>3103</v>
      </c>
      <c r="G73" s="114">
        <v>3075</v>
      </c>
      <c r="H73" s="114">
        <v>3060</v>
      </c>
      <c r="I73" s="114">
        <v>3070</v>
      </c>
      <c r="J73" s="140">
        <v>3049</v>
      </c>
      <c r="K73" s="114">
        <v>54</v>
      </c>
      <c r="L73" s="116">
        <v>1.7710724827812399</v>
      </c>
    </row>
    <row r="74" spans="1:12" s="110" customFormat="1" ht="15" customHeight="1" x14ac:dyDescent="0.2">
      <c r="A74" s="120"/>
      <c r="B74" s="119"/>
      <c r="C74" s="258"/>
      <c r="D74" s="110" t="s">
        <v>204</v>
      </c>
      <c r="E74" s="113">
        <v>6.7115626070083323</v>
      </c>
      <c r="F74" s="115">
        <v>588</v>
      </c>
      <c r="G74" s="114">
        <v>604</v>
      </c>
      <c r="H74" s="114">
        <v>604</v>
      </c>
      <c r="I74" s="114">
        <v>589</v>
      </c>
      <c r="J74" s="140">
        <v>576</v>
      </c>
      <c r="K74" s="114">
        <v>12</v>
      </c>
      <c r="L74" s="116">
        <v>2.0833333333333335</v>
      </c>
    </row>
    <row r="75" spans="1:12" s="110" customFormat="1" ht="15" customHeight="1" x14ac:dyDescent="0.2">
      <c r="A75" s="120"/>
      <c r="B75" s="119"/>
      <c r="C75" s="258"/>
      <c r="D75" s="267" t="s">
        <v>198</v>
      </c>
      <c r="E75" s="113">
        <v>60.034013605442176</v>
      </c>
      <c r="F75" s="115">
        <v>353</v>
      </c>
      <c r="G75" s="114">
        <v>355</v>
      </c>
      <c r="H75" s="114">
        <v>350</v>
      </c>
      <c r="I75" s="114">
        <v>344</v>
      </c>
      <c r="J75" s="140">
        <v>334</v>
      </c>
      <c r="K75" s="114">
        <v>19</v>
      </c>
      <c r="L75" s="116">
        <v>5.6886227544910177</v>
      </c>
    </row>
    <row r="76" spans="1:12" s="110" customFormat="1" ht="15" customHeight="1" x14ac:dyDescent="0.2">
      <c r="A76" s="120"/>
      <c r="B76" s="119"/>
      <c r="C76" s="258"/>
      <c r="D76" s="267" t="s">
        <v>199</v>
      </c>
      <c r="E76" s="113">
        <v>39.965986394557824</v>
      </c>
      <c r="F76" s="115">
        <v>235</v>
      </c>
      <c r="G76" s="114">
        <v>249</v>
      </c>
      <c r="H76" s="114">
        <v>254</v>
      </c>
      <c r="I76" s="114">
        <v>245</v>
      </c>
      <c r="J76" s="140">
        <v>242</v>
      </c>
      <c r="K76" s="114">
        <v>-7</v>
      </c>
      <c r="L76" s="116">
        <v>-2.8925619834710745</v>
      </c>
    </row>
    <row r="77" spans="1:12" s="110" customFormat="1" ht="15" customHeight="1" x14ac:dyDescent="0.2">
      <c r="A77" s="534"/>
      <c r="B77" s="119" t="s">
        <v>205</v>
      </c>
      <c r="C77" s="268"/>
      <c r="D77" s="182"/>
      <c r="E77" s="113">
        <v>9.5270810257560683</v>
      </c>
      <c r="F77" s="115">
        <v>6795</v>
      </c>
      <c r="G77" s="114">
        <v>7104</v>
      </c>
      <c r="H77" s="114">
        <v>7203</v>
      </c>
      <c r="I77" s="114">
        <v>7143</v>
      </c>
      <c r="J77" s="140">
        <v>7233</v>
      </c>
      <c r="K77" s="114">
        <v>-438</v>
      </c>
      <c r="L77" s="116">
        <v>-6.0555785980920778</v>
      </c>
    </row>
    <row r="78" spans="1:12" s="110" customFormat="1" ht="15" customHeight="1" x14ac:dyDescent="0.2">
      <c r="A78" s="120"/>
      <c r="B78" s="119"/>
      <c r="C78" s="268" t="s">
        <v>106</v>
      </c>
      <c r="D78" s="182"/>
      <c r="E78" s="113">
        <v>58.116261957321562</v>
      </c>
      <c r="F78" s="115">
        <v>3949</v>
      </c>
      <c r="G78" s="114">
        <v>4130</v>
      </c>
      <c r="H78" s="114">
        <v>4181</v>
      </c>
      <c r="I78" s="114">
        <v>4139</v>
      </c>
      <c r="J78" s="140">
        <v>4206</v>
      </c>
      <c r="K78" s="114">
        <v>-257</v>
      </c>
      <c r="L78" s="116">
        <v>-6.1103185924869239</v>
      </c>
    </row>
    <row r="79" spans="1:12" s="110" customFormat="1" ht="15" customHeight="1" x14ac:dyDescent="0.2">
      <c r="A79" s="123"/>
      <c r="B79" s="124"/>
      <c r="C79" s="260" t="s">
        <v>107</v>
      </c>
      <c r="D79" s="261"/>
      <c r="E79" s="125">
        <v>41.883738042678438</v>
      </c>
      <c r="F79" s="143">
        <v>2846</v>
      </c>
      <c r="G79" s="144">
        <v>2974</v>
      </c>
      <c r="H79" s="144">
        <v>3022</v>
      </c>
      <c r="I79" s="144">
        <v>3004</v>
      </c>
      <c r="J79" s="145">
        <v>3027</v>
      </c>
      <c r="K79" s="144">
        <v>-181</v>
      </c>
      <c r="L79" s="146">
        <v>-5.9795176742649492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71323</v>
      </c>
      <c r="E11" s="114">
        <v>71778</v>
      </c>
      <c r="F11" s="114">
        <v>71770</v>
      </c>
      <c r="G11" s="114">
        <v>71165</v>
      </c>
      <c r="H11" s="140">
        <v>71462</v>
      </c>
      <c r="I11" s="115">
        <v>-139</v>
      </c>
      <c r="J11" s="116">
        <v>-0.19450896980213261</v>
      </c>
    </row>
    <row r="12" spans="1:15" s="110" customFormat="1" ht="24.95" customHeight="1" x14ac:dyDescent="0.2">
      <c r="A12" s="193" t="s">
        <v>132</v>
      </c>
      <c r="B12" s="194" t="s">
        <v>133</v>
      </c>
      <c r="C12" s="113">
        <v>5.3278745986568149E-2</v>
      </c>
      <c r="D12" s="115">
        <v>38</v>
      </c>
      <c r="E12" s="114">
        <v>40</v>
      </c>
      <c r="F12" s="114">
        <v>36</v>
      </c>
      <c r="G12" s="114">
        <v>38</v>
      </c>
      <c r="H12" s="140">
        <v>35</v>
      </c>
      <c r="I12" s="115">
        <v>3</v>
      </c>
      <c r="J12" s="116">
        <v>8.5714285714285712</v>
      </c>
    </row>
    <row r="13" spans="1:15" s="110" customFormat="1" ht="24.95" customHeight="1" x14ac:dyDescent="0.2">
      <c r="A13" s="193" t="s">
        <v>134</v>
      </c>
      <c r="B13" s="199" t="s">
        <v>214</v>
      </c>
      <c r="C13" s="113">
        <v>1.2520505306843515</v>
      </c>
      <c r="D13" s="115">
        <v>893</v>
      </c>
      <c r="E13" s="114">
        <v>890</v>
      </c>
      <c r="F13" s="114">
        <v>886</v>
      </c>
      <c r="G13" s="114">
        <v>874</v>
      </c>
      <c r="H13" s="140">
        <v>868</v>
      </c>
      <c r="I13" s="115">
        <v>25</v>
      </c>
      <c r="J13" s="116">
        <v>2.8801843317972349</v>
      </c>
    </row>
    <row r="14" spans="1:15" s="287" customFormat="1" ht="24" customHeight="1" x14ac:dyDescent="0.2">
      <c r="A14" s="193" t="s">
        <v>215</v>
      </c>
      <c r="B14" s="199" t="s">
        <v>137</v>
      </c>
      <c r="C14" s="113">
        <v>21.244198926012647</v>
      </c>
      <c r="D14" s="115">
        <v>15152</v>
      </c>
      <c r="E14" s="114">
        <v>15317</v>
      </c>
      <c r="F14" s="114">
        <v>15529</v>
      </c>
      <c r="G14" s="114">
        <v>15602</v>
      </c>
      <c r="H14" s="140">
        <v>15810</v>
      </c>
      <c r="I14" s="115">
        <v>-658</v>
      </c>
      <c r="J14" s="116">
        <v>-4.161922833649589</v>
      </c>
      <c r="K14" s="110"/>
      <c r="L14" s="110"/>
      <c r="M14" s="110"/>
      <c r="N14" s="110"/>
      <c r="O14" s="110"/>
    </row>
    <row r="15" spans="1:15" s="110" customFormat="1" ht="24.75" customHeight="1" x14ac:dyDescent="0.2">
      <c r="A15" s="193" t="s">
        <v>216</v>
      </c>
      <c r="B15" s="199" t="s">
        <v>217</v>
      </c>
      <c r="C15" s="113">
        <v>1.4385261416373401</v>
      </c>
      <c r="D15" s="115">
        <v>1026</v>
      </c>
      <c r="E15" s="114">
        <v>1019</v>
      </c>
      <c r="F15" s="114">
        <v>1023</v>
      </c>
      <c r="G15" s="114">
        <v>1031</v>
      </c>
      <c r="H15" s="140">
        <v>1043</v>
      </c>
      <c r="I15" s="115">
        <v>-17</v>
      </c>
      <c r="J15" s="116">
        <v>-1.6299137104506232</v>
      </c>
    </row>
    <row r="16" spans="1:15" s="287" customFormat="1" ht="24.95" customHeight="1" x14ac:dyDescent="0.2">
      <c r="A16" s="193" t="s">
        <v>218</v>
      </c>
      <c r="B16" s="199" t="s">
        <v>141</v>
      </c>
      <c r="C16" s="113">
        <v>17.653491860970515</v>
      </c>
      <c r="D16" s="115">
        <v>12591</v>
      </c>
      <c r="E16" s="114">
        <v>12737</v>
      </c>
      <c r="F16" s="114">
        <v>12932</v>
      </c>
      <c r="G16" s="114">
        <v>13002</v>
      </c>
      <c r="H16" s="140">
        <v>13203</v>
      </c>
      <c r="I16" s="115">
        <v>-612</v>
      </c>
      <c r="J16" s="116">
        <v>-4.6353101567825492</v>
      </c>
      <c r="K16" s="110"/>
      <c r="L16" s="110"/>
      <c r="M16" s="110"/>
      <c r="N16" s="110"/>
      <c r="O16" s="110"/>
    </row>
    <row r="17" spans="1:15" s="110" customFormat="1" ht="24.95" customHeight="1" x14ac:dyDescent="0.2">
      <c r="A17" s="193" t="s">
        <v>219</v>
      </c>
      <c r="B17" s="199" t="s">
        <v>220</v>
      </c>
      <c r="C17" s="113">
        <v>2.1521809234047922</v>
      </c>
      <c r="D17" s="115">
        <v>1535</v>
      </c>
      <c r="E17" s="114">
        <v>1561</v>
      </c>
      <c r="F17" s="114">
        <v>1574</v>
      </c>
      <c r="G17" s="114">
        <v>1569</v>
      </c>
      <c r="H17" s="140">
        <v>1564</v>
      </c>
      <c r="I17" s="115">
        <v>-29</v>
      </c>
      <c r="J17" s="116">
        <v>-1.8542199488491049</v>
      </c>
    </row>
    <row r="18" spans="1:15" s="287" customFormat="1" ht="24.95" customHeight="1" x14ac:dyDescent="0.2">
      <c r="A18" s="201" t="s">
        <v>144</v>
      </c>
      <c r="B18" s="202" t="s">
        <v>145</v>
      </c>
      <c r="C18" s="113">
        <v>4.1361131752730538</v>
      </c>
      <c r="D18" s="115">
        <v>2950</v>
      </c>
      <c r="E18" s="114">
        <v>2962</v>
      </c>
      <c r="F18" s="114">
        <v>3012</v>
      </c>
      <c r="G18" s="114">
        <v>2921</v>
      </c>
      <c r="H18" s="140">
        <v>2918</v>
      </c>
      <c r="I18" s="115">
        <v>32</v>
      </c>
      <c r="J18" s="116">
        <v>1.0966415352981493</v>
      </c>
      <c r="K18" s="110"/>
      <c r="L18" s="110"/>
      <c r="M18" s="110"/>
      <c r="N18" s="110"/>
      <c r="O18" s="110"/>
    </row>
    <row r="19" spans="1:15" s="110" customFormat="1" ht="24.95" customHeight="1" x14ac:dyDescent="0.2">
      <c r="A19" s="193" t="s">
        <v>146</v>
      </c>
      <c r="B19" s="199" t="s">
        <v>147</v>
      </c>
      <c r="C19" s="113">
        <v>13.623936177670597</v>
      </c>
      <c r="D19" s="115">
        <v>9717</v>
      </c>
      <c r="E19" s="114">
        <v>9836</v>
      </c>
      <c r="F19" s="114">
        <v>9831</v>
      </c>
      <c r="G19" s="114">
        <v>9744</v>
      </c>
      <c r="H19" s="140">
        <v>9824</v>
      </c>
      <c r="I19" s="115">
        <v>-107</v>
      </c>
      <c r="J19" s="116">
        <v>-1.0891693811074918</v>
      </c>
    </row>
    <row r="20" spans="1:15" s="287" customFormat="1" ht="24.95" customHeight="1" x14ac:dyDescent="0.2">
      <c r="A20" s="193" t="s">
        <v>148</v>
      </c>
      <c r="B20" s="199" t="s">
        <v>149</v>
      </c>
      <c r="C20" s="113">
        <v>8.7236936191691328</v>
      </c>
      <c r="D20" s="115">
        <v>6222</v>
      </c>
      <c r="E20" s="114">
        <v>6238</v>
      </c>
      <c r="F20" s="114">
        <v>6040</v>
      </c>
      <c r="G20" s="114">
        <v>5890</v>
      </c>
      <c r="H20" s="140">
        <v>5851</v>
      </c>
      <c r="I20" s="115">
        <v>371</v>
      </c>
      <c r="J20" s="116">
        <v>6.3407964450521277</v>
      </c>
      <c r="K20" s="110"/>
      <c r="L20" s="110"/>
      <c r="M20" s="110"/>
      <c r="N20" s="110"/>
      <c r="O20" s="110"/>
    </row>
    <row r="21" spans="1:15" s="110" customFormat="1" ht="24.95" customHeight="1" x14ac:dyDescent="0.2">
      <c r="A21" s="201" t="s">
        <v>150</v>
      </c>
      <c r="B21" s="202" t="s">
        <v>151</v>
      </c>
      <c r="C21" s="113">
        <v>1.794652496389664</v>
      </c>
      <c r="D21" s="115">
        <v>1280</v>
      </c>
      <c r="E21" s="114">
        <v>1315</v>
      </c>
      <c r="F21" s="114">
        <v>1326</v>
      </c>
      <c r="G21" s="114">
        <v>1279</v>
      </c>
      <c r="H21" s="140">
        <v>1245</v>
      </c>
      <c r="I21" s="115">
        <v>35</v>
      </c>
      <c r="J21" s="116">
        <v>2.8112449799196786</v>
      </c>
    </row>
    <row r="22" spans="1:15" s="110" customFormat="1" ht="24.95" customHeight="1" x14ac:dyDescent="0.2">
      <c r="A22" s="201" t="s">
        <v>152</v>
      </c>
      <c r="B22" s="199" t="s">
        <v>153</v>
      </c>
      <c r="C22" s="113">
        <v>1.3235562160873771</v>
      </c>
      <c r="D22" s="115">
        <v>944</v>
      </c>
      <c r="E22" s="114">
        <v>978</v>
      </c>
      <c r="F22" s="114">
        <v>972</v>
      </c>
      <c r="G22" s="114">
        <v>1005</v>
      </c>
      <c r="H22" s="140">
        <v>1029</v>
      </c>
      <c r="I22" s="115">
        <v>-85</v>
      </c>
      <c r="J22" s="116">
        <v>-8.2604470359572399</v>
      </c>
    </row>
    <row r="23" spans="1:15" s="110" customFormat="1" ht="24.95" customHeight="1" x14ac:dyDescent="0.2">
      <c r="A23" s="193" t="s">
        <v>154</v>
      </c>
      <c r="B23" s="199" t="s">
        <v>155</v>
      </c>
      <c r="C23" s="113">
        <v>1.8787768321579295</v>
      </c>
      <c r="D23" s="115">
        <v>1340</v>
      </c>
      <c r="E23" s="114">
        <v>1334</v>
      </c>
      <c r="F23" s="114">
        <v>1306</v>
      </c>
      <c r="G23" s="114">
        <v>1292</v>
      </c>
      <c r="H23" s="140">
        <v>1319</v>
      </c>
      <c r="I23" s="115">
        <v>21</v>
      </c>
      <c r="J23" s="116">
        <v>1.5921152388172859</v>
      </c>
    </row>
    <row r="24" spans="1:15" s="110" customFormat="1" ht="24.95" customHeight="1" x14ac:dyDescent="0.2">
      <c r="A24" s="193" t="s">
        <v>156</v>
      </c>
      <c r="B24" s="199" t="s">
        <v>221</v>
      </c>
      <c r="C24" s="113">
        <v>6.065364608891942</v>
      </c>
      <c r="D24" s="115">
        <v>4326</v>
      </c>
      <c r="E24" s="114">
        <v>4581</v>
      </c>
      <c r="F24" s="114">
        <v>4613</v>
      </c>
      <c r="G24" s="114">
        <v>3831</v>
      </c>
      <c r="H24" s="140">
        <v>3821</v>
      </c>
      <c r="I24" s="115">
        <v>505</v>
      </c>
      <c r="J24" s="116">
        <v>13.216435488092122</v>
      </c>
    </row>
    <row r="25" spans="1:15" s="110" customFormat="1" ht="24.95" customHeight="1" x14ac:dyDescent="0.2">
      <c r="A25" s="193" t="s">
        <v>222</v>
      </c>
      <c r="B25" s="204" t="s">
        <v>159</v>
      </c>
      <c r="C25" s="113">
        <v>3.5107889460622799</v>
      </c>
      <c r="D25" s="115">
        <v>2504</v>
      </c>
      <c r="E25" s="114">
        <v>2391</v>
      </c>
      <c r="F25" s="114">
        <v>2393</v>
      </c>
      <c r="G25" s="114">
        <v>3080</v>
      </c>
      <c r="H25" s="140">
        <v>3099</v>
      </c>
      <c r="I25" s="115">
        <v>-595</v>
      </c>
      <c r="J25" s="116">
        <v>-19.199741852210391</v>
      </c>
    </row>
    <row r="26" spans="1:15" s="110" customFormat="1" ht="24.95" customHeight="1" x14ac:dyDescent="0.2">
      <c r="A26" s="201">
        <v>782.78300000000002</v>
      </c>
      <c r="B26" s="203" t="s">
        <v>160</v>
      </c>
      <c r="C26" s="113">
        <v>3.3930148759867085</v>
      </c>
      <c r="D26" s="115">
        <v>2420</v>
      </c>
      <c r="E26" s="114">
        <v>2457</v>
      </c>
      <c r="F26" s="114">
        <v>2583</v>
      </c>
      <c r="G26" s="114">
        <v>2764</v>
      </c>
      <c r="H26" s="140">
        <v>2741</v>
      </c>
      <c r="I26" s="115">
        <v>-321</v>
      </c>
      <c r="J26" s="116">
        <v>-11.711054359722729</v>
      </c>
    </row>
    <row r="27" spans="1:15" s="110" customFormat="1" ht="24.95" customHeight="1" x14ac:dyDescent="0.2">
      <c r="A27" s="193" t="s">
        <v>161</v>
      </c>
      <c r="B27" s="199" t="s">
        <v>223</v>
      </c>
      <c r="C27" s="113">
        <v>6.0920039818852265</v>
      </c>
      <c r="D27" s="115">
        <v>4345</v>
      </c>
      <c r="E27" s="114">
        <v>4268</v>
      </c>
      <c r="F27" s="114">
        <v>4223</v>
      </c>
      <c r="G27" s="114">
        <v>4136</v>
      </c>
      <c r="H27" s="140">
        <v>4126</v>
      </c>
      <c r="I27" s="115">
        <v>219</v>
      </c>
      <c r="J27" s="116">
        <v>5.3078041686863795</v>
      </c>
    </row>
    <row r="28" spans="1:15" s="110" customFormat="1" ht="24.95" customHeight="1" x14ac:dyDescent="0.2">
      <c r="A28" s="193" t="s">
        <v>163</v>
      </c>
      <c r="B28" s="199" t="s">
        <v>164</v>
      </c>
      <c r="C28" s="113">
        <v>4.8119120059447864</v>
      </c>
      <c r="D28" s="115">
        <v>3432</v>
      </c>
      <c r="E28" s="114">
        <v>3350</v>
      </c>
      <c r="F28" s="114">
        <v>3361</v>
      </c>
      <c r="G28" s="114">
        <v>3313</v>
      </c>
      <c r="H28" s="140">
        <v>3329</v>
      </c>
      <c r="I28" s="115">
        <v>103</v>
      </c>
      <c r="J28" s="116">
        <v>3.094022228897567</v>
      </c>
    </row>
    <row r="29" spans="1:15" s="110" customFormat="1" ht="24.95" customHeight="1" x14ac:dyDescent="0.2">
      <c r="A29" s="193">
        <v>86</v>
      </c>
      <c r="B29" s="199" t="s">
        <v>165</v>
      </c>
      <c r="C29" s="113">
        <v>8.9956956381531903</v>
      </c>
      <c r="D29" s="115">
        <v>6416</v>
      </c>
      <c r="E29" s="114">
        <v>6485</v>
      </c>
      <c r="F29" s="114">
        <v>6408</v>
      </c>
      <c r="G29" s="114">
        <v>6325</v>
      </c>
      <c r="H29" s="140">
        <v>6337</v>
      </c>
      <c r="I29" s="115">
        <v>79</v>
      </c>
      <c r="J29" s="116">
        <v>1.2466466782389143</v>
      </c>
    </row>
    <row r="30" spans="1:15" s="110" customFormat="1" ht="24.95" customHeight="1" x14ac:dyDescent="0.2">
      <c r="A30" s="193">
        <v>87.88</v>
      </c>
      <c r="B30" s="204" t="s">
        <v>166</v>
      </c>
      <c r="C30" s="113">
        <v>8.6591982950801292</v>
      </c>
      <c r="D30" s="115">
        <v>6176</v>
      </c>
      <c r="E30" s="114">
        <v>6179</v>
      </c>
      <c r="F30" s="114">
        <v>6038</v>
      </c>
      <c r="G30" s="114">
        <v>5881</v>
      </c>
      <c r="H30" s="140">
        <v>5915</v>
      </c>
      <c r="I30" s="115">
        <v>261</v>
      </c>
      <c r="J30" s="116">
        <v>4.4125105663567199</v>
      </c>
    </row>
    <row r="31" spans="1:15" s="110" customFormat="1" ht="24.95" customHeight="1" x14ac:dyDescent="0.2">
      <c r="A31" s="193" t="s">
        <v>167</v>
      </c>
      <c r="B31" s="199" t="s">
        <v>168</v>
      </c>
      <c r="C31" s="113">
        <v>4.4417649285644183</v>
      </c>
      <c r="D31" s="115">
        <v>3168</v>
      </c>
      <c r="E31" s="114">
        <v>3157</v>
      </c>
      <c r="F31" s="114">
        <v>3213</v>
      </c>
      <c r="G31" s="114">
        <v>3190</v>
      </c>
      <c r="H31" s="140">
        <v>3195</v>
      </c>
      <c r="I31" s="115">
        <v>-27</v>
      </c>
      <c r="J31" s="116">
        <v>-0.84507042253521125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5.3278745986568149E-2</v>
      </c>
      <c r="D34" s="115">
        <v>38</v>
      </c>
      <c r="E34" s="114">
        <v>40</v>
      </c>
      <c r="F34" s="114">
        <v>36</v>
      </c>
      <c r="G34" s="114">
        <v>38</v>
      </c>
      <c r="H34" s="140">
        <v>35</v>
      </c>
      <c r="I34" s="115">
        <v>3</v>
      </c>
      <c r="J34" s="116">
        <v>8.5714285714285712</v>
      </c>
    </row>
    <row r="35" spans="1:10" s="110" customFormat="1" ht="24.95" customHeight="1" x14ac:dyDescent="0.2">
      <c r="A35" s="292" t="s">
        <v>171</v>
      </c>
      <c r="B35" s="293" t="s">
        <v>172</v>
      </c>
      <c r="C35" s="113">
        <v>26.63236263197005</v>
      </c>
      <c r="D35" s="115">
        <v>18995</v>
      </c>
      <c r="E35" s="114">
        <v>19169</v>
      </c>
      <c r="F35" s="114">
        <v>19427</v>
      </c>
      <c r="G35" s="114">
        <v>19397</v>
      </c>
      <c r="H35" s="140">
        <v>19596</v>
      </c>
      <c r="I35" s="115">
        <v>-601</v>
      </c>
      <c r="J35" s="116">
        <v>-3.066952439273321</v>
      </c>
    </row>
    <row r="36" spans="1:10" s="110" customFormat="1" ht="24.95" customHeight="1" x14ac:dyDescent="0.2">
      <c r="A36" s="294" t="s">
        <v>173</v>
      </c>
      <c r="B36" s="295" t="s">
        <v>174</v>
      </c>
      <c r="C36" s="125">
        <v>73.314358622043386</v>
      </c>
      <c r="D36" s="143">
        <v>52290</v>
      </c>
      <c r="E36" s="144">
        <v>52569</v>
      </c>
      <c r="F36" s="144">
        <v>52307</v>
      </c>
      <c r="G36" s="144">
        <v>51730</v>
      </c>
      <c r="H36" s="145">
        <v>51831</v>
      </c>
      <c r="I36" s="143">
        <v>459</v>
      </c>
      <c r="J36" s="146">
        <v>0.88557041152977944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2020-09-25T08:22:59Z</dcterms:created>
  <dcterms:modified xsi:type="dcterms:W3CDTF">2020-09-28T08:08:03Z</dcterms:modified>
</cp:coreProperties>
</file>