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I44" i="24"/>
  <c r="C44" i="24"/>
  <c r="M44" i="24" s="1"/>
  <c r="B44" i="24"/>
  <c r="D44" i="24" s="1"/>
  <c r="M43" i="24"/>
  <c r="I43" i="24"/>
  <c r="H43" i="24"/>
  <c r="G43" i="24"/>
  <c r="F43" i="24"/>
  <c r="E43" i="24"/>
  <c r="C43" i="24"/>
  <c r="L43" i="24" s="1"/>
  <c r="B43" i="24"/>
  <c r="D43" i="24" s="1"/>
  <c r="K42" i="24"/>
  <c r="I42" i="24"/>
  <c r="C42" i="24"/>
  <c r="M42" i="24" s="1"/>
  <c r="B42" i="24"/>
  <c r="D42" i="24" s="1"/>
  <c r="M41" i="24"/>
  <c r="I41" i="24"/>
  <c r="H41" i="24"/>
  <c r="G41" i="24"/>
  <c r="F41" i="24"/>
  <c r="E41" i="24"/>
  <c r="C41" i="24"/>
  <c r="L41" i="24" s="1"/>
  <c r="B41" i="24"/>
  <c r="D41" i="24" s="1"/>
  <c r="K40" i="24"/>
  <c r="I40" i="24"/>
  <c r="C40" i="24"/>
  <c r="M40" i="24" s="1"/>
  <c r="B40" i="24"/>
  <c r="D40" i="24" s="1"/>
  <c r="M36" i="24"/>
  <c r="L36" i="24"/>
  <c r="K36" i="24"/>
  <c r="J36" i="24"/>
  <c r="I36" i="24"/>
  <c r="H36" i="24"/>
  <c r="G36" i="24"/>
  <c r="F36" i="24"/>
  <c r="E36" i="24"/>
  <c r="D36" i="24"/>
  <c r="K57" i="15"/>
  <c r="L57" i="15" s="1"/>
  <c r="C38" i="24"/>
  <c r="C37" i="24"/>
  <c r="C35" i="24"/>
  <c r="C34" i="24"/>
  <c r="C33" i="24"/>
  <c r="C32" i="24"/>
  <c r="C31" i="24"/>
  <c r="C30" i="24"/>
  <c r="G30" i="24" s="1"/>
  <c r="C29" i="24"/>
  <c r="C28" i="24"/>
  <c r="C27" i="24"/>
  <c r="C26" i="24"/>
  <c r="G26" i="24" s="1"/>
  <c r="C25" i="24"/>
  <c r="C24" i="24"/>
  <c r="C23" i="24"/>
  <c r="C22" i="24"/>
  <c r="G22" i="24" s="1"/>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26" i="24" l="1"/>
  <c r="J26" i="24"/>
  <c r="H26" i="24"/>
  <c r="F26" i="24"/>
  <c r="D26" i="24"/>
  <c r="K24" i="24"/>
  <c r="J24" i="24"/>
  <c r="H24" i="24"/>
  <c r="F24" i="24"/>
  <c r="D24" i="24"/>
  <c r="K8" i="24"/>
  <c r="J8" i="24"/>
  <c r="H8" i="24"/>
  <c r="F8" i="24"/>
  <c r="D8" i="24"/>
  <c r="F15" i="24"/>
  <c r="D15" i="24"/>
  <c r="J15" i="24"/>
  <c r="H15" i="24"/>
  <c r="K15" i="24"/>
  <c r="K18" i="24"/>
  <c r="J18" i="24"/>
  <c r="H18" i="24"/>
  <c r="F18" i="24"/>
  <c r="D18" i="24"/>
  <c r="K28" i="24"/>
  <c r="J28" i="24"/>
  <c r="H28" i="24"/>
  <c r="F28" i="24"/>
  <c r="D28" i="24"/>
  <c r="F31" i="24"/>
  <c r="D31" i="24"/>
  <c r="J31" i="24"/>
  <c r="H31" i="24"/>
  <c r="K31" i="24"/>
  <c r="K34" i="24"/>
  <c r="J34" i="24"/>
  <c r="H34" i="24"/>
  <c r="F34" i="24"/>
  <c r="D34" i="24"/>
  <c r="I16" i="24"/>
  <c r="M16" i="24"/>
  <c r="E16" i="24"/>
  <c r="L16" i="24"/>
  <c r="G16" i="24"/>
  <c r="G19" i="24"/>
  <c r="M19" i="24"/>
  <c r="E19" i="24"/>
  <c r="L19" i="24"/>
  <c r="I19" i="24"/>
  <c r="I32" i="24"/>
  <c r="M32" i="24"/>
  <c r="E32" i="24"/>
  <c r="L32" i="24"/>
  <c r="G32" i="24"/>
  <c r="G35" i="24"/>
  <c r="M35" i="24"/>
  <c r="E35" i="24"/>
  <c r="L35" i="24"/>
  <c r="I35" i="24"/>
  <c r="F7" i="24"/>
  <c r="D7" i="24"/>
  <c r="J7" i="24"/>
  <c r="H7" i="24"/>
  <c r="K7" i="24"/>
  <c r="K22" i="24"/>
  <c r="J22" i="24"/>
  <c r="H22" i="24"/>
  <c r="F22" i="24"/>
  <c r="D22" i="24"/>
  <c r="F25" i="24"/>
  <c r="D25" i="24"/>
  <c r="J25" i="24"/>
  <c r="H25" i="24"/>
  <c r="K25" i="24"/>
  <c r="B45" i="24"/>
  <c r="B39" i="24"/>
  <c r="G29" i="24"/>
  <c r="M29" i="24"/>
  <c r="E29" i="24"/>
  <c r="L29" i="24"/>
  <c r="I29" i="24"/>
  <c r="F19" i="24"/>
  <c r="D19" i="24"/>
  <c r="J19" i="24"/>
  <c r="H19" i="24"/>
  <c r="K19" i="24"/>
  <c r="F29" i="24"/>
  <c r="D29" i="24"/>
  <c r="J29" i="24"/>
  <c r="H29" i="24"/>
  <c r="K29" i="24"/>
  <c r="F35" i="24"/>
  <c r="D35" i="24"/>
  <c r="J35" i="24"/>
  <c r="H35" i="24"/>
  <c r="K35" i="24"/>
  <c r="G17" i="24"/>
  <c r="M17" i="24"/>
  <c r="E17" i="24"/>
  <c r="L17" i="24"/>
  <c r="I17" i="24"/>
  <c r="G23" i="24"/>
  <c r="M23" i="24"/>
  <c r="E23" i="24"/>
  <c r="L23" i="24"/>
  <c r="I23" i="24"/>
  <c r="G33" i="24"/>
  <c r="M33" i="24"/>
  <c r="E33" i="24"/>
  <c r="L33" i="24"/>
  <c r="I33" i="24"/>
  <c r="F9" i="24"/>
  <c r="D9" i="24"/>
  <c r="J9" i="24"/>
  <c r="H9" i="24"/>
  <c r="K9" i="24"/>
  <c r="K16" i="24"/>
  <c r="J16" i="24"/>
  <c r="H16" i="24"/>
  <c r="F16" i="24"/>
  <c r="D16" i="24"/>
  <c r="K32" i="24"/>
  <c r="J32" i="24"/>
  <c r="H32" i="24"/>
  <c r="F32" i="24"/>
  <c r="D32" i="24"/>
  <c r="K20" i="24"/>
  <c r="J20" i="24"/>
  <c r="H20" i="24"/>
  <c r="F20" i="24"/>
  <c r="D20" i="24"/>
  <c r="F23" i="24"/>
  <c r="D23" i="24"/>
  <c r="J23" i="24"/>
  <c r="H23" i="24"/>
  <c r="K23" i="24"/>
  <c r="H37" i="24"/>
  <c r="F37" i="24"/>
  <c r="D37" i="24"/>
  <c r="K37" i="24"/>
  <c r="J37" i="24"/>
  <c r="G7" i="24"/>
  <c r="M7" i="24"/>
  <c r="E7" i="24"/>
  <c r="L7" i="24"/>
  <c r="I7" i="24"/>
  <c r="I24" i="24"/>
  <c r="M24" i="24"/>
  <c r="E24" i="24"/>
  <c r="L24" i="24"/>
  <c r="G24" i="24"/>
  <c r="G27" i="24"/>
  <c r="M27" i="24"/>
  <c r="E27" i="24"/>
  <c r="L27" i="24"/>
  <c r="I27" i="24"/>
  <c r="B14" i="24"/>
  <c r="B6" i="24"/>
  <c r="F17" i="24"/>
  <c r="D17" i="24"/>
  <c r="J17" i="24"/>
  <c r="H17" i="24"/>
  <c r="K17" i="24"/>
  <c r="K30" i="24"/>
  <c r="J30" i="24"/>
  <c r="H30" i="24"/>
  <c r="F30" i="24"/>
  <c r="D30" i="24"/>
  <c r="F33" i="24"/>
  <c r="D33" i="24"/>
  <c r="J33" i="24"/>
  <c r="H33" i="24"/>
  <c r="K33" i="24"/>
  <c r="I8" i="24"/>
  <c r="M8" i="24"/>
  <c r="E8" i="24"/>
  <c r="L8" i="24"/>
  <c r="G8" i="24"/>
  <c r="G9" i="24"/>
  <c r="M9" i="24"/>
  <c r="E9" i="24"/>
  <c r="L9" i="24"/>
  <c r="I9" i="24"/>
  <c r="G21" i="24"/>
  <c r="M21" i="24"/>
  <c r="E21" i="24"/>
  <c r="L21" i="24"/>
  <c r="I21" i="24"/>
  <c r="M38" i="24"/>
  <c r="E38" i="24"/>
  <c r="L38" i="24"/>
  <c r="G38" i="24"/>
  <c r="I38" i="24"/>
  <c r="F21" i="24"/>
  <c r="D21" i="24"/>
  <c r="J21" i="24"/>
  <c r="H21" i="24"/>
  <c r="K21" i="24"/>
  <c r="F27" i="24"/>
  <c r="D27" i="24"/>
  <c r="J27" i="24"/>
  <c r="H27" i="24"/>
  <c r="K27" i="24"/>
  <c r="D38" i="24"/>
  <c r="K38" i="24"/>
  <c r="J38" i="24"/>
  <c r="H38" i="24"/>
  <c r="F38" i="24"/>
  <c r="G15" i="24"/>
  <c r="M15" i="24"/>
  <c r="E15" i="24"/>
  <c r="L15" i="24"/>
  <c r="I15" i="24"/>
  <c r="G25" i="24"/>
  <c r="M25" i="24"/>
  <c r="E25" i="24"/>
  <c r="L25" i="24"/>
  <c r="I25" i="24"/>
  <c r="G31" i="24"/>
  <c r="M31" i="24"/>
  <c r="E31" i="24"/>
  <c r="L31" i="24"/>
  <c r="I31" i="24"/>
  <c r="I20" i="24"/>
  <c r="M20" i="24"/>
  <c r="E20" i="24"/>
  <c r="L20" i="24"/>
  <c r="I28" i="24"/>
  <c r="M28" i="24"/>
  <c r="E28" i="24"/>
  <c r="L28" i="24"/>
  <c r="I37" i="24"/>
  <c r="G37" i="24"/>
  <c r="L37" i="24"/>
  <c r="E37" i="24"/>
  <c r="M37" i="24"/>
  <c r="I18" i="24"/>
  <c r="M18" i="24"/>
  <c r="E18" i="24"/>
  <c r="L18" i="24"/>
  <c r="I26" i="24"/>
  <c r="M26" i="24"/>
  <c r="E26" i="24"/>
  <c r="L26" i="24"/>
  <c r="I34" i="24"/>
  <c r="M34" i="24"/>
  <c r="E34" i="24"/>
  <c r="L34" i="24"/>
  <c r="G28"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18" i="24"/>
  <c r="G34" i="24"/>
  <c r="C14" i="24"/>
  <c r="C6" i="24"/>
  <c r="I22" i="24"/>
  <c r="M22" i="24"/>
  <c r="E22" i="24"/>
  <c r="L22" i="24"/>
  <c r="I30" i="24"/>
  <c r="M30" i="24"/>
  <c r="E30" i="24"/>
  <c r="L30" i="24"/>
  <c r="C45" i="24"/>
  <c r="C39" i="24"/>
  <c r="G20"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I77" i="24" s="1"/>
  <c r="F40" i="24"/>
  <c r="J41" i="24"/>
  <c r="F42" i="24"/>
  <c r="J43" i="24"/>
  <c r="F44" i="24"/>
  <c r="G40" i="24"/>
  <c r="K41" i="24"/>
  <c r="G42" i="24"/>
  <c r="K43" i="24"/>
  <c r="G44" i="24"/>
  <c r="H40" i="24"/>
  <c r="H42" i="24"/>
  <c r="H44" i="24"/>
  <c r="J40" i="24"/>
  <c r="J42" i="24"/>
  <c r="J44" i="24"/>
  <c r="L40" i="24"/>
  <c r="L42" i="24"/>
  <c r="L44" i="24"/>
  <c r="E40" i="24"/>
  <c r="E42" i="24"/>
  <c r="E44" i="24"/>
  <c r="K6" i="24" l="1"/>
  <c r="J6" i="24"/>
  <c r="H6" i="24"/>
  <c r="F6" i="24"/>
  <c r="D6" i="24"/>
  <c r="K14" i="24"/>
  <c r="J14" i="24"/>
  <c r="H14" i="24"/>
  <c r="F14" i="24"/>
  <c r="D14" i="24"/>
  <c r="H39" i="24"/>
  <c r="F39" i="24"/>
  <c r="D39" i="24"/>
  <c r="K39" i="24"/>
  <c r="J39" i="24"/>
  <c r="I78" i="24"/>
  <c r="I79" i="24"/>
  <c r="I39" i="24"/>
  <c r="G39" i="24"/>
  <c r="L39" i="24"/>
  <c r="M39" i="24"/>
  <c r="E39" i="24"/>
  <c r="H45" i="24"/>
  <c r="F45" i="24"/>
  <c r="D45" i="24"/>
  <c r="K45" i="24"/>
  <c r="J45" i="24"/>
  <c r="J79" i="24"/>
  <c r="J78" i="24"/>
  <c r="I45" i="24"/>
  <c r="G45" i="24"/>
  <c r="L45" i="24"/>
  <c r="M45" i="24"/>
  <c r="E45" i="24"/>
  <c r="K77" i="24"/>
  <c r="I6" i="24"/>
  <c r="M6" i="24"/>
  <c r="E6" i="24"/>
  <c r="L6" i="24"/>
  <c r="G6" i="24"/>
  <c r="I14" i="24"/>
  <c r="M14" i="24"/>
  <c r="E14" i="24"/>
  <c r="L14" i="24"/>
  <c r="G14" i="24"/>
  <c r="I83" i="24" l="1"/>
  <c r="I82" i="24"/>
  <c r="K79" i="24"/>
  <c r="K78" i="24"/>
  <c r="I81" i="24" s="1"/>
</calcChain>
</file>

<file path=xl/sharedStrings.xml><?xml version="1.0" encoding="utf-8"?>
<sst xmlns="http://schemas.openxmlformats.org/spreadsheetml/2006/main" count="1670" uniqueCount="520">
  <si>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</si>
  <si>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</si>
  <si>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</si>
  <si>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</si>
  <si>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</si>
  <si>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</si>
  <si>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</si>
  <si>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</si>
  <si>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</si>
  <si>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</si>
  <si>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</si>
  <si>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</si>
  <si>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</si>
  <si>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Hamm, Stadt (05915)</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</si>
  <si>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</si>
  <si>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</si>
  <si>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</si>
  <si>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</si>
  <si>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</si>
  <si>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</si>
  <si>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</si>
  <si>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</si>
  <si>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</si>
  <si>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</si>
  <si>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</si>
  <si>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</si>
  <si>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</si>
  <si>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</si>
  <si>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</si>
  <si>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</si>
  <si>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</si>
  <si>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</si>
  <si>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</si>
  <si>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</si>
  <si>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</si>
  <si>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</si>
  <si>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</si>
  <si>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</si>
  <si>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</si>
  <si>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</si>
  <si>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</si>
  <si>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</si>
  <si>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</si>
  <si>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</si>
  <si>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</si>
  <si>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</si>
  <si>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</si>
  <si>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</si>
  <si>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</si>
  <si>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</si>
  <si>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</si>
  <si>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</si>
  <si>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</si>
  <si>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</si>
  <si>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</si>
  <si>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</si>
  <si>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</si>
  <si>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</si>
  <si>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</si>
  <si>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</si>
  <si>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</si>
  <si>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</si>
  <si>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</si>
  <si>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</si>
  <si>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</si>
  <si>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</si>
  <si>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</si>
  <si>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</si>
  <si>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</si>
  <si>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</si>
  <si>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</si>
  <si>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</si>
  <si>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</si>
  <si>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</si>
  <si>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</si>
  <si>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</si>
  <si>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</si>
  <si>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</si>
  <si>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</si>
  <si>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</si>
  <si>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</si>
  <si>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</si>
  <si>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</si>
  <si>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</si>
  <si>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</si>
  <si>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</si>
  <si>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</si>
  <si>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</si>
  <si>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</si>
  <si>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</si>
  <si>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</si>
  <si>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</si>
  <si>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Hamm, Stadt (05915);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</si>
  <si>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</si>
  <si>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</si>
  <si>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</si>
  <si>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</si>
  <si>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</si>
  <si>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</si>
  <si>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</si>
  <si>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</si>
  <si>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</si>
  <si>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</si>
  <si>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</si>
  <si>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</si>
  <si>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</si>
  <si>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</si>
  <si>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</si>
  <si>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</si>
  <si>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</si>
  <si>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</si>
  <si>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</si>
  <si>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</si>
  <si>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</si>
  <si>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</si>
  <si>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</si>
  <si>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</si>
  <si>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</si>
  <si>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</si>
  <si>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</si>
  <si>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</si>
  <si>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</si>
  <si>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</si>
  <si>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</si>
  <si>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</si>
  <si>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</si>
  <si>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</si>
  <si>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</si>
  <si>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</si>
  <si>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</si>
  <si>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</si>
  <si>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</si>
  <si>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</si>
  <si>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</si>
  <si>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</si>
  <si>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</si>
  <si>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</si>
  <si>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</si>
  <si>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</si>
  <si>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</si>
  <si>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</si>
  <si>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</si>
  <si>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</si>
  <si>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</si>
  <si>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</si>
  <si>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</si>
  <si>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</si>
  <si>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</si>
  <si>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</si>
  <si>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</si>
  <si>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</si>
  <si>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</si>
  <si>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</si>
  <si>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</si>
  <si>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</si>
  <si>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</si>
  <si>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</si>
  <si>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</si>
  <si>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</si>
  <si>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</si>
  <si>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</si>
  <si>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</si>
  <si>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</si>
  <si>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</si>
  <si>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</si>
  <si>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</si>
  <si>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</si>
  <si>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</si>
  <si>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</si>
  <si>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</si>
  <si>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</si>
  <si>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</si>
  <si>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</si>
  <si>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</si>
  <si>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</si>
  <si>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</si>
  <si>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</si>
  <si>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</si>
  <si>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</si>
  <si>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</si>
  <si>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</si>
  <si>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</si>
  <si>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</si>
  <si>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Hamm, Stadt (05915)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</si>
  <si>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</si>
  <si>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</si>
  <si>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</si>
  <si>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</si>
  <si>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</si>
  <si>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</si>
  <si>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</si>
  <si>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</si>
  <si>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</si>
  <si>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</si>
  <si>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</si>
  <si>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</si>
  <si>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</si>
  <si>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</si>
  <si>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</si>
  <si>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</si>
  <si>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</si>
  <si>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</si>
  <si>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</si>
  <si>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</si>
  <si>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</si>
  <si>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</si>
  <si>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</si>
  <si>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</si>
  <si>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</si>
  <si>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</si>
  <si>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</si>
  <si>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</si>
  <si>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</si>
  <si>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</si>
  <si>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</si>
  <si>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</si>
  <si>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</si>
  <si>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</si>
  <si>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</si>
  <si>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</si>
  <si>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</si>
  <si>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</si>
  <si>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</si>
  <si>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</si>
  <si>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</si>
  <si>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</si>
  <si>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</si>
  <si>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</si>
  <si>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</si>
  <si>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</si>
  <si>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</si>
  <si>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</si>
  <si>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</si>
  <si>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</si>
  <si>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</si>
  <si>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</si>
  <si>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</si>
  <si>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</si>
  <si>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</si>
  <si>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</si>
  <si>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</si>
  <si>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</si>
  <si>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</si>
  <si>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</si>
  <si>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</si>
  <si>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</si>
  <si>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</si>
  <si>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</si>
  <si>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</si>
  <si>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</si>
  <si>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</si>
  <si>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</si>
  <si>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</si>
  <si>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</si>
  <si>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</si>
  <si>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</si>
  <si>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</si>
  <si>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</si>
  <si>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</si>
  <si>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</si>
  <si>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</si>
  <si>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</si>
  <si>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</si>
  <si>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</si>
  <si>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</si>
  <si>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</si>
  <si>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</si>
  <si>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</si>
  <si>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</si>
  <si>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</si>
  <si>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</si>
  <si>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</si>
  <si>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</si>
  <si>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</si>
  <si>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</si>
  <si>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</si>
  <si>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</si>
  <si>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</si>
  <si>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</si>
  <si>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</si>
  <si>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</si>
  <si>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</si>
  <si>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</si>
  <si>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</si>
  <si>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</si>
  <si>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</si>
  <si>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</si>
  <si>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</si>
  <si>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</si>
  <si>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</si>
  <si>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</si>
  <si>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</si>
  <si>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</si>
  <si>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</si>
  <si>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</si>
  <si>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</si>
  <si>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</si>
  <si>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</si>
  <si>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</si>
  <si>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</si>
  <si>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</si>
  <si>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</si>
  <si>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</si>
  <si>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</si>
  <si>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</si>
  <si>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</si>
  <si>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</si>
  <si>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</si>
  <si>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</si>
  <si>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</si>
  <si>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</si>
  <si>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</si>
  <si>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</si>
  <si>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</si>
  <si>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</si>
  <si>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</si>
  <si>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</si>
  <si>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</si>
  <si>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</si>
  <si>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</si>
  <si>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</si>
  <si>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</si>
  <si>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</si>
  <si>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</si>
  <si>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</si>
  <si>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</si>
  <si>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</si>
  <si>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</si>
  <si>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</si>
  <si>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</si>
  <si>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</si>
  <si>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</si>
  <si>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</si>
  <si>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</si>
  <si>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</si>
  <si>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</si>
  <si>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</si>
  <si>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</si>
  <si>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</si>
  <si>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</si>
  <si>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</si>
  <si>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</si>
  <si>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</si>
  <si>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</si>
  <si>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</si>
  <si>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</si>
  <si>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</si>
  <si>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</si>
  <si>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</si>
  <si>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</si>
  <si>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</si>
  <si>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</si>
  <si>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</si>
  <si>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</si>
  <si>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</si>
  <si>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</si>
  <si>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</si>
  <si>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</si>
  <si>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</si>
  <si>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</si>
  <si>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</si>
  <si>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</si>
  <si>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</si>
  <si>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</si>
  <si>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</si>
  <si>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</si>
  <si>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</si>
  <si>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</si>
  <si>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</si>
  <si>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</si>
  <si>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</si>
  <si>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</si>
  <si>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</si>
  <si>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Hamm, Stadt (05915);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</si>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</sst>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{299A3A96-5BCE-47E2-BA24-14F77D552863}</c15:txfldGUID>
                      <c15:f>Daten_Diagramme!$D$6</c15:f>
                      <c15:dlblFieldTableCache>
                        <c:ptCount val="1"/>
                        <c:pt idx="0">
                          <c:v>1.8</c:v>
                        </c:pt>
                      </c15:dlblFieldTableCache>
                    </c15:dlblFTEntry>
                  </c15:dlblFieldTable>
                  <c15:showDataLabelsRange val="0"/>
                </c:ext>
                <c:ext xmlns:c16="http://schemas.microsoft.com/office/drawing/2014/chart" uri="{C3380CC4-5D6E-409C-BE32-E72D297353CC}">
                  <c16:uniqueId val="{00000000-3F59-4EDA-82F4-28D9FE25D5EE}"/>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{9C80716B-E589-4EA5-A9CC-D09E51D60546}</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3F59-4EDA-82F4-28D9FE25D5EE}"/>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{F5D1840F-FEBD-4F44-93E3-87C5FD7171F7}</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3F59-4EDA-82F4-28D9FE25D5E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{1B960D2C-D939-4AEA-9DBF-83C0E58ABCAD}</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F59-4EDA-82F4-28D9FE25D5E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1.847705295981158</c:v>
                </c:pt>
                <c:pt idx="1">
                  <c:v>1.3225681822425275</c:v>
                </c:pt>
                <c:pt idx="2">
                  <c:v>1.1186464311118853</c:v>
                </c:pt>
                <c:pt idx="3">
                  <c:v>1.0875687030768</c:v>
                </c:pt>
              </c:numCache>
            </c:numRef>
          </c:val>
          <c:extLst>
            <c:ext xmlns:c16="http://schemas.microsoft.com/office/drawing/2014/chart" uri="{C3380CC4-5D6E-409C-BE32-E72D297353CC}">
              <c16:uniqueId val="{00000004-3F59-4EDA-82F4-28D9FE25D5E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{7E68E416-365D-48E7-9778-67E127E5F682}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F59-4EDA-82F4-28D9FE25D5E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{EA199731-BEA9-4C1F-A0D7-2A3C61049EE4}</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F59-4EDA-82F4-28D9FE25D5E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{6B0CC18A-B674-43D2-9A5B-9E2478024304}</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F59-4EDA-82F4-28D9FE25D5E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{8D5D3B8E-AADD-4BC9-B249-5098FF40DB94}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F59-4EDA-82F4-28D9FE25D5E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F59-4EDA-82F4-28D9FE25D5E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F59-4EDA-82F4-28D9FE25D5E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{BA487DE8-16AA-474F-937A-E83B0188E7EB}</c15:txfldGUID>
                      <c15:f>Daten_Diagramme!$E$6</c15:f>
                      <c15:dlblFieldTableCache>
                        <c:ptCount val="1"/>
                        <c:pt idx="0">
                          <c:v>-2.6</c:v>
                        </c:pt>
                      </c15:dlblFieldTableCache>
                    </c15:dlblFTEntry>
                  </c15:dlblFieldTable>
                  <c15:showDataLabelsRange val="0"/>
                </c:ext>
                <c:ext xmlns:c16="http://schemas.microsoft.com/office/drawing/2014/chart" uri="{C3380CC4-5D6E-409C-BE32-E72D297353CC}">
                  <c16:uniqueId val="{00000000-DAAA-4090-8EB5-EE7A2DD2DA9C}"/>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{614D7097-761A-4395-9869-08286623823C}</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DAAA-4090-8EB5-EE7A2DD2DA9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{82E23115-D9E4-4404-A13E-FFF3AAF02FF0}</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AAA-4090-8EB5-EE7A2DD2DA9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{A129162B-B7E3-4986-8362-03F410F64D37}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AAA-4090-8EB5-EE7A2DD2DA9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-2.6292670682730925</c:v>
                </c:pt>
                <c:pt idx="1">
                  <c:v>-3.156552267354261</c:v>
                </c:pt>
                <c:pt idx="2">
                  <c:v>-2.7637010795899166</c:v>
                </c:pt>
                <c:pt idx="3">
                  <c:v>-2.8655893304673015</c:v>
                </c:pt>
              </c:numCache>
            </c:numRef>
          </c:val>
          <c:extLst>
            <c:ext xmlns:c16="http://schemas.microsoft.com/office/drawing/2014/chart" uri="{C3380CC4-5D6E-409C-BE32-E72D297353CC}">
              <c16:uniqueId val="{00000004-DAAA-4090-8EB5-EE7A2DD2DA9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{1DE76B8C-4D1A-4F48-A8C7-3AA737995015}</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AAA-4090-8EB5-EE7A2DD2DA9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{4A8F3CD7-43A8-49B8-8054-1DB0ED3E3E32}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AAA-4090-8EB5-EE7A2DD2DA9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{E8EB03D0-1E19-45D6-AC59-13721D6F353E}</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AAA-4090-8EB5-EE7A2DD2DA9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{D1D98D50-D1C2-4EDE-98B5-8DA2C0473E5F}</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AAA-4090-8EB5-EE7A2DD2DA9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AAA-4090-8EB5-EE7A2DD2DA9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AAA-4090-8EB5-EE7A2DD2DA9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{9841CB88-8B2C-4B7C-9898-85874841A7D0}</c15:txfldGUID>
                      <c15:f>Daten_Diagramme!$D$14</c15:f>
                      <c15:dlblFieldTableCache>
                        <c:ptCount val="1"/>
                        <c:pt idx="0">
                          <c:v>1.8</c:v>
                        </c:pt>
                      </c15:dlblFieldTableCache>
                    </c15:dlblFTEntry>
                  </c15:dlblFieldTable>
                  <c15:showDataLabelsRange val="0"/>
                </c:ext>
                <c:ext xmlns:c16="http://schemas.microsoft.com/office/drawing/2014/chart" uri="{C3380CC4-5D6E-409C-BE32-E72D297353CC}">
                  <c16:uniqueId val="{00000000-395B-45C2-9446-C7E7ABF4C909}"/>
                </c:ext>
              </c:extLst>
            </c:dLbl>
            <c:dLbl>
              <c:idx val="1"/>
              <c:tx>
                <c:strRef>
                  <c:f>Daten_Diagramme!$D$15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{FE9D5D03-5154-42A3-9120-63D7525C7781}</c15:txfldGUID>
                      <c15:f>Daten_Diagramme!$D$15</c15:f>
                      <c15:dlblFieldTableCache>
                        <c:ptCount val="1"/>
                        <c:pt idx="0">
                          <c:v>2.4</c:v>
                        </c:pt>
                      </c15:dlblFieldTableCache>
                    </c15:dlblFTEntry>
                  </c15:dlblFieldTable>
                  <c15:showDataLabelsRange val="0"/>
                </c:ext>
                <c:ext xmlns:c16="http://schemas.microsoft.com/office/drawing/2014/chart" uri="{C3380CC4-5D6E-409C-BE32-E72D297353CC}">
                  <c16:uniqueId val="{00000001-395B-45C2-9446-C7E7ABF4C909}"/>
                </c:ext>
              </c:extLst>
            </c:dLbl>
            <c:dLbl>
              <c:idx val="2"/>
              <c:tx>
                <c:strRef>
                  <c:f>Daten_Diagramme!$D$16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{EDD71984-9B50-4158-BFAA-7ADF2BB92378}</c15:txfldGUID>
                      <c15:f>Daten_Diagramme!$D$16</c15:f>
                      <c15:dlblFieldTableCache>
                        <c:ptCount val="1"/>
                        <c:pt idx="0">
                          <c:v>1.3</c:v>
                        </c:pt>
                      </c15:dlblFieldTableCache>
                    </c15:dlblFTEntry>
                  </c15:dlblFieldTable>
                  <c15:showDataLabelsRange val="0"/>
                </c:ext>
                <c:ext xmlns:c16="http://schemas.microsoft.com/office/drawing/2014/chart" uri="{C3380CC4-5D6E-409C-BE32-E72D297353CC}">
                  <c16:uniqueId val="{00000002-395B-45C2-9446-C7E7ABF4C909}"/>
                </c:ext>
              </c:extLst>
            </c:dLbl>
            <c:dLbl>
              <c:idx val="3"/>
              <c:tx>
                <c:strRef>
                  <c:f>Daten_Diagramme!$D$17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{02AED032-8CD4-4F21-A98E-7E71D8B9D792}</c15:txfldGUID>
                      <c15:f>Daten_Diagramme!$D$17</c15:f>
                      <c15:dlblFieldTableCache>
                        <c:ptCount val="1"/>
                        <c:pt idx="0">
                          <c:v>-0.6</c:v>
                        </c:pt>
                      </c15:dlblFieldTableCache>
                    </c15:dlblFTEntry>
                  </c15:dlblFieldTable>
                  <c15:showDataLabelsRange val="0"/>
                </c:ext>
                <c:ext xmlns:c16="http://schemas.microsoft.com/office/drawing/2014/chart" uri="{C3380CC4-5D6E-409C-BE32-E72D297353CC}">
                  <c16:uniqueId val="{00000003-395B-45C2-9446-C7E7ABF4C909}"/>
                </c:ext>
              </c:extLst>
            </c:dLbl>
            <c:dLbl>
              <c:idx val="4"/>
              <c:tx>
                <c:strRef>
                  <c:f>Daten_Diagramme!$D$18</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{2A9ADDCB-BE61-4FFB-8C57-F38FDD230527}</c15:txfldGUID>
                      <c15:f>Daten_Diagramme!$D$18</c15:f>
                      <c15:dlblFieldTableCache>
                        <c:ptCount val="1"/>
                        <c:pt idx="0">
                          <c:v>-1.2</c:v>
                        </c:pt>
                      </c15:dlblFieldTableCache>
                    </c15:dlblFTEntry>
                  </c15:dlblFieldTable>
                  <c15:showDataLabelsRange val="0"/>
                </c:ext>
                <c:ext xmlns:c16="http://schemas.microsoft.com/office/drawing/2014/chart" uri="{C3380CC4-5D6E-409C-BE32-E72D297353CC}">
                  <c16:uniqueId val="{00000004-395B-45C2-9446-C7E7ABF4C909}"/>
                </c:ext>
              </c:extLst>
            </c:dLbl>
            <c:dLbl>
              <c:idx val="5"/>
              <c:tx>
                <c:strRef>
                  <c:f>Daten_Diagramme!$D$19</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{F091637D-DC13-4DE1-89D2-B50693033788}</c15:txfldGUID>
                      <c15:f>Daten_Diagramme!$D$19</c15:f>
                      <c15:dlblFieldTableCache>
                        <c:ptCount val="1"/>
                        <c:pt idx="0">
                          <c:v>-0.5</c:v>
                        </c:pt>
                      </c15:dlblFieldTableCache>
                    </c15:dlblFTEntry>
                  </c15:dlblFieldTable>
                  <c15:showDataLabelsRange val="0"/>
                </c:ext>
                <c:ext xmlns:c16="http://schemas.microsoft.com/office/drawing/2014/chart" uri="{C3380CC4-5D6E-409C-BE32-E72D297353CC}">
                  <c16:uniqueId val="{00000005-395B-45C2-9446-C7E7ABF4C909}"/>
                </c:ext>
              </c:extLst>
            </c:dLbl>
            <c:dLbl>
              <c:idx val="6"/>
              <c:tx>
                <c:strRef>
                  <c:f>Daten_Diagramme!$D$20</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{7E381A00-459A-4F23-BB04-3D9A2EB7A343}</c15:txfldGUID>
                      <c15:f>Daten_Diagramme!$D$20</c15:f>
                      <c15:dlblFieldTableCache>
                        <c:ptCount val="1"/>
                        <c:pt idx="0">
                          <c:v>-0.4</c:v>
                        </c:pt>
                      </c15:dlblFieldTableCache>
                    </c15:dlblFTEntry>
                  </c15:dlblFieldTable>
                  <c15:showDataLabelsRange val="0"/>
                </c:ext>
                <c:ext xmlns:c16="http://schemas.microsoft.com/office/drawing/2014/chart" uri="{C3380CC4-5D6E-409C-BE32-E72D297353CC}">
                  <c16:uniqueId val="{00000006-395B-45C2-9446-C7E7ABF4C909}"/>
                </c:ext>
              </c:extLst>
            </c:dLbl>
            <c:dLbl>
              <c:idx val="7"/>
              <c:tx>
                <c:strRef>
                  <c:f>Daten_Diagramme!$D$21</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{8B8B6426-BA68-44ED-BA69-0A74F17DE750}</c15:txfldGUID>
                      <c15:f>Daten_Diagramme!$D$21</c15:f>
                      <c15:dlblFieldTableCache>
                        <c:ptCount val="1"/>
                        <c:pt idx="0">
                          <c:v>6.0</c:v>
                        </c:pt>
                      </c15:dlblFieldTableCache>
                    </c15:dlblFTEntry>
                  </c15:dlblFieldTable>
                  <c15:showDataLabelsRange val="0"/>
                </c:ext>
                <c:ext xmlns:c16="http://schemas.microsoft.com/office/drawing/2014/chart" uri="{C3380CC4-5D6E-409C-BE32-E72D297353CC}">
                  <c16:uniqueId val="{00000007-395B-45C2-9446-C7E7ABF4C909}"/>
                </c:ext>
              </c:extLst>
            </c:dLbl>
            <c:dLbl>
              <c:idx val="8"/>
              <c:tx>
                <c:strRef>
                  <c:f>Daten_Diagramme!$D$22</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{5B1D76D2-B66D-40D5-B499-6F5462063B33}</c15:txfldGUID>
                      <c15:f>Daten_Diagramme!$D$22</c15:f>
                      <c15:dlblFieldTableCache>
                        <c:ptCount val="1"/>
                        <c:pt idx="0">
                          <c:v>2.3</c:v>
                        </c:pt>
                      </c15:dlblFieldTableCache>
                    </c15:dlblFTEntry>
                  </c15:dlblFieldTable>
                  <c15:showDataLabelsRange val="0"/>
                </c:ext>
                <c:ext xmlns:c16="http://schemas.microsoft.com/office/drawing/2014/chart" uri="{C3380CC4-5D6E-409C-BE32-E72D297353CC}">
                  <c16:uniqueId val="{00000008-395B-45C2-9446-C7E7ABF4C909}"/>
                </c:ext>
              </c:extLst>
            </c:dLbl>
            <c:dLbl>
              <c:idx val="9"/>
              <c:tx>
                <c:strRef>
                  <c:f>Daten_Diagramme!$D$23</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{9A1F43AC-1458-4511-8955-ECF95E81BA44}</c15:txfldGUID>
                      <c15:f>Daten_Diagramme!$D$23</c15:f>
                      <c15:dlblFieldTableCache>
                        <c:ptCount val="1"/>
                        <c:pt idx="0">
                          <c:v>6.4</c:v>
                        </c:pt>
                      </c15:dlblFieldTableCache>
                    </c15:dlblFTEntry>
                  </c15:dlblFieldTable>
                  <c15:showDataLabelsRange val="0"/>
                </c:ext>
                <c:ext xmlns:c16="http://schemas.microsoft.com/office/drawing/2014/chart" uri="{C3380CC4-5D6E-409C-BE32-E72D297353CC}">
                  <c16:uniqueId val="{00000009-395B-45C2-9446-C7E7ABF4C909}"/>
                </c:ext>
              </c:extLst>
            </c:dLbl>
            <c:dLbl>
              <c:idx val="10"/>
              <c:tx>
                <c:strRef>
                  <c:f>Daten_Diagramme!$D$24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{EAEE855C-C793-48EF-A65F-5DF03EC74A89}</c15:txfldGUID>
                      <c15:f>Daten_Diagramme!$D$24</c15:f>
                      <c15:dlblFieldTableCache>
                        <c:ptCount val="1"/>
                        <c:pt idx="0">
                          <c:v>3.1</c:v>
                        </c:pt>
                      </c15:dlblFieldTableCache>
                    </c15:dlblFTEntry>
                  </c15:dlblFieldTable>
                  <c15:showDataLabelsRange val="0"/>
                </c:ext>
                <c:ext xmlns:c16="http://schemas.microsoft.com/office/drawing/2014/chart" uri="{C3380CC4-5D6E-409C-BE32-E72D297353CC}">
                  <c16:uniqueId val="{0000000A-395B-45C2-9446-C7E7ABF4C909}"/>
                </c:ext>
              </c:extLst>
            </c:dLbl>
            <c:dLbl>
              <c:idx val="11"/>
              <c:tx>
                <c:strRef>
                  <c:f>Daten_Diagramme!$D$25</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{4524ABED-77DD-44B7-9584-5DD79F049549}</c15:txfldGUID>
                      <c15:f>Daten_Diagramme!$D$25</c15:f>
                      <c15:dlblFieldTableCache>
                        <c:ptCount val="1"/>
                        <c:pt idx="0">
                          <c:v>0.5</c:v>
                        </c:pt>
                      </c15:dlblFieldTableCache>
                    </c15:dlblFTEntry>
                  </c15:dlblFieldTable>
                  <c15:showDataLabelsRange val="0"/>
                </c:ext>
                <c:ext xmlns:c16="http://schemas.microsoft.com/office/drawing/2014/chart" uri="{C3380CC4-5D6E-409C-BE32-E72D297353CC}">
                  <c16:uniqueId val="{0000000B-395B-45C2-9446-C7E7ABF4C909}"/>
                </c:ext>
              </c:extLst>
            </c:dLbl>
            <c:dLbl>
              <c:idx val="12"/>
              <c:tx>
                <c:strRef>
                  <c:f>Daten_Diagramme!$D$26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{D12B4FBF-617C-4DAB-AA2F-53855792C5F3}</c15:txfldGUID>
                      <c15:f>Daten_Diagramme!$D$26</c15:f>
                      <c15:dlblFieldTableCache>
                        <c:ptCount val="1"/>
                        <c:pt idx="0">
                          <c:v>-1.7</c:v>
                        </c:pt>
                      </c15:dlblFieldTableCache>
                    </c15:dlblFTEntry>
                  </c15:dlblFieldTable>
                  <c15:showDataLabelsRange val="0"/>
                </c:ext>
                <c:ext xmlns:c16="http://schemas.microsoft.com/office/drawing/2014/chart" uri="{C3380CC4-5D6E-409C-BE32-E72D297353CC}">
                  <c16:uniqueId val="{0000000C-395B-45C2-9446-C7E7ABF4C909}"/>
                </c:ext>
              </c:extLst>
            </c:dLbl>
            <c:dLbl>
              <c:idx val="13"/>
              <c:tx>
                <c:strRef>
                  <c:f>Daten_Diagramme!$D$27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{C873120D-E411-4308-AE34-C450756251BF}</c15:txfldGUID>
                      <c15:f>Daten_Diagramme!$D$27</c15:f>
                      <c15:dlblFieldTableCache>
                        <c:ptCount val="1"/>
                        <c:pt idx="0">
                          <c:v>0.4</c:v>
                        </c:pt>
                      </c15:dlblFieldTableCache>
                    </c15:dlblFTEntry>
                  </c15:dlblFieldTable>
                  <c15:showDataLabelsRange val="0"/>
                </c:ext>
                <c:ext xmlns:c16="http://schemas.microsoft.com/office/drawing/2014/chart" uri="{C3380CC4-5D6E-409C-BE32-E72D297353CC}">
                  <c16:uniqueId val="{0000000D-395B-45C2-9446-C7E7ABF4C909}"/>
                </c:ext>
              </c:extLst>
            </c:dLbl>
            <c:dLbl>
              <c:idx val="14"/>
              <c:tx>
                <c:strRef>
                  <c:f>Daten_Diagramme!$D$28</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{33BC1154-6010-4C1F-BA87-E950AC7BEC98}</c15:txfldGUID>
                      <c15:f>Daten_Diagramme!$D$28</c15:f>
                      <c15:dlblFieldTableCache>
                        <c:ptCount val="1"/>
                        <c:pt idx="0">
                          <c:v>-3.1</c:v>
                        </c:pt>
                      </c15:dlblFieldTableCache>
                    </c15:dlblFTEntry>
                  </c15:dlblFieldTable>
                  <c15:showDataLabelsRange val="0"/>
                </c:ext>
                <c:ext xmlns:c16="http://schemas.microsoft.com/office/drawing/2014/chart" uri="{C3380CC4-5D6E-409C-BE32-E72D297353CC}">
                  <c16:uniqueId val="{0000000E-395B-45C2-9446-C7E7ABF4C909}"/>
                </c:ext>
              </c:extLst>
            </c:dLbl>
            <c:dLbl>
              <c:idx val="15"/>
              <c:tx>
                <c:strRef>
                  <c:f>Daten_Diagramme!$D$29</c:f>
                  <c:strCache>
                    <c:ptCount val="1"/>
                    <c:pt idx="0">
                      <c:v>-7.4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{2D2F56A7-BFD9-4477-811C-6097EAE88717}</c15:txfldGUID>
                      <c15:f>Daten_Diagramme!$D$29</c15:f>
                      <c15:dlblFieldTableCache>
                        <c:ptCount val="1"/>
                        <c:pt idx="0">
                          <c:v>-7.4</c:v>
                        </c:pt>
                      </c15:dlblFieldTableCache>
                    </c15:dlblFTEntry>
                  </c15:dlblFieldTable>
                  <c15:showDataLabelsRange val="0"/>
                </c:ext>
                <c:ext xmlns:c16="http://schemas.microsoft.com/office/drawing/2014/chart" uri="{C3380CC4-5D6E-409C-BE32-E72D297353CC}">
                  <c16:uniqueId val="{0000000F-395B-45C2-9446-C7E7ABF4C909}"/>
                </c:ext>
              </c:extLst>
            </c:dLbl>
            <c:dLbl>
              <c:idx val="16"/>
              <c:tx>
                <c:strRef>
                  <c:f>Daten_Diagramme!$D$30</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{01B49E40-1712-43A4-87AE-766A75D980B4}</c15:txfldGUID>
                      <c15:f>Daten_Diagramme!$D$30</c15:f>
                      <c15:dlblFieldTableCache>
                        <c:ptCount val="1"/>
                        <c:pt idx="0">
                          <c:v>4.2</c:v>
                        </c:pt>
                      </c15:dlblFieldTableCache>
                    </c15:dlblFTEntry>
                  </c15:dlblFieldTable>
                  <c15:showDataLabelsRange val="0"/>
                </c:ext>
                <c:ext xmlns:c16="http://schemas.microsoft.com/office/drawing/2014/chart" uri="{C3380CC4-5D6E-409C-BE32-E72D297353CC}">
                  <c16:uniqueId val="{00000010-395B-45C2-9446-C7E7ABF4C909}"/>
                </c:ext>
              </c:extLst>
            </c:dLbl>
            <c:dLbl>
              <c:idx val="17"/>
              <c:tx>
                <c:strRef>
                  <c:f>Daten_Diagramme!$D$31</c:f>
                  <c:strCache>
                    <c:ptCount val="1"/>
                    <c:pt idx="0">
                      <c:v>6.5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{C3E102DC-326A-40C0-83B3-1FF97FE28767}</c15:txfldGUID>
                      <c15:f>Daten_Diagramme!$D$31</c15:f>
                      <c15:dlblFieldTableCache>
                        <c:ptCount val="1"/>
                        <c:pt idx="0">
                          <c:v>6.5</c:v>
                        </c:pt>
                      </c15:dlblFieldTableCache>
                    </c15:dlblFTEntry>
                  </c15:dlblFieldTable>
                  <c15:showDataLabelsRange val="0"/>
                </c:ext>
                <c:ext xmlns:c16="http://schemas.microsoft.com/office/drawing/2014/chart" uri="{C3380CC4-5D6E-409C-BE32-E72D297353CC}">
                  <c16:uniqueId val="{00000011-395B-45C2-9446-C7E7ABF4C909}"/>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{32DB9DCC-9452-4B72-B305-4F5454AF93E7}</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395B-45C2-9446-C7E7ABF4C909}"/>
                </c:ext>
              </c:extLst>
            </c:dLbl>
            <c:dLbl>
              <c:idx val="19"/>
              <c:tx>
                <c:strRef>
                  <c:f>Daten_Diagramme!$D$33</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{B395DDD1-F27B-4F42-95F1-F671FB5612AC}</c15:txfldGUID>
                      <c15:f>Daten_Diagramme!$D$33</c15:f>
                      <c15:dlblFieldTableCache>
                        <c:ptCount val="1"/>
                        <c:pt idx="0">
                          <c:v>2.2</c:v>
                        </c:pt>
                      </c15:dlblFieldTableCache>
                    </c15:dlblFTEntry>
                  </c15:dlblFieldTable>
                  <c15:showDataLabelsRange val="0"/>
                </c:ext>
                <c:ext xmlns:c16="http://schemas.microsoft.com/office/drawing/2014/chart" uri="{C3380CC4-5D6E-409C-BE32-E72D297353CC}">
                  <c16:uniqueId val="{00000013-395B-45C2-9446-C7E7ABF4C909}"/>
                </c:ext>
              </c:extLst>
            </c:dLbl>
            <c:dLbl>
              <c:idx val="20"/>
              <c:tx>
                <c:strRef>
                  <c:f>Daten_Diagramme!$D$34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{02F19BE6-79AF-4A8E-A61F-C2A230CE4C6A}</c15:txfldGUID>
                      <c15:f>Daten_Diagramme!$D$34</c15:f>
                      <c15:dlblFieldTableCache>
                        <c:ptCount val="1"/>
                        <c:pt idx="0">
                          <c:v>1.2</c:v>
                        </c:pt>
                      </c15:dlblFieldTableCache>
                    </c15:dlblFTEntry>
                  </c15:dlblFieldTable>
                  <c15:showDataLabelsRange val="0"/>
                </c:ext>
                <c:ext xmlns:c16="http://schemas.microsoft.com/office/drawing/2014/chart" uri="{C3380CC4-5D6E-409C-BE32-E72D297353CC}">
                  <c16:uniqueId val="{00000014-395B-45C2-9446-C7E7ABF4C909}"/>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{15C599AF-93DF-4713-8989-23C7EE117025}</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395B-45C2-9446-C7E7ABF4C909}"/>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{FBC22EB8-57B2-4B51-8BFB-2D032FAEA9A5}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95B-45C2-9446-C7E7ABF4C909}"/>
                </c:ext>
              </c:extLst>
            </c:dLbl>
            <c:dLbl>
              <c:idx val="23"/>
              <c:tx>
                <c:strRef>
                  <c:f>Daten_Diagramme!$D$37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{081739A6-0CD9-4413-A8D5-5F7923842728}</c15:txfldGUID>
                      <c15:f>Daten_Diagramme!$D$37</c15:f>
                      <c15:dlblFieldTableCache>
                        <c:ptCount val="1"/>
                        <c:pt idx="0">
                          <c:v>2.4</c:v>
                        </c:pt>
                      </c15:dlblFieldTableCache>
                    </c15:dlblFTEntry>
                  </c15:dlblFieldTable>
                  <c15:showDataLabelsRange val="0"/>
                </c:ext>
                <c:ext xmlns:c16="http://schemas.microsoft.com/office/drawing/2014/chart" uri="{C3380CC4-5D6E-409C-BE32-E72D297353CC}">
                  <c16:uniqueId val="{00000017-395B-45C2-9446-C7E7ABF4C909}"/>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{DD0E198B-376E-4863-A5BF-33EED0B7BC78}</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395B-45C2-9446-C7E7ABF4C909}"/>
                </c:ext>
              </c:extLst>
            </c:dLbl>
            <c:dLbl>
              <c:idx val="25"/>
              <c:tx>
                <c:strRef>
                  <c:f>Daten_Diagramme!$D$39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{2032F584-C335-4B05-9FD2-2164E4F51CAB}</c15:txfldGUID>
                      <c15:f>Daten_Diagramme!$D$39</c15:f>
                      <c15:dlblFieldTableCache>
                        <c:ptCount val="1"/>
                        <c:pt idx="0">
                          <c:v>2.0</c:v>
                        </c:pt>
                      </c15:dlblFieldTableCache>
                    </c15:dlblFTEntry>
                  </c15:dlblFieldTable>
                  <c15:showDataLabelsRange val="0"/>
                </c:ext>
                <c:ext xmlns:c16="http://schemas.microsoft.com/office/drawing/2014/chart" uri="{C3380CC4-5D6E-409C-BE32-E72D297353CC}">
                  <c16:uniqueId val="{00000019-395B-45C2-9446-C7E7ABF4C909}"/>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{049B52A7-6B10-4C04-97A7-A906D4D3B5A7}</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95B-45C2-9446-C7E7ABF4C909}"/>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{305409BD-CC4C-4717-ADF4-05105DA7F8CD}</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95B-45C2-9446-C7E7ABF4C909}"/>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{B464889E-AB6D-4ADF-870A-9DA8239C2842}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95B-45C2-9446-C7E7ABF4C909}"/>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{363FAF13-BA84-4F5D-A736-DDBBD91B9538}</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95B-45C2-9446-C7E7ABF4C909}"/>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{829B506B-23D9-4D75-9BC9-AE6A183F41F8}</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95B-45C2-9446-C7E7ABF4C909}"/>
                </c:ext>
              </c:extLst>
            </c:dLbl>
            <c:dLbl>
              <c:idx val="31"/>
              <c:tx>
                <c:strRef>
                  <c:f>Daten_Diagramme!$D$45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{3D2B4472-70DD-4080-AC5B-A167471B8448}</c15:txfldGUID>
                      <c15:f>Daten_Diagramme!$D$45</c15:f>
                      <c15:dlblFieldTableCache>
                        <c:ptCount val="1"/>
                        <c:pt idx="0">
                          <c:v>2.0</c:v>
                        </c:pt>
                      </c15:dlblFieldTableCache>
                    </c15:dlblFTEntry>
                  </c15:dlblFieldTable>
                  <c15:showDataLabelsRange val="0"/>
                </c:ext>
                <c:ext xmlns:c16="http://schemas.microsoft.com/office/drawing/2014/chart" uri="{C3380CC4-5D6E-409C-BE32-E72D297353CC}">
                  <c16:uniqueId val="{0000001F-395B-45C2-9446-C7E7ABF4C90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1.847705295981158</c:v>
                </c:pt>
                <c:pt idx="1">
                  <c:v>2.4096385542168677</c:v>
                </c:pt>
                <c:pt idx="2">
                  <c:v>1.2519561815336464</c:v>
                </c:pt>
                <c:pt idx="3">
                  <c:v>-0.61614960544805963</c:v>
                </c:pt>
                <c:pt idx="4">
                  <c:v>-1.1904761904761905</c:v>
                </c:pt>
                <c:pt idx="5">
                  <c:v>-0.5170262078801926</c:v>
                </c:pt>
                <c:pt idx="6">
                  <c:v>-0.37273695420660274</c:v>
                </c:pt>
                <c:pt idx="7">
                  <c:v>5.9655438416045259</c:v>
                </c:pt>
                <c:pt idx="8">
                  <c:v>2.2850204216800973</c:v>
                </c:pt>
                <c:pt idx="9">
                  <c:v>6.351825118581151</c:v>
                </c:pt>
                <c:pt idx="10">
                  <c:v>3.1315240083507305</c:v>
                </c:pt>
                <c:pt idx="11">
                  <c:v>0.47619047619047616</c:v>
                </c:pt>
                <c:pt idx="12">
                  <c:v>-1.7489069331667708</c:v>
                </c:pt>
                <c:pt idx="13">
                  <c:v>0.3551346552234389</c:v>
                </c:pt>
                <c:pt idx="14">
                  <c:v>-3.131437989287186</c:v>
                </c:pt>
                <c:pt idx="15">
                  <c:v>-7.4454428754813868</c:v>
                </c:pt>
                <c:pt idx="16">
                  <c:v>4.2375502629137021</c:v>
                </c:pt>
                <c:pt idx="17">
                  <c:v>6.4929126657521721</c:v>
                </c:pt>
                <c:pt idx="18">
                  <c:v>2.8344494627005141</c:v>
                </c:pt>
                <c:pt idx="19">
                  <c:v>2.2398961207596169</c:v>
                </c:pt>
                <c:pt idx="20">
                  <c:v>1.2083131947800869</c:v>
                </c:pt>
                <c:pt idx="21">
                  <c:v>0</c:v>
                </c:pt>
                <c:pt idx="23">
                  <c:v>2.4096385542168677</c:v>
                </c:pt>
                <c:pt idx="24">
                  <c:v>1.3247329726730477</c:v>
                </c:pt>
                <c:pt idx="25">
                  <c:v>2.0113561913081459</c:v>
                </c:pt>
              </c:numCache>
            </c:numRef>
          </c:val>
          <c:extLst>
            <c:ext xmlns:c16="http://schemas.microsoft.com/office/drawing/2014/chart" uri="{C3380CC4-5D6E-409C-BE32-E72D297353CC}">
              <c16:uniqueId val="{00000020-395B-45C2-9446-C7E7ABF4C909}"/>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{8CB80188-2C90-468A-84FC-1257B1E45CA5}</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95B-45C2-9446-C7E7ABF4C909}"/>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{B17AFFD8-E8A9-41DE-85F7-F9053D460D94}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95B-45C2-9446-C7E7ABF4C909}"/>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{D31D6719-A631-4C00-90BD-80A7CFB7CE99}</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95B-45C2-9446-C7E7ABF4C909}"/>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{EC0F5C1F-AE80-4718-AF55-15F283C21F93}</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95B-45C2-9446-C7E7ABF4C909}"/>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{975356CA-CC8F-4E61-9E55-6C88517C4E41}</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95B-45C2-9446-C7E7ABF4C909}"/>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{071E4678-D494-4632-868F-BCFE485EC4AC}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95B-45C2-9446-C7E7ABF4C909}"/>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{73CFD9CD-BD58-4490-BFD7-76D4E60CFCFF}</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95B-45C2-9446-C7E7ABF4C909}"/>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{29B04AF4-FF8F-41E3-A0EE-7CD3B3FF5C2D}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95B-45C2-9446-C7E7ABF4C909}"/>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{F8D5BF2B-80FB-4E59-BEC8-5F674264DFCF}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95B-45C2-9446-C7E7ABF4C909}"/>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{19ECB7F3-8EB2-4881-BFEC-C71A607A9567}</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95B-45C2-9446-C7E7ABF4C909}"/>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{A171BFEB-D5B3-4848-80CA-C56C5051BB2A}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95B-45C2-9446-C7E7ABF4C909}"/>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{92F79142-4733-4A84-AC11-1DC34696F5A8}</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95B-45C2-9446-C7E7ABF4C909}"/>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{1276CD25-1FB4-4B47-9D52-600AA6994566}</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95B-45C2-9446-C7E7ABF4C909}"/>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{B573328C-CE57-4573-81B7-730ACE975981}</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95B-45C2-9446-C7E7ABF4C909}"/>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{1A5FB91D-432F-4703-B447-52C1E17477B3}</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95B-45C2-9446-C7E7ABF4C909}"/>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{2F9BF394-6C94-48A9-A7B5-B3A2CAFE4923}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95B-45C2-9446-C7E7ABF4C909}"/>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{3CE72C6A-776D-45CB-9800-847F84C5DDFF}</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95B-45C2-9446-C7E7ABF4C909}"/>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{817E27F3-3109-4EB8-8812-B4A5B56E1FFD}</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95B-45C2-9446-C7E7ABF4C909}"/>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{E762A7EF-6710-40EA-80E3-A2A3FF42A081}</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95B-45C2-9446-C7E7ABF4C909}"/>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{E4D339FD-A9FB-4F10-84B3-DE701A5A0211}</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95B-45C2-9446-C7E7ABF4C909}"/>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{5C0EBAFB-8576-49F7-9459-A00951BC1D04}</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95B-45C2-9446-C7E7ABF4C909}"/>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{5DBE9EBF-3B28-444D-AA54-CC0ED90F3C03}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95B-45C2-9446-C7E7ABF4C909}"/>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{9F1D1E10-8CDA-4CBF-B3C1-5C49E6C48E83}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95B-45C2-9446-C7E7ABF4C909}"/>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{B60E801E-7E02-4AB0-B795-41EC59E8CB1A}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95B-45C2-9446-C7E7ABF4C909}"/>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{68435F80-F1AB-477F-B641-22EA88DC8D32}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95B-45C2-9446-C7E7ABF4C909}"/>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{82C0B13E-7C58-4ED3-ADB6-1E34EF71A50D}</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95B-45C2-9446-C7E7ABF4C909}"/>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{DFE19E14-ACCA-41A3-B6CD-5156AA0F49F5}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95B-45C2-9446-C7E7ABF4C909}"/>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{45DECB77-8BE4-4DC7-9880-4D6B59E002D0}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95B-45C2-9446-C7E7ABF4C909}"/>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{CA174B10-16D1-4C54-A747-4046E718859F}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95B-45C2-9446-C7E7ABF4C909}"/>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{7FD2FC76-0E36-49D0-8908-5B298C195BD7}</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95B-45C2-9446-C7E7ABF4C909}"/>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{BF6F4A92-0936-4D4E-BBEB-E679E748FCBF}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95B-45C2-9446-C7E7ABF4C909}"/>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{C896C54A-6C8E-408A-8979-A17EB1C097CA}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95B-45C2-9446-C7E7ABF4C90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395B-45C2-9446-C7E7ABF4C909}"/>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395B-45C2-9446-C7E7ABF4C909}"/>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{DD7F21C8-059E-4162-97C2-D46850C1E5A2}</c15:txfldGUID>
                      <c15:f>Daten_Diagramme!$E$14</c15:f>
                      <c15:dlblFieldTableCache>
                        <c:ptCount val="1"/>
                        <c:pt idx="0">
                          <c:v>-2.6</c:v>
                        </c:pt>
                      </c15:dlblFieldTableCache>
                    </c15:dlblFTEntry>
                  </c15:dlblFieldTable>
                  <c15:showDataLabelsRange val="0"/>
                </c:ext>
                <c:ext xmlns:c16="http://schemas.microsoft.com/office/drawing/2014/chart" uri="{C3380CC4-5D6E-409C-BE32-E72D297353CC}">
                  <c16:uniqueId val="{00000000-ED5A-4B88-8496-BFC68DC58870}"/>
                </c:ext>
              </c:extLst>
            </c:dLbl>
            <c:dLbl>
              <c:idx val="1"/>
              <c:tx>
                <c:strRef>
                  <c:f>Daten_Diagramme!$E$15</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{2FA65D9A-B105-48E3-AADD-95FA88EE7469}</c15:txfldGUID>
                      <c15:f>Daten_Diagramme!$E$15</c15:f>
                      <c15:dlblFieldTableCache>
                        <c:ptCount val="1"/>
                        <c:pt idx="0">
                          <c:v>7.6</c:v>
                        </c:pt>
                      </c15:dlblFieldTableCache>
                    </c15:dlblFTEntry>
                  </c15:dlblFieldTable>
                  <c15:showDataLabelsRange val="0"/>
                </c:ext>
                <c:ext xmlns:c16="http://schemas.microsoft.com/office/drawing/2014/chart" uri="{C3380CC4-5D6E-409C-BE32-E72D297353CC}">
                  <c16:uniqueId val="{00000001-ED5A-4B88-8496-BFC68DC58870}"/>
                </c:ext>
              </c:extLst>
            </c:dLbl>
            <c:dLbl>
              <c:idx val="2"/>
              <c:tx>
                <c:strRef>
                  <c:f>Daten_Diagramme!$E$16</c:f>
                  <c:strCache>
                    <c:ptCount val="1"/>
                    <c:pt idx="0">
                      <c:v>-13.5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{630AFA21-AE47-47FC-827B-005F17053F11}</c15:txfldGUID>
                      <c15:f>Daten_Diagramme!$E$16</c15:f>
                      <c15:dlblFieldTableCache>
                        <c:ptCount val="1"/>
                        <c:pt idx="0">
                          <c:v>-13.5</c:v>
                        </c:pt>
                      </c15:dlblFieldTableCache>
                    </c15:dlblFTEntry>
                  </c15:dlblFieldTable>
                  <c15:showDataLabelsRange val="0"/>
                </c:ext>
                <c:ext xmlns:c16="http://schemas.microsoft.com/office/drawing/2014/chart" uri="{C3380CC4-5D6E-409C-BE32-E72D297353CC}">
                  <c16:uniqueId val="{00000002-ED5A-4B88-8496-BFC68DC58870}"/>
                </c:ext>
              </c:extLst>
            </c:dLbl>
            <c:dLbl>
              <c:idx val="3"/>
              <c:tx>
                <c:strRef>
                  <c:f>Daten_Diagramme!$E$17</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{065681D7-71C9-4F9E-BDE4-845BC31A619A}</c15:txfldGUID>
                      <c15:f>Daten_Diagramme!$E$17</c15:f>
                      <c15:dlblFieldTableCache>
                        <c:ptCount val="1"/>
                        <c:pt idx="0">
                          <c:v>-3.8</c:v>
                        </c:pt>
                      </c15:dlblFieldTableCache>
                    </c15:dlblFTEntry>
                  </c15:dlblFieldTable>
                  <c15:showDataLabelsRange val="0"/>
                </c:ext>
                <c:ext xmlns:c16="http://schemas.microsoft.com/office/drawing/2014/chart" uri="{C3380CC4-5D6E-409C-BE32-E72D297353CC}">
                  <c16:uniqueId val="{00000003-ED5A-4B88-8496-BFC68DC58870}"/>
                </c:ext>
              </c:extLst>
            </c:dLbl>
            <c:dLbl>
              <c:idx val="4"/>
              <c:tx>
                <c:strRef>
                  <c:f>Daten_Diagramme!$E$18</c:f>
                  <c:strCache>
                    <c:ptCount val="1"/>
                    <c:pt idx="0">
                      <c:v>-14.2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{E60BF183-F43C-4779-A5BC-677E062CC163}</c15:txfldGUID>
                      <c15:f>Daten_Diagramme!$E$18</c15:f>
                      <c15:dlblFieldTableCache>
                        <c:ptCount val="1"/>
                        <c:pt idx="0">
                          <c:v>-14.2</c:v>
                        </c:pt>
                      </c15:dlblFieldTableCache>
                    </c15:dlblFTEntry>
                  </c15:dlblFieldTable>
                  <c15:showDataLabelsRange val="0"/>
                </c:ext>
                <c:ext xmlns:c16="http://schemas.microsoft.com/office/drawing/2014/chart" uri="{C3380CC4-5D6E-409C-BE32-E72D297353CC}">
                  <c16:uniqueId val="{00000004-ED5A-4B88-8496-BFC68DC58870}"/>
                </c:ext>
              </c:extLst>
            </c:dLbl>
            <c:dLbl>
              <c:idx val="5"/>
              <c:tx>
                <c:strRef>
                  <c:f>Daten_Diagramme!$E$19</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{5F6B92B8-BE60-458B-A678-D59D01887173}</c15:txfldGUID>
                      <c15:f>Daten_Diagramme!$E$19</c15:f>
                      <c15:dlblFieldTableCache>
                        <c:ptCount val="1"/>
                        <c:pt idx="0">
                          <c:v>4.4</c:v>
                        </c:pt>
                      </c15:dlblFieldTableCache>
                    </c15:dlblFTEntry>
                  </c15:dlblFieldTable>
                  <c15:showDataLabelsRange val="0"/>
                </c:ext>
                <c:ext xmlns:c16="http://schemas.microsoft.com/office/drawing/2014/chart" uri="{C3380CC4-5D6E-409C-BE32-E72D297353CC}">
                  <c16:uniqueId val="{00000005-ED5A-4B88-8496-BFC68DC58870}"/>
                </c:ext>
              </c:extLst>
            </c:dLbl>
            <c:dLbl>
              <c:idx val="6"/>
              <c:tx>
                <c:strRef>
                  <c:f>Daten_Diagramme!$E$20</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{B03DFA98-B69A-4DBD-AA44-D16598C72714}</c15:txfldGUID>
                      <c15:f>Daten_Diagramme!$E$20</c15:f>
                      <c15:dlblFieldTableCache>
                        <c:ptCount val="1"/>
                        <c:pt idx="0">
                          <c:v>-12.7</c:v>
                        </c:pt>
                      </c15:dlblFieldTableCache>
                    </c15:dlblFTEntry>
                  </c15:dlblFieldTable>
                  <c15:showDataLabelsRange val="0"/>
                </c:ext>
                <c:ext xmlns:c16="http://schemas.microsoft.com/office/drawing/2014/chart" uri="{C3380CC4-5D6E-409C-BE32-E72D297353CC}">
                  <c16:uniqueId val="{00000006-ED5A-4B88-8496-BFC68DC58870}"/>
                </c:ext>
              </c:extLst>
            </c:dLbl>
            <c:dLbl>
              <c:idx val="7"/>
              <c:tx>
                <c:strRef>
                  <c:f>Daten_Diagramme!$E$21</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{12CC6CD8-507B-4F3D-8A31-C40656714E72}</c15:txfldGUID>
                      <c15:f>Daten_Diagramme!$E$21</c15:f>
                      <c15:dlblFieldTableCache>
                        <c:ptCount val="1"/>
                        <c:pt idx="0">
                          <c:v>4.4</c:v>
                        </c:pt>
                      </c15:dlblFieldTableCache>
                    </c15:dlblFTEntry>
                  </c15:dlblFieldTable>
                  <c15:showDataLabelsRange val="0"/>
                </c:ext>
                <c:ext xmlns:c16="http://schemas.microsoft.com/office/drawing/2014/chart" uri="{C3380CC4-5D6E-409C-BE32-E72D297353CC}">
                  <c16:uniqueId val="{00000007-ED5A-4B88-8496-BFC68DC58870}"/>
                </c:ext>
              </c:extLst>
            </c:dLbl>
            <c:dLbl>
              <c:idx val="8"/>
              <c:tx>
                <c:strRef>
                  <c:f>Daten_Diagramme!$E$22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{02540013-86C8-444B-B681-228CEE2EA1C6}</c15:txfldGUID>
                      <c15:f>Daten_Diagramme!$E$22</c15:f>
                      <c15:dlblFieldTableCache>
                        <c:ptCount val="1"/>
                        <c:pt idx="0">
                          <c:v>0.4</c:v>
                        </c:pt>
                      </c15:dlblFieldTableCache>
                    </c15:dlblFTEntry>
                  </c15:dlblFieldTable>
                  <c15:showDataLabelsRange val="0"/>
                </c:ext>
                <c:ext xmlns:c16="http://schemas.microsoft.com/office/drawing/2014/chart" uri="{C3380CC4-5D6E-409C-BE32-E72D297353CC}">
                  <c16:uniqueId val="{00000008-ED5A-4B88-8496-BFC68DC58870}"/>
                </c:ext>
              </c:extLst>
            </c:dLbl>
            <c:dLbl>
              <c:idx val="9"/>
              <c:tx>
                <c:strRef>
                  <c:f>Daten_Diagramme!$E$23</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{9B1D89FF-4816-4344-B14E-2404DD3C8952}</c15:txfldGUID>
                      <c15:f>Daten_Diagramme!$E$23</c15:f>
                      <c15:dlblFieldTableCache>
                        <c:ptCount val="1"/>
                        <c:pt idx="0">
                          <c:v>-3.8</c:v>
                        </c:pt>
                      </c15:dlblFieldTableCache>
                    </c15:dlblFTEntry>
                  </c15:dlblFieldTable>
                  <c15:showDataLabelsRange val="0"/>
                </c:ext>
                <c:ext xmlns:c16="http://schemas.microsoft.com/office/drawing/2014/chart" uri="{C3380CC4-5D6E-409C-BE32-E72D297353CC}">
                  <c16:uniqueId val="{00000009-ED5A-4B88-8496-BFC68DC58870}"/>
                </c:ext>
              </c:extLst>
            </c:dLbl>
            <c:dLbl>
              <c:idx val="10"/>
              <c:tx>
                <c:strRef>
                  <c:f>Daten_Diagramme!$E$24</c:f>
                  <c:strCache>
                    <c:ptCount val="1"/>
                    <c:pt idx="0">
                      <c:v>-13.1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{66910659-8B99-4593-9CA2-64884B7A172A}</c15:txfldGUID>
                      <c15:f>Daten_Diagramme!$E$24</c15:f>
                      <c15:dlblFieldTableCache>
                        <c:ptCount val="1"/>
                        <c:pt idx="0">
                          <c:v>-13.1</c:v>
                        </c:pt>
                      </c15:dlblFieldTableCache>
                    </c15:dlblFTEntry>
                  </c15:dlblFieldTable>
                  <c15:showDataLabelsRange val="0"/>
                </c:ext>
                <c:ext xmlns:c16="http://schemas.microsoft.com/office/drawing/2014/chart" uri="{C3380CC4-5D6E-409C-BE32-E72D297353CC}">
                  <c16:uniqueId val="{0000000A-ED5A-4B88-8496-BFC68DC58870}"/>
                </c:ext>
              </c:extLst>
            </c:dLbl>
            <c:dLbl>
              <c:idx val="11"/>
              <c:tx>
                <c:strRef>
                  <c:f>Daten_Diagramme!$E$25</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{DC982F5E-363C-47E5-89C9-B73286BD61B2}</c15:txfldGUID>
                      <c15:f>Daten_Diagramme!$E$25</c15:f>
                      <c15:dlblFieldTableCache>
                        <c:ptCount val="1"/>
                        <c:pt idx="0">
                          <c:v>-10.0</c:v>
                        </c:pt>
                      </c15:dlblFieldTableCache>
                    </c15:dlblFTEntry>
                  </c15:dlblFieldTable>
                  <c15:showDataLabelsRange val="0"/>
                </c:ext>
                <c:ext xmlns:c16="http://schemas.microsoft.com/office/drawing/2014/chart" uri="{C3380CC4-5D6E-409C-BE32-E72D297353CC}">
                  <c16:uniqueId val="{0000000B-ED5A-4B88-8496-BFC68DC58870}"/>
                </c:ext>
              </c:extLst>
            </c:dLbl>
            <c:dLbl>
              <c:idx val="12"/>
              <c:tx>
                <c:strRef>
                  <c:f>Daten_Diagramme!$E$26</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{7BCE5D61-B6E9-402C-A8EE-34B4AD1811DA}</c15:txfldGUID>
                      <c15:f>Daten_Diagramme!$E$26</c15:f>
                      <c15:dlblFieldTableCache>
                        <c:ptCount val="1"/>
                        <c:pt idx="0">
                          <c:v>0.6</c:v>
                        </c:pt>
                      </c15:dlblFieldTableCache>
                    </c15:dlblFTEntry>
                  </c15:dlblFieldTable>
                  <c15:showDataLabelsRange val="0"/>
                </c:ext>
                <c:ext xmlns:c16="http://schemas.microsoft.com/office/drawing/2014/chart" uri="{C3380CC4-5D6E-409C-BE32-E72D297353CC}">
                  <c16:uniqueId val="{0000000C-ED5A-4B88-8496-BFC68DC58870}"/>
                </c:ext>
              </c:extLst>
            </c:dLbl>
            <c:dLbl>
              <c:idx val="13"/>
              <c:tx>
                <c:strRef>
                  <c:f>Daten_Diagramme!$E$27</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{D3325D6D-76DD-4325-B6A1-2EC30913C34B}</c15:txfldGUID>
                      <c15:f>Daten_Diagramme!$E$27</c15:f>
                      <c15:dlblFieldTableCache>
                        <c:ptCount val="1"/>
                        <c:pt idx="0">
                          <c:v>-0.8</c:v>
                        </c:pt>
                      </c15:dlblFieldTableCache>
                    </c15:dlblFTEntry>
                  </c15:dlblFieldTable>
                  <c15:showDataLabelsRange val="0"/>
                </c:ext>
                <c:ext xmlns:c16="http://schemas.microsoft.com/office/drawing/2014/chart" uri="{C3380CC4-5D6E-409C-BE32-E72D297353CC}">
                  <c16:uniqueId val="{0000000D-ED5A-4B88-8496-BFC68DC58870}"/>
                </c:ext>
              </c:extLst>
            </c:dLbl>
            <c:dLbl>
              <c:idx val="14"/>
              <c:tx>
                <c:strRef>
                  <c:f>Daten_Diagramme!$E$28</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{DF1E2B47-1B13-4E2A-8318-7CF0CE188086}</c15:txfldGUID>
                      <c15:f>Daten_Diagramme!$E$28</c15:f>
                      <c15:dlblFieldTableCache>
                        <c:ptCount val="1"/>
                        <c:pt idx="0">
                          <c:v>-2.5</c:v>
                        </c:pt>
                      </c15:dlblFieldTableCache>
                    </c15:dlblFTEntry>
                  </c15:dlblFieldTable>
                  <c15:showDataLabelsRange val="0"/>
                </c:ext>
                <c:ext xmlns:c16="http://schemas.microsoft.com/office/drawing/2014/chart" uri="{C3380CC4-5D6E-409C-BE32-E72D297353CC}">
                  <c16:uniqueId val="{0000000E-ED5A-4B88-8496-BFC68DC58870}"/>
                </c:ext>
              </c:extLst>
            </c:dLbl>
            <c:dLbl>
              <c:idx val="15"/>
              <c:tx>
                <c:strRef>
                  <c:f>Daten_Diagramme!$E$29</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{324C6E34-B254-4F3D-9F63-43511C09FE74}</c15:txfldGUID>
                      <c15:f>Daten_Diagramme!$E$29</c15:f>
                      <c15:dlblFieldTableCache>
                        <c:ptCount val="1"/>
                        <c:pt idx="0">
                          <c:v>11.2</c:v>
                        </c:pt>
                      </c15:dlblFieldTableCache>
                    </c15:dlblFTEntry>
                  </c15:dlblFieldTable>
                  <c15:showDataLabelsRange val="0"/>
                </c:ext>
                <c:ext xmlns:c16="http://schemas.microsoft.com/office/drawing/2014/chart" uri="{C3380CC4-5D6E-409C-BE32-E72D297353CC}">
                  <c16:uniqueId val="{0000000F-ED5A-4B88-8496-BFC68DC58870}"/>
                </c:ext>
              </c:extLst>
            </c:dLbl>
            <c:dLbl>
              <c:idx val="16"/>
              <c:tx>
                <c:strRef>
                  <c:f>Daten_Diagramme!$E$30</c:f>
                  <c:strCache>
                    <c:ptCount val="1"/>
                    <c:pt idx="0">
                      <c:v>34.4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{D814410E-93E2-4B90-B9F0-6D4DC21EDD9B}</c15:txfldGUID>
                      <c15:f>Daten_Diagramme!$E$30</c15:f>
                      <c15:dlblFieldTableCache>
                        <c:ptCount val="1"/>
                        <c:pt idx="0">
                          <c:v>34.4</c:v>
                        </c:pt>
                      </c15:dlblFieldTableCache>
                    </c15:dlblFTEntry>
                  </c15:dlblFieldTable>
                  <c15:showDataLabelsRange val="0"/>
                </c:ext>
                <c:ext xmlns:c16="http://schemas.microsoft.com/office/drawing/2014/chart" uri="{C3380CC4-5D6E-409C-BE32-E72D297353CC}">
                  <c16:uniqueId val="{00000010-ED5A-4B88-8496-BFC68DC58870}"/>
                </c:ext>
              </c:extLst>
            </c:dLbl>
            <c:dLbl>
              <c:idx val="17"/>
              <c:tx>
                <c:strRef>
                  <c:f>Daten_Diagramme!$E$31</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{170ED575-DF41-42B5-85AA-0E448DBCF1B8}</c15:txfldGUID>
                      <c15:f>Daten_Diagramme!$E$31</c15:f>
                      <c15:dlblFieldTableCache>
                        <c:ptCount val="1"/>
                        <c:pt idx="0">
                          <c:v>3.5</c:v>
                        </c:pt>
                      </c15:dlblFieldTableCache>
                    </c15:dlblFTEntry>
                  </c15:dlblFieldTable>
                  <c15:showDataLabelsRange val="0"/>
                </c:ext>
                <c:ext xmlns:c16="http://schemas.microsoft.com/office/drawing/2014/chart" uri="{C3380CC4-5D6E-409C-BE32-E72D297353CC}">
                  <c16:uniqueId val="{00000011-ED5A-4B88-8496-BFC68DC58870}"/>
                </c:ext>
              </c:extLst>
            </c:dLbl>
            <c:dLbl>
              <c:idx val="18"/>
              <c:tx>
                <c:strRef>
                  <c:f>Daten_Diagramme!$E$32</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{E99F942A-CC55-4E07-9D91-9F0F00186EE1}</c15:txfldGUID>
                      <c15:f>Daten_Diagramme!$E$32</c15:f>
                      <c15:dlblFieldTableCache>
                        <c:ptCount val="1"/>
                        <c:pt idx="0">
                          <c:v>1.6</c:v>
                        </c:pt>
                      </c15:dlblFieldTableCache>
                    </c15:dlblFTEntry>
                  </c15:dlblFieldTable>
                  <c15:showDataLabelsRange val="0"/>
                </c:ext>
                <c:ext xmlns:c16="http://schemas.microsoft.com/office/drawing/2014/chart" uri="{C3380CC4-5D6E-409C-BE32-E72D297353CC}">
                  <c16:uniqueId val="{00000012-ED5A-4B88-8496-BFC68DC58870}"/>
                </c:ext>
              </c:extLst>
            </c:dLbl>
            <c:dLbl>
              <c:idx val="19"/>
              <c:tx>
                <c:strRef>
                  <c:f>Daten_Diagramme!$E$33</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{16030457-7098-49F1-9EE1-9F37A7320DCE}</c15:txfldGUID>
                      <c15:f>Daten_Diagramme!$E$33</c15:f>
                      <c15:dlblFieldTableCache>
                        <c:ptCount val="1"/>
                        <c:pt idx="0">
                          <c:v>-5.7</c:v>
                        </c:pt>
                      </c15:dlblFieldTableCache>
                    </c15:dlblFTEntry>
                  </c15:dlblFieldTable>
                  <c15:showDataLabelsRange val="0"/>
                </c:ext>
                <c:ext xmlns:c16="http://schemas.microsoft.com/office/drawing/2014/chart" uri="{C3380CC4-5D6E-409C-BE32-E72D297353CC}">
                  <c16:uniqueId val="{00000013-ED5A-4B88-8496-BFC68DC58870}"/>
                </c:ext>
              </c:extLst>
            </c:dLbl>
            <c:dLbl>
              <c:idx val="20"/>
              <c:tx>
                <c:strRef>
                  <c:f>Daten_Diagramme!$E$34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{A5EBD1D4-1456-4D5A-A81F-C03BB99918C6}</c15:txfldGUID>
                      <c15:f>Daten_Diagramme!$E$34</c15:f>
                      <c15:dlblFieldTableCache>
                        <c:ptCount val="1"/>
                        <c:pt idx="0">
                          <c:v>-3.1</c:v>
                        </c:pt>
                      </c15:dlblFieldTableCache>
                    </c15:dlblFTEntry>
                  </c15:dlblFieldTable>
                  <c15:showDataLabelsRange val="0"/>
                </c:ext>
                <c:ext xmlns:c16="http://schemas.microsoft.com/office/drawing/2014/chart" uri="{C3380CC4-5D6E-409C-BE32-E72D297353CC}">
                  <c16:uniqueId val="{00000014-ED5A-4B88-8496-BFC68DC58870}"/>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{B4F3373E-FAAF-49F8-B92F-A1396505BDC1}</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ED5A-4B88-8496-BFC68DC58870}"/>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{421D0906-37F2-4187-B508-1E0C1F6C1868}</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D5A-4B88-8496-BFC68DC58870}"/>
                </c:ext>
              </c:extLst>
            </c:dLbl>
            <c:dLbl>
              <c:idx val="23"/>
              <c:tx>
                <c:strRef>
                  <c:f>Daten_Diagramme!$E$37</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{B16C560B-A849-4878-9D5C-01A1CDABC040}</c15:txfldGUID>
                      <c15:f>Daten_Diagramme!$E$37</c15:f>
                      <c15:dlblFieldTableCache>
                        <c:ptCount val="1"/>
                        <c:pt idx="0">
                          <c:v>7.6</c:v>
                        </c:pt>
                      </c15:dlblFieldTableCache>
                    </c15:dlblFTEntry>
                  </c15:dlblFieldTable>
                  <c15:showDataLabelsRange val="0"/>
                </c:ext>
                <c:ext xmlns:c16="http://schemas.microsoft.com/office/drawing/2014/chart" uri="{C3380CC4-5D6E-409C-BE32-E72D297353CC}">
                  <c16:uniqueId val="{00000017-ED5A-4B88-8496-BFC68DC58870}"/>
                </c:ext>
              </c:extLst>
            </c:dLbl>
            <c:dLbl>
              <c:idx val="24"/>
              <c:tx>
                <c:strRef>
                  <c:f>Daten_Diagramme!$E$38</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{54C46383-809C-402B-9028-109F77D657F7}</c15:txfldGUID>
                      <c15:f>Daten_Diagramme!$E$38</c15:f>
                      <c15:dlblFieldTableCache>
                        <c:ptCount val="1"/>
                        <c:pt idx="0">
                          <c:v>-0.5</c:v>
                        </c:pt>
                      </c15:dlblFieldTableCache>
                    </c15:dlblFTEntry>
                  </c15:dlblFieldTable>
                  <c15:showDataLabelsRange val="0"/>
                </c:ext>
                <c:ext xmlns:c16="http://schemas.microsoft.com/office/drawing/2014/chart" uri="{C3380CC4-5D6E-409C-BE32-E72D297353CC}">
                  <c16:uniqueId val="{00000018-ED5A-4B88-8496-BFC68DC58870}"/>
                </c:ext>
              </c:extLst>
            </c:dLbl>
            <c:dLbl>
              <c:idx val="25"/>
              <c:tx>
                <c:strRef>
                  <c:f>Daten_Diagramme!$E$39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{64405177-90E0-4790-AD3C-5C4CA035E413}</c15:txfldGUID>
                      <c15:f>Daten_Diagramme!$E$39</c15:f>
                      <c15:dlblFieldTableCache>
                        <c:ptCount val="1"/>
                        <c:pt idx="0">
                          <c:v>-2.9</c:v>
                        </c:pt>
                      </c15:dlblFieldTableCache>
                    </c15:dlblFTEntry>
                  </c15:dlblFieldTable>
                  <c15:showDataLabelsRange val="0"/>
                </c:ext>
                <c:ext xmlns:c16="http://schemas.microsoft.com/office/drawing/2014/chart" uri="{C3380CC4-5D6E-409C-BE32-E72D297353CC}">
                  <c16:uniqueId val="{00000019-ED5A-4B88-8496-BFC68DC58870}"/>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{2F650BC9-69BF-49C2-A046-FBA72BE07548}</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D5A-4B88-8496-BFC68DC58870}"/>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{4260CCD6-D6D8-42F3-95FA-5EE76960B94F}</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D5A-4B88-8496-BFC68DC58870}"/>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{F78A6320-22CE-46C3-AA8F-4D0B4A4D0DBD}</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D5A-4B88-8496-BFC68DC58870}"/>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{940B3CF7-1EF6-4457-97C8-B58A20C471A0}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D5A-4B88-8496-BFC68DC58870}"/>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{8973AEE1-21C5-4C5E-A4CD-E56CC2F9F37A}</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D5A-4B88-8496-BFC68DC58870}"/>
                </c:ext>
              </c:extLst>
            </c:dLbl>
            <c:dLbl>
              <c:idx val="31"/>
              <c:tx>
                <c:strRef>
                  <c:f>Daten_Diagramme!$E$45</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{C360BA30-4261-4AAB-AE2B-E33A69B90C92}</c15:txfldGUID>
                      <c15:f>Daten_Diagramme!$E$45</c15:f>
                      <c15:dlblFieldTableCache>
                        <c:ptCount val="1"/>
                        <c:pt idx="0">
                          <c:v>-2.9</c:v>
                        </c:pt>
                      </c15:dlblFieldTableCache>
                    </c15:dlblFTEntry>
                  </c15:dlblFieldTable>
                  <c15:showDataLabelsRange val="0"/>
                </c:ext>
                <c:ext xmlns:c16="http://schemas.microsoft.com/office/drawing/2014/chart" uri="{C3380CC4-5D6E-409C-BE32-E72D297353CC}">
                  <c16:uniqueId val="{0000001F-ED5A-4B88-8496-BFC68DC5887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-2.6292670682730925</c:v>
                </c:pt>
                <c:pt idx="1">
                  <c:v>7.5949367088607591</c:v>
                </c:pt>
                <c:pt idx="2">
                  <c:v>-13.513513513513514</c:v>
                </c:pt>
                <c:pt idx="3">
                  <c:v>-3.7758830694275276</c:v>
                </c:pt>
                <c:pt idx="4">
                  <c:v>-14.189189189189189</c:v>
                </c:pt>
                <c:pt idx="5">
                  <c:v>4.4052863436123344</c:v>
                </c:pt>
                <c:pt idx="6">
                  <c:v>-12.67605633802817</c:v>
                </c:pt>
                <c:pt idx="7">
                  <c:v>4.395604395604396</c:v>
                </c:pt>
                <c:pt idx="8">
                  <c:v>0.36845983787767134</c:v>
                </c:pt>
                <c:pt idx="9">
                  <c:v>-3.758020164986251</c:v>
                </c:pt>
                <c:pt idx="10">
                  <c:v>-13.060320973990038</c:v>
                </c:pt>
                <c:pt idx="11">
                  <c:v>-10</c:v>
                </c:pt>
                <c:pt idx="12">
                  <c:v>0.5714285714285714</c:v>
                </c:pt>
                <c:pt idx="13">
                  <c:v>-0.82530949105914719</c:v>
                </c:pt>
                <c:pt idx="14">
                  <c:v>-2.4553571428571428</c:v>
                </c:pt>
                <c:pt idx="15">
                  <c:v>11.210762331838565</c:v>
                </c:pt>
                <c:pt idx="16">
                  <c:v>34.375</c:v>
                </c:pt>
                <c:pt idx="17">
                  <c:v>3.4602076124567476</c:v>
                </c:pt>
                <c:pt idx="18">
                  <c:v>1.551094890510949</c:v>
                </c:pt>
                <c:pt idx="19">
                  <c:v>-5.6900726392251819</c:v>
                </c:pt>
                <c:pt idx="20">
                  <c:v>-3.1219512195121952</c:v>
                </c:pt>
                <c:pt idx="21">
                  <c:v>0</c:v>
                </c:pt>
                <c:pt idx="23">
                  <c:v>7.5949367088607591</c:v>
                </c:pt>
                <c:pt idx="24">
                  <c:v>-0.53511705685618727</c:v>
                </c:pt>
                <c:pt idx="25">
                  <c:v>-2.9034953349115722</c:v>
                </c:pt>
              </c:numCache>
            </c:numRef>
          </c:val>
          <c:extLst>
            <c:ext xmlns:c16="http://schemas.microsoft.com/office/drawing/2014/chart" uri="{C3380CC4-5D6E-409C-BE32-E72D297353CC}">
              <c16:uniqueId val="{00000020-ED5A-4B88-8496-BFC68DC58870}"/>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{6540DDA6-C145-4FAA-97A4-912E502FAF9A}</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D5A-4B88-8496-BFC68DC58870}"/>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{69823974-9841-4D67-8E1E-0A8276C815DF}</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D5A-4B88-8496-BFC68DC58870}"/>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{45912491-CAAA-436E-ADC1-D66729D71D0E}</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D5A-4B88-8496-BFC68DC58870}"/>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{9D4B4F67-44BC-4EF7-827A-DA31CF717609}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D5A-4B88-8496-BFC68DC58870}"/>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{2735D2F5-0165-4314-8434-54F2AA34251A}</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D5A-4B88-8496-BFC68DC58870}"/>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{3208F8BE-CE9C-400E-803C-09415B803217}</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D5A-4B88-8496-BFC68DC58870}"/>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{20643CA7-8122-4344-B0A8-FADBA782E81A}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D5A-4B88-8496-BFC68DC58870}"/>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{0A9056C9-430F-460C-8869-AC4B7A34C36D}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D5A-4B88-8496-BFC68DC58870}"/>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{BA6446D5-CDED-4763-8CAC-63ABDDFCCFA7}</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D5A-4B88-8496-BFC68DC58870}"/>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{A6B064D1-3DCE-46FE-8009-A67BAF6F2C56}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D5A-4B88-8496-BFC68DC58870}"/>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{2FD00E36-1D0E-472F-B739-43777D1AC2F8}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D5A-4B88-8496-BFC68DC58870}"/>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{437585C7-36C3-486F-8E1B-9AC3E50005AC}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D5A-4B88-8496-BFC68DC58870}"/>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{C92A14FC-CD6E-4066-BD0E-B732C4D26ED6}</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D5A-4B88-8496-BFC68DC58870}"/>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{B0DCBDE7-4D46-41AC-A888-96424ACF8DDA}</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D5A-4B88-8496-BFC68DC58870}"/>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{70EA062C-B22E-491B-8245-EBD381D17C07}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D5A-4B88-8496-BFC68DC58870}"/>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{D2F17043-7821-43FD-996B-5E125AE2F04B}</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D5A-4B88-8496-BFC68DC58870}"/>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{ECEC1CD5-DEF5-4F2D-923E-CF3D61F06147}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D5A-4B88-8496-BFC68DC58870}"/>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{1CB9ED13-A5CB-4D70-9E8E-DC495A0A2BF9}</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D5A-4B88-8496-BFC68DC58870}"/>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{91DE390B-6D33-4D7D-82D2-39D39992A69D}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D5A-4B88-8496-BFC68DC58870}"/>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{4141A5FB-E26E-457E-A2D0-465503BAC97E}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D5A-4B88-8496-BFC68DC58870}"/>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{036EDC64-4306-47CD-B2A5-622D7ED7B3DD}</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D5A-4B88-8496-BFC68DC58870}"/>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{D0E859E9-A6FA-4726-9BB2-E968368C633C}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D5A-4B88-8496-BFC68DC58870}"/>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{02354B75-961B-4F22-BAFE-E5BF29BD0D5A}</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D5A-4B88-8496-BFC68DC58870}"/>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{1EF10446-16AD-4CC2-8D90-D2E727BC8982}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D5A-4B88-8496-BFC68DC58870}"/>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{A0280A34-2BC6-4F94-A757-D91FC8A79572}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D5A-4B88-8496-BFC68DC58870}"/>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{1A75E62A-7F0C-4FD8-BB25-4892067C3F55}</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D5A-4B88-8496-BFC68DC58870}"/>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{59233B3F-95E5-4FC1-B365-CD70ECAA53ED}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D5A-4B88-8496-BFC68DC58870}"/>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{AB421082-2601-438F-AB8F-83D2F2DD3279}</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D5A-4B88-8496-BFC68DC58870}"/>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{769E1A6E-67DE-4CE3-A535-202AFA5D0B79}</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D5A-4B88-8496-BFC68DC58870}"/>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{470232A7-1940-422E-9A0F-89B93AFE5582}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D5A-4B88-8496-BFC68DC58870}"/>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{82C02F6C-3CA9-4725-BD0A-6E71F5498DF1}</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D5A-4B88-8496-BFC68DC58870}"/>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{98F33A2E-2283-49B2-8E67-3BFC3EEF02C3}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D5A-4B88-8496-BFC68DC58870}"/>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D5A-4B88-8496-BFC68DC58870}"/>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D5A-4B88-8496-BFC68DC58870}"/>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{7C0C1C30-A28B-4100-AFFF-606CB6623647}</c15:txfldGUID>
                      <c15:f>Diagramm!$I$46</c15:f>
                      <c15:dlblFieldTableCache>
                        <c:ptCount val="1"/>
                      </c15:dlblFieldTableCache>
                    </c15:dlblFTEntry>
                  </c15:dlblFieldTable>
                  <c15:showDataLabelsRange val="0"/>
                </c:ext>
                <c:ext xmlns:c16="http://schemas.microsoft.com/office/drawing/2014/chart" uri="{C3380CC4-5D6E-409C-BE32-E72D297353CC}">
                  <c16:uniqueId val="{00000000-E941-4180-8274-74352D01599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{ABA2C5E0-122C-46E5-9AB4-6C487ABA19D1}</c15:txfldGUID>
                      <c15:f>Diagramm!$I$47</c15:f>
                      <c15:dlblFieldTableCache>
                        <c:ptCount val="1"/>
                      </c15:dlblFieldTableCache>
                    </c15:dlblFTEntry>
                  </c15:dlblFieldTable>
                  <c15:showDataLabelsRange val="0"/>
                </c:ext>
                <c:ext xmlns:c16="http://schemas.microsoft.com/office/drawing/2014/chart" uri="{C3380CC4-5D6E-409C-BE32-E72D297353CC}">
                  <c16:uniqueId val="{00000001-E941-4180-8274-74352D01599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{8A21D9D7-3CE8-44E2-875F-469A9C9C83A4}</c15:txfldGUID>
                      <c15:f>Diagramm!$I$48</c15:f>
                      <c15:dlblFieldTableCache>
                        <c:ptCount val="1"/>
                      </c15:dlblFieldTableCache>
                    </c15:dlblFTEntry>
                  </c15:dlblFieldTable>
                  <c15:showDataLabelsRange val="0"/>
                </c:ext>
                <c:ext xmlns:c16="http://schemas.microsoft.com/office/drawing/2014/chart" uri="{C3380CC4-5D6E-409C-BE32-E72D297353CC}">
                  <c16:uniqueId val="{00000002-E941-4180-8274-74352D01599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{A5CBB52F-5290-457A-A2CA-D5B526B59DD3}</c15:txfldGUID>
                      <c15:f>Diagramm!$I$49</c15:f>
                      <c15:dlblFieldTableCache>
                        <c:ptCount val="1"/>
                      </c15:dlblFieldTableCache>
                    </c15:dlblFTEntry>
                  </c15:dlblFieldTable>
                  <c15:showDataLabelsRange val="0"/>
                </c:ext>
                <c:ext xmlns:c16="http://schemas.microsoft.com/office/drawing/2014/chart" uri="{C3380CC4-5D6E-409C-BE32-E72D297353CC}">
                  <c16:uniqueId val="{00000003-E941-4180-8274-74352D01599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{2157B683-83D8-47A8-8725-EDE4D2EBCFB3}</c15:txfldGUID>
                      <c15:f>Diagramm!$I$50</c15:f>
                      <c15:dlblFieldTableCache>
                        <c:ptCount val="1"/>
                      </c15:dlblFieldTableCache>
                    </c15:dlblFTEntry>
                  </c15:dlblFieldTable>
                  <c15:showDataLabelsRange val="0"/>
                </c:ext>
                <c:ext xmlns:c16="http://schemas.microsoft.com/office/drawing/2014/chart" uri="{C3380CC4-5D6E-409C-BE32-E72D297353CC}">
                  <c16:uniqueId val="{00000004-E941-4180-8274-74352D01599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{AFB234B0-D58E-4D9D-8B53-CF0F705C2782}</c15:txfldGUID>
                      <c15:f>Diagramm!$I$51</c15:f>
                      <c15:dlblFieldTableCache>
                        <c:ptCount val="1"/>
                      </c15:dlblFieldTableCache>
                    </c15:dlblFTEntry>
                  </c15:dlblFieldTable>
                  <c15:showDataLabelsRange val="0"/>
                </c:ext>
                <c:ext xmlns:c16="http://schemas.microsoft.com/office/drawing/2014/chart" uri="{C3380CC4-5D6E-409C-BE32-E72D297353CC}">
                  <c16:uniqueId val="{00000005-E941-4180-8274-74352D01599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{D3B9DC9E-0220-490E-AE2E-6A6A04585C8F}</c15:txfldGUID>
                      <c15:f>Diagramm!$I$52</c15:f>
                      <c15:dlblFieldTableCache>
                        <c:ptCount val="1"/>
                      </c15:dlblFieldTableCache>
                    </c15:dlblFTEntry>
                  </c15:dlblFieldTable>
                  <c15:showDataLabelsRange val="0"/>
                </c:ext>
                <c:ext xmlns:c16="http://schemas.microsoft.com/office/drawing/2014/chart" uri="{C3380CC4-5D6E-409C-BE32-E72D297353CC}">
                  <c16:uniqueId val="{00000006-E941-4180-8274-74352D01599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{F03EDF3C-E886-4EC6-94C7-03D237DCEA24}</c15:txfldGUID>
                      <c15:f>Diagramm!$I$53</c15:f>
                      <c15:dlblFieldTableCache>
                        <c:ptCount val="1"/>
                      </c15:dlblFieldTableCache>
                    </c15:dlblFTEntry>
                  </c15:dlblFieldTable>
                  <c15:showDataLabelsRange val="0"/>
                </c:ext>
                <c:ext xmlns:c16="http://schemas.microsoft.com/office/drawing/2014/chart" uri="{C3380CC4-5D6E-409C-BE32-E72D297353CC}">
                  <c16:uniqueId val="{00000007-E941-4180-8274-74352D01599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{1228E799-7C59-480F-B3AB-E3287E4205D4}</c15:txfldGUID>
                      <c15:f>Diagramm!$I$54</c15:f>
                      <c15:dlblFieldTableCache>
                        <c:ptCount val="1"/>
                      </c15:dlblFieldTableCache>
                    </c15:dlblFTEntry>
                  </c15:dlblFieldTable>
                  <c15:showDataLabelsRange val="0"/>
                </c:ext>
                <c:ext xmlns:c16="http://schemas.microsoft.com/office/drawing/2014/chart" uri="{C3380CC4-5D6E-409C-BE32-E72D297353CC}">
                  <c16:uniqueId val="{00000008-E941-4180-8274-74352D01599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{36FA5845-F6E7-468E-934F-7C7926D60429}</c15:txfldGUID>
                      <c15:f>Diagramm!$I$55</c15:f>
                      <c15:dlblFieldTableCache>
                        <c:ptCount val="1"/>
                      </c15:dlblFieldTableCache>
                    </c15:dlblFTEntry>
                  </c15:dlblFieldTable>
                  <c15:showDataLabelsRange val="0"/>
                </c:ext>
                <c:ext xmlns:c16="http://schemas.microsoft.com/office/drawing/2014/chart" uri="{C3380CC4-5D6E-409C-BE32-E72D297353CC}">
                  <c16:uniqueId val="{00000009-E941-4180-8274-74352D01599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{4C373C4F-FC55-4F64-9F82-850CE692F745}</c15:txfldGUID>
                      <c15:f>Diagramm!$I$56</c15:f>
                      <c15:dlblFieldTableCache>
                        <c:ptCount val="1"/>
                      </c15:dlblFieldTableCache>
                    </c15:dlblFTEntry>
                  </c15:dlblFieldTable>
                  <c15:showDataLabelsRange val="0"/>
                </c:ext>
                <c:ext xmlns:c16="http://schemas.microsoft.com/office/drawing/2014/chart" uri="{C3380CC4-5D6E-409C-BE32-E72D297353CC}">
                  <c16:uniqueId val="{0000000A-E941-4180-8274-74352D01599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{6CF0FA48-3FC4-4251-AE89-21E1F20F550F}</c15:txfldGUID>
                      <c15:f>Diagramm!$I$57</c15:f>
                      <c15:dlblFieldTableCache>
                        <c:ptCount val="1"/>
                      </c15:dlblFieldTableCache>
                    </c15:dlblFTEntry>
                  </c15:dlblFieldTable>
                  <c15:showDataLabelsRange val="0"/>
                </c:ext>
                <c:ext xmlns:c16="http://schemas.microsoft.com/office/drawing/2014/chart" uri="{C3380CC4-5D6E-409C-BE32-E72D297353CC}">
                  <c16:uniqueId val="{0000000B-E941-4180-8274-74352D01599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{AFB42729-C753-45CC-BC4E-3EFB2EACA60E}</c15:txfldGUID>
                      <c15:f>Diagramm!$I$58</c15:f>
                      <c15:dlblFieldTableCache>
                        <c:ptCount val="1"/>
                      </c15:dlblFieldTableCache>
                    </c15:dlblFTEntry>
                  </c15:dlblFieldTable>
                  <c15:showDataLabelsRange val="0"/>
                </c:ext>
                <c:ext xmlns:c16="http://schemas.microsoft.com/office/drawing/2014/chart" uri="{C3380CC4-5D6E-409C-BE32-E72D297353CC}">
                  <c16:uniqueId val="{0000000C-E941-4180-8274-74352D01599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{39AF97BD-DC5E-4182-A04E-719241E4BE1C}</c15:txfldGUID>
                      <c15:f>Diagramm!$I$59</c15:f>
                      <c15:dlblFieldTableCache>
                        <c:ptCount val="1"/>
                      </c15:dlblFieldTableCache>
                    </c15:dlblFTEntry>
                  </c15:dlblFieldTable>
                  <c15:showDataLabelsRange val="0"/>
                </c:ext>
                <c:ext xmlns:c16="http://schemas.microsoft.com/office/drawing/2014/chart" uri="{C3380CC4-5D6E-409C-BE32-E72D297353CC}">
                  <c16:uniqueId val="{0000000D-E941-4180-8274-74352D01599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{BAA295DB-0617-4B2E-87A9-BB8F647AD8B9}</c15:txfldGUID>
                      <c15:f>Diagramm!$I$60</c15:f>
                      <c15:dlblFieldTableCache>
                        <c:ptCount val="1"/>
                      </c15:dlblFieldTableCache>
                    </c15:dlblFTEntry>
                  </c15:dlblFieldTable>
                  <c15:showDataLabelsRange val="0"/>
                </c:ext>
                <c:ext xmlns:c16="http://schemas.microsoft.com/office/drawing/2014/chart" uri="{C3380CC4-5D6E-409C-BE32-E72D297353CC}">
                  <c16:uniqueId val="{0000000E-E941-4180-8274-74352D01599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{9DE93411-CF01-4FC6-B4C5-F50B06868696}</c15:txfldGUID>
                      <c15:f>Diagramm!$I$61</c15:f>
                      <c15:dlblFieldTableCache>
                        <c:ptCount val="1"/>
                      </c15:dlblFieldTableCache>
                    </c15:dlblFTEntry>
                  </c15:dlblFieldTable>
                  <c15:showDataLabelsRange val="0"/>
                </c:ext>
                <c:ext xmlns:c16="http://schemas.microsoft.com/office/drawing/2014/chart" uri="{C3380CC4-5D6E-409C-BE32-E72D297353CC}">
                  <c16:uniqueId val="{0000000F-E941-4180-8274-74352D01599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{C8FC0516-D99A-4813-9E0A-D19734D39061}</c15:txfldGUID>
                      <c15:f>Diagramm!$I$62</c15:f>
                      <c15:dlblFieldTableCache>
                        <c:ptCount val="1"/>
                      </c15:dlblFieldTableCache>
                    </c15:dlblFTEntry>
                  </c15:dlblFieldTable>
                  <c15:showDataLabelsRange val="0"/>
                </c:ext>
                <c:ext xmlns:c16="http://schemas.microsoft.com/office/drawing/2014/chart" uri="{C3380CC4-5D6E-409C-BE32-E72D297353CC}">
                  <c16:uniqueId val="{00000010-E941-4180-8274-74352D01599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{A4031C2A-2E30-480C-8D1F-8364924145C8}</c15:txfldGUID>
                      <c15:f>Diagramm!$I$63</c15:f>
                      <c15:dlblFieldTableCache>
                        <c:ptCount val="1"/>
                      </c15:dlblFieldTableCache>
                    </c15:dlblFTEntry>
                  </c15:dlblFieldTable>
                  <c15:showDataLabelsRange val="0"/>
                </c:ext>
                <c:ext xmlns:c16="http://schemas.microsoft.com/office/drawing/2014/chart" uri="{C3380CC4-5D6E-409C-BE32-E72D297353CC}">
                  <c16:uniqueId val="{00000011-E941-4180-8274-74352D01599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{525E0AFF-40D5-4BD4-9A1E-29D32D261951}</c15:txfldGUID>
                      <c15:f>Diagramm!$I$64</c15:f>
                      <c15:dlblFieldTableCache>
                        <c:ptCount val="1"/>
                      </c15:dlblFieldTableCache>
                    </c15:dlblFTEntry>
                  </c15:dlblFieldTable>
                  <c15:showDataLabelsRange val="0"/>
                </c:ext>
                <c:ext xmlns:c16="http://schemas.microsoft.com/office/drawing/2014/chart" uri="{C3380CC4-5D6E-409C-BE32-E72D297353CC}">
                  <c16:uniqueId val="{00000012-E941-4180-8274-74352D01599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{296D8889-A568-48AD-BEDF-F70065BB4DDB}</c15:txfldGUID>
                      <c15:f>Diagramm!$I$65</c15:f>
                      <c15:dlblFieldTableCache>
                        <c:ptCount val="1"/>
                      </c15:dlblFieldTableCache>
                    </c15:dlblFTEntry>
                  </c15:dlblFieldTable>
                  <c15:showDataLabelsRange val="0"/>
                </c:ext>
                <c:ext xmlns:c16="http://schemas.microsoft.com/office/drawing/2014/chart" uri="{C3380CC4-5D6E-409C-BE32-E72D297353CC}">
                  <c16:uniqueId val="{00000013-E941-4180-8274-74352D01599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{22F5E1D7-B3C4-490C-8629-F864042CE880}</c15:txfldGUID>
                      <c15:f>Diagramm!$I$66</c15:f>
                      <c15:dlblFieldTableCache>
                        <c:ptCount val="1"/>
                      </c15:dlblFieldTableCache>
                    </c15:dlblFTEntry>
                  </c15:dlblFieldTable>
                  <c15:showDataLabelsRange val="0"/>
                </c:ext>
                <c:ext xmlns:c16="http://schemas.microsoft.com/office/drawing/2014/chart" uri="{C3380CC4-5D6E-409C-BE32-E72D297353CC}">
                  <c16:uniqueId val="{00000014-E941-4180-8274-74352D01599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{FDE4DC69-8F80-40BC-A3E6-692AE435D3C7}</c15:txfldGUID>
                      <c15:f>Diagramm!$I$67</c15:f>
                      <c15:dlblFieldTableCache>
                        <c:ptCount val="1"/>
                      </c15:dlblFieldTableCache>
                    </c15:dlblFTEntry>
                  </c15:dlblFieldTable>
                  <c15:showDataLabelsRange val="0"/>
                </c:ext>
                <c:ext xmlns:c16="http://schemas.microsoft.com/office/drawing/2014/chart" uri="{C3380CC4-5D6E-409C-BE32-E72D297353CC}">
                  <c16:uniqueId val="{00000015-E941-4180-8274-74352D01599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E941-4180-8274-74352D01599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{576D28A9-530A-460F-B463-865BB0E76D77}</c15:txfldGUID>
                      <c15:f>Diagramm!$K$46</c15:f>
                      <c15:dlblFieldTableCache>
                        <c:ptCount val="1"/>
                      </c15:dlblFieldTableCache>
                    </c15:dlblFTEntry>
                  </c15:dlblFieldTable>
                  <c15:showDataLabelsRange val="0"/>
                </c:ext>
                <c:ext xmlns:c16="http://schemas.microsoft.com/office/drawing/2014/chart" uri="{C3380CC4-5D6E-409C-BE32-E72D297353CC}">
                  <c16:uniqueId val="{00000017-E941-4180-8274-74352D01599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{E73A30F3-B879-4412-BBED-AD1D0D2804D7}</c15:txfldGUID>
                      <c15:f>Diagramm!$K$47</c15:f>
                      <c15:dlblFieldTableCache>
                        <c:ptCount val="1"/>
                      </c15:dlblFieldTableCache>
                    </c15:dlblFTEntry>
                  </c15:dlblFieldTable>
                  <c15:showDataLabelsRange val="0"/>
                </c:ext>
                <c:ext xmlns:c16="http://schemas.microsoft.com/office/drawing/2014/chart" uri="{C3380CC4-5D6E-409C-BE32-E72D297353CC}">
                  <c16:uniqueId val="{00000018-E941-4180-8274-74352D01599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{4AE076D1-3144-4B51-AA90-F2CD03C85D02}</c15:txfldGUID>
                      <c15:f>Diagramm!$K$48</c15:f>
                      <c15:dlblFieldTableCache>
                        <c:ptCount val="1"/>
                      </c15:dlblFieldTableCache>
                    </c15:dlblFTEntry>
                  </c15:dlblFieldTable>
                  <c15:showDataLabelsRange val="0"/>
                </c:ext>
                <c:ext xmlns:c16="http://schemas.microsoft.com/office/drawing/2014/chart" uri="{C3380CC4-5D6E-409C-BE32-E72D297353CC}">
                  <c16:uniqueId val="{00000019-E941-4180-8274-74352D01599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{40486540-B34A-4C30-959D-14E0A0F2EA42}</c15:txfldGUID>
                      <c15:f>Diagramm!$K$49</c15:f>
                      <c15:dlblFieldTableCache>
                        <c:ptCount val="1"/>
                      </c15:dlblFieldTableCache>
                    </c15:dlblFTEntry>
                  </c15:dlblFieldTable>
                  <c15:showDataLabelsRange val="0"/>
                </c:ext>
                <c:ext xmlns:c16="http://schemas.microsoft.com/office/drawing/2014/chart" uri="{C3380CC4-5D6E-409C-BE32-E72D297353CC}">
                  <c16:uniqueId val="{0000001A-E941-4180-8274-74352D01599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{8FD88CD4-F0C3-4650-B1EF-D08A878E4E4A}</c15:txfldGUID>
                      <c15:f>Diagramm!$K$50</c15:f>
                      <c15:dlblFieldTableCache>
                        <c:ptCount val="1"/>
                      </c15:dlblFieldTableCache>
                    </c15:dlblFTEntry>
                  </c15:dlblFieldTable>
                  <c15:showDataLabelsRange val="0"/>
                </c:ext>
                <c:ext xmlns:c16="http://schemas.microsoft.com/office/drawing/2014/chart" uri="{C3380CC4-5D6E-409C-BE32-E72D297353CC}">
                  <c16:uniqueId val="{0000001B-E941-4180-8274-74352D01599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{D4DA5873-7EFF-41E6-B30D-F1006E641419}</c15:txfldGUID>
                      <c15:f>Diagramm!$K$51</c15:f>
                      <c15:dlblFieldTableCache>
                        <c:ptCount val="1"/>
                      </c15:dlblFieldTableCache>
                    </c15:dlblFTEntry>
                  </c15:dlblFieldTable>
                  <c15:showDataLabelsRange val="0"/>
                </c:ext>
                <c:ext xmlns:c16="http://schemas.microsoft.com/office/drawing/2014/chart" uri="{C3380CC4-5D6E-409C-BE32-E72D297353CC}">
                  <c16:uniqueId val="{0000001C-E941-4180-8274-74352D01599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{28327425-EE72-40F6-9BA6-FF7426E1F8F8}</c15:txfldGUID>
                      <c15:f>Diagramm!$K$52</c15:f>
                      <c15:dlblFieldTableCache>
                        <c:ptCount val="1"/>
                      </c15:dlblFieldTableCache>
                    </c15:dlblFTEntry>
                  </c15:dlblFieldTable>
                  <c15:showDataLabelsRange val="0"/>
                </c:ext>
                <c:ext xmlns:c16="http://schemas.microsoft.com/office/drawing/2014/chart" uri="{C3380CC4-5D6E-409C-BE32-E72D297353CC}">
                  <c16:uniqueId val="{0000001D-E941-4180-8274-74352D01599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{E64E869F-5875-4DF8-9BED-968EDC2BD730}</c15:txfldGUID>
                      <c15:f>Diagramm!$K$53</c15:f>
                      <c15:dlblFieldTableCache>
                        <c:ptCount val="1"/>
                      </c15:dlblFieldTableCache>
                    </c15:dlblFTEntry>
                  </c15:dlblFieldTable>
                  <c15:showDataLabelsRange val="0"/>
                </c:ext>
                <c:ext xmlns:c16="http://schemas.microsoft.com/office/drawing/2014/chart" uri="{C3380CC4-5D6E-409C-BE32-E72D297353CC}">
                  <c16:uniqueId val="{0000001E-E941-4180-8274-74352D01599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{90F9C278-6186-46AE-8E45-02E2EF154871}</c15:txfldGUID>
                      <c15:f>Diagramm!$K$54</c15:f>
                      <c15:dlblFieldTableCache>
                        <c:ptCount val="1"/>
                      </c15:dlblFieldTableCache>
                    </c15:dlblFTEntry>
                  </c15:dlblFieldTable>
                  <c15:showDataLabelsRange val="0"/>
                </c:ext>
                <c:ext xmlns:c16="http://schemas.microsoft.com/office/drawing/2014/chart" uri="{C3380CC4-5D6E-409C-BE32-E72D297353CC}">
                  <c16:uniqueId val="{0000001F-E941-4180-8274-74352D01599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{9749F944-D61D-487A-A86A-C26AF711FDED}</c15:txfldGUID>
                      <c15:f>Diagramm!$K$55</c15:f>
                      <c15:dlblFieldTableCache>
                        <c:ptCount val="1"/>
                      </c15:dlblFieldTableCache>
                    </c15:dlblFTEntry>
                  </c15:dlblFieldTable>
                  <c15:showDataLabelsRange val="0"/>
                </c:ext>
                <c:ext xmlns:c16="http://schemas.microsoft.com/office/drawing/2014/chart" uri="{C3380CC4-5D6E-409C-BE32-E72D297353CC}">
                  <c16:uniqueId val="{00000020-E941-4180-8274-74352D01599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{F0427BE0-92B8-4B37-8B05-D0BF81AFDC54}</c15:txfldGUID>
                      <c15:f>Diagramm!$K$56</c15:f>
                      <c15:dlblFieldTableCache>
                        <c:ptCount val="1"/>
                      </c15:dlblFieldTableCache>
                    </c15:dlblFTEntry>
                  </c15:dlblFieldTable>
                  <c15:showDataLabelsRange val="0"/>
                </c:ext>
                <c:ext xmlns:c16="http://schemas.microsoft.com/office/drawing/2014/chart" uri="{C3380CC4-5D6E-409C-BE32-E72D297353CC}">
                  <c16:uniqueId val="{00000021-E941-4180-8274-74352D01599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{5B57B500-5CEC-44B6-BA5D-9476D6EA5E55}</c15:txfldGUID>
                      <c15:f>Diagramm!$K$57</c15:f>
                      <c15:dlblFieldTableCache>
                        <c:ptCount val="1"/>
                      </c15:dlblFieldTableCache>
                    </c15:dlblFTEntry>
                  </c15:dlblFieldTable>
                  <c15:showDataLabelsRange val="0"/>
                </c:ext>
                <c:ext xmlns:c16="http://schemas.microsoft.com/office/drawing/2014/chart" uri="{C3380CC4-5D6E-409C-BE32-E72D297353CC}">
                  <c16:uniqueId val="{00000022-E941-4180-8274-74352D01599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{CC1A42D4-A884-4903-B1AE-147D43D3A459}</c15:txfldGUID>
                      <c15:f>Diagramm!$K$58</c15:f>
                      <c15:dlblFieldTableCache>
                        <c:ptCount val="1"/>
                      </c15:dlblFieldTableCache>
                    </c15:dlblFTEntry>
                  </c15:dlblFieldTable>
                  <c15:showDataLabelsRange val="0"/>
                </c:ext>
                <c:ext xmlns:c16="http://schemas.microsoft.com/office/drawing/2014/chart" uri="{C3380CC4-5D6E-409C-BE32-E72D297353CC}">
                  <c16:uniqueId val="{00000023-E941-4180-8274-74352D01599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{9F23005D-7AD6-4F73-9ED3-213B3A2CD1D7}</c15:txfldGUID>
                      <c15:f>Diagramm!$K$59</c15:f>
                      <c15:dlblFieldTableCache>
                        <c:ptCount val="1"/>
                      </c15:dlblFieldTableCache>
                    </c15:dlblFTEntry>
                  </c15:dlblFieldTable>
                  <c15:showDataLabelsRange val="0"/>
                </c:ext>
                <c:ext xmlns:c16="http://schemas.microsoft.com/office/drawing/2014/chart" uri="{C3380CC4-5D6E-409C-BE32-E72D297353CC}">
                  <c16:uniqueId val="{00000024-E941-4180-8274-74352D01599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{2D0BCFD8-FA03-41DC-80A4-C20814D1015F}</c15:txfldGUID>
                      <c15:f>Diagramm!$K$60</c15:f>
                      <c15:dlblFieldTableCache>
                        <c:ptCount val="1"/>
                      </c15:dlblFieldTableCache>
                    </c15:dlblFTEntry>
                  </c15:dlblFieldTable>
                  <c15:showDataLabelsRange val="0"/>
                </c:ext>
                <c:ext xmlns:c16="http://schemas.microsoft.com/office/drawing/2014/chart" uri="{C3380CC4-5D6E-409C-BE32-E72D297353CC}">
                  <c16:uniqueId val="{00000025-E941-4180-8274-74352D01599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{B7C5CEC2-CC00-4170-981F-B31B19D50197}</c15:txfldGUID>
                      <c15:f>Diagramm!$K$61</c15:f>
                      <c15:dlblFieldTableCache>
                        <c:ptCount val="1"/>
                      </c15:dlblFieldTableCache>
                    </c15:dlblFTEntry>
                  </c15:dlblFieldTable>
                  <c15:showDataLabelsRange val="0"/>
                </c:ext>
                <c:ext xmlns:c16="http://schemas.microsoft.com/office/drawing/2014/chart" uri="{C3380CC4-5D6E-409C-BE32-E72D297353CC}">
                  <c16:uniqueId val="{00000026-E941-4180-8274-74352D01599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{DF767E6E-DD36-44C7-9DE3-18A08B0A6303}</c15:txfldGUID>
                      <c15:f>Diagramm!$K$62</c15:f>
                      <c15:dlblFieldTableCache>
                        <c:ptCount val="1"/>
                      </c15:dlblFieldTableCache>
                    </c15:dlblFTEntry>
                  </c15:dlblFieldTable>
                  <c15:showDataLabelsRange val="0"/>
                </c:ext>
                <c:ext xmlns:c16="http://schemas.microsoft.com/office/drawing/2014/chart" uri="{C3380CC4-5D6E-409C-BE32-E72D297353CC}">
                  <c16:uniqueId val="{00000027-E941-4180-8274-74352D01599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{627D3FF6-C96F-4A07-9866-D59CABC9AAE9}</c15:txfldGUID>
                      <c15:f>Diagramm!$K$63</c15:f>
                      <c15:dlblFieldTableCache>
                        <c:ptCount val="1"/>
                      </c15:dlblFieldTableCache>
                    </c15:dlblFTEntry>
                  </c15:dlblFieldTable>
                  <c15:showDataLabelsRange val="0"/>
                </c:ext>
                <c:ext xmlns:c16="http://schemas.microsoft.com/office/drawing/2014/chart" uri="{C3380CC4-5D6E-409C-BE32-E72D297353CC}">
                  <c16:uniqueId val="{00000028-E941-4180-8274-74352D01599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{BB818E18-208C-4608-9743-3E4861CC6481}</c15:txfldGUID>
                      <c15:f>Diagramm!$K$64</c15:f>
                      <c15:dlblFieldTableCache>
                        <c:ptCount val="1"/>
                      </c15:dlblFieldTableCache>
                    </c15:dlblFTEntry>
                  </c15:dlblFieldTable>
                  <c15:showDataLabelsRange val="0"/>
                </c:ext>
                <c:ext xmlns:c16="http://schemas.microsoft.com/office/drawing/2014/chart" uri="{C3380CC4-5D6E-409C-BE32-E72D297353CC}">
                  <c16:uniqueId val="{00000029-E941-4180-8274-74352D01599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{B80B497F-2670-4F95-B758-37B40FEA5E49}</c15:txfldGUID>
                      <c15:f>Diagramm!$K$65</c15:f>
                      <c15:dlblFieldTableCache>
                        <c:ptCount val="1"/>
                      </c15:dlblFieldTableCache>
                    </c15:dlblFTEntry>
                  </c15:dlblFieldTable>
                  <c15:showDataLabelsRange val="0"/>
                </c:ext>
                <c:ext xmlns:c16="http://schemas.microsoft.com/office/drawing/2014/chart" uri="{C3380CC4-5D6E-409C-BE32-E72D297353CC}">
                  <c16:uniqueId val="{0000002A-E941-4180-8274-74352D01599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{44BB6890-2C2B-4631-9643-B5ADE87DED1A}</c15:txfldGUID>
                      <c15:f>Diagramm!$K$66</c15:f>
                      <c15:dlblFieldTableCache>
                        <c:ptCount val="1"/>
                      </c15:dlblFieldTableCache>
                    </c15:dlblFTEntry>
                  </c15:dlblFieldTable>
                  <c15:showDataLabelsRange val="0"/>
                </c:ext>
                <c:ext xmlns:c16="http://schemas.microsoft.com/office/drawing/2014/chart" uri="{C3380CC4-5D6E-409C-BE32-E72D297353CC}">
                  <c16:uniqueId val="{0000002B-E941-4180-8274-74352D01599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{7D645D32-4278-45D3-A81D-B9139E71D4DA}</c15:txfldGUID>
                      <c15:f>Diagramm!$K$67</c15:f>
                      <c15:dlblFieldTableCache>
                        <c:ptCount val="1"/>
                      </c15:dlblFieldTableCache>
                    </c15:dlblFTEntry>
                  </c15:dlblFieldTable>
                  <c15:showDataLabelsRange val="0"/>
                </c:ext>
                <c:ext xmlns:c16="http://schemas.microsoft.com/office/drawing/2014/chart" uri="{C3380CC4-5D6E-409C-BE32-E72D297353CC}">
                  <c16:uniqueId val="{0000002C-E941-4180-8274-74352D01599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E941-4180-8274-74352D01599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{6A040C01-735E-4B39-8BC2-20FD51D53EAF}</c15:txfldGUID>
                      <c15:f>Diagramm!$J$46</c15:f>
                      <c15:dlblFieldTableCache>
                        <c:ptCount val="1"/>
                      </c15:dlblFieldTableCache>
                    </c15:dlblFTEntry>
                  </c15:dlblFieldTable>
                  <c15:showDataLabelsRange val="0"/>
                </c:ext>
                <c:ext xmlns:c16="http://schemas.microsoft.com/office/drawing/2014/chart" uri="{C3380CC4-5D6E-409C-BE32-E72D297353CC}">
                  <c16:uniqueId val="{0000002E-E941-4180-8274-74352D01599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{400CC91D-C8FA-42E8-8C48-CA52CB835FB2}</c15:txfldGUID>
                      <c15:f>Diagramm!$J$47</c15:f>
                      <c15:dlblFieldTableCache>
                        <c:ptCount val="1"/>
                      </c15:dlblFieldTableCache>
                    </c15:dlblFTEntry>
                  </c15:dlblFieldTable>
                  <c15:showDataLabelsRange val="0"/>
                </c:ext>
                <c:ext xmlns:c16="http://schemas.microsoft.com/office/drawing/2014/chart" uri="{C3380CC4-5D6E-409C-BE32-E72D297353CC}">
                  <c16:uniqueId val="{0000002F-E941-4180-8274-74352D01599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{DBA86F01-6985-42E3-8632-9D84530CB00C}</c15:txfldGUID>
                      <c15:f>Diagramm!$J$48</c15:f>
                      <c15:dlblFieldTableCache>
                        <c:ptCount val="1"/>
                      </c15:dlblFieldTableCache>
                    </c15:dlblFTEntry>
                  </c15:dlblFieldTable>
                  <c15:showDataLabelsRange val="0"/>
                </c:ext>
                <c:ext xmlns:c16="http://schemas.microsoft.com/office/drawing/2014/chart" uri="{C3380CC4-5D6E-409C-BE32-E72D297353CC}">
                  <c16:uniqueId val="{00000030-E941-4180-8274-74352D01599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{E14D932B-142C-4E5A-9293-DBE0CE8913AC}</c15:txfldGUID>
                      <c15:f>Diagramm!$J$49</c15:f>
                      <c15:dlblFieldTableCache>
                        <c:ptCount val="1"/>
                      </c15:dlblFieldTableCache>
                    </c15:dlblFTEntry>
                  </c15:dlblFieldTable>
                  <c15:showDataLabelsRange val="0"/>
                </c:ext>
                <c:ext xmlns:c16="http://schemas.microsoft.com/office/drawing/2014/chart" uri="{C3380CC4-5D6E-409C-BE32-E72D297353CC}">
                  <c16:uniqueId val="{00000031-E941-4180-8274-74352D01599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{EC1BC28B-1B30-4B12-BB13-0D8320C339AC}</c15:txfldGUID>
                      <c15:f>Diagramm!$J$50</c15:f>
                      <c15:dlblFieldTableCache>
                        <c:ptCount val="1"/>
                      </c15:dlblFieldTableCache>
                    </c15:dlblFTEntry>
                  </c15:dlblFieldTable>
                  <c15:showDataLabelsRange val="0"/>
                </c:ext>
                <c:ext xmlns:c16="http://schemas.microsoft.com/office/drawing/2014/chart" uri="{C3380CC4-5D6E-409C-BE32-E72D297353CC}">
                  <c16:uniqueId val="{00000032-E941-4180-8274-74352D01599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{54D2B251-5487-4DFB-8AB8-806AEAB9409E}</c15:txfldGUID>
                      <c15:f>Diagramm!$J$51</c15:f>
                      <c15:dlblFieldTableCache>
                        <c:ptCount val="1"/>
                      </c15:dlblFieldTableCache>
                    </c15:dlblFTEntry>
                  </c15:dlblFieldTable>
                  <c15:showDataLabelsRange val="0"/>
                </c:ext>
                <c:ext xmlns:c16="http://schemas.microsoft.com/office/drawing/2014/chart" uri="{C3380CC4-5D6E-409C-BE32-E72D297353CC}">
                  <c16:uniqueId val="{00000033-E941-4180-8274-74352D01599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{E88B68C9-DE4E-42DA-856B-AA75F3BF329C}</c15:txfldGUID>
                      <c15:f>Diagramm!$J$52</c15:f>
                      <c15:dlblFieldTableCache>
                        <c:ptCount val="1"/>
                      </c15:dlblFieldTableCache>
                    </c15:dlblFTEntry>
                  </c15:dlblFieldTable>
                  <c15:showDataLabelsRange val="0"/>
                </c:ext>
                <c:ext xmlns:c16="http://schemas.microsoft.com/office/drawing/2014/chart" uri="{C3380CC4-5D6E-409C-BE32-E72D297353CC}">
                  <c16:uniqueId val="{00000034-E941-4180-8274-74352D01599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{5DA1F176-7142-4361-A056-9A6740156C10}</c15:txfldGUID>
                      <c15:f>Diagramm!$J$53</c15:f>
                      <c15:dlblFieldTableCache>
                        <c:ptCount val="1"/>
                      </c15:dlblFieldTableCache>
                    </c15:dlblFTEntry>
                  </c15:dlblFieldTable>
                  <c15:showDataLabelsRange val="0"/>
                </c:ext>
                <c:ext xmlns:c16="http://schemas.microsoft.com/office/drawing/2014/chart" uri="{C3380CC4-5D6E-409C-BE32-E72D297353CC}">
                  <c16:uniqueId val="{00000035-E941-4180-8274-74352D01599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{64F7577B-C615-4283-A7CC-D4A9E2E4FA9E}</c15:txfldGUID>
                      <c15:f>Diagramm!$J$54</c15:f>
                      <c15:dlblFieldTableCache>
                        <c:ptCount val="1"/>
                      </c15:dlblFieldTableCache>
                    </c15:dlblFTEntry>
                  </c15:dlblFieldTable>
                  <c15:showDataLabelsRange val="0"/>
                </c:ext>
                <c:ext xmlns:c16="http://schemas.microsoft.com/office/drawing/2014/chart" uri="{C3380CC4-5D6E-409C-BE32-E72D297353CC}">
                  <c16:uniqueId val="{00000036-E941-4180-8274-74352D01599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{A94119F8-779C-4906-B88E-492A4BA54D21}</c15:txfldGUID>
                      <c15:f>Diagramm!$J$55</c15:f>
                      <c15:dlblFieldTableCache>
                        <c:ptCount val="1"/>
                      </c15:dlblFieldTableCache>
                    </c15:dlblFTEntry>
                  </c15:dlblFieldTable>
                  <c15:showDataLabelsRange val="0"/>
                </c:ext>
                <c:ext xmlns:c16="http://schemas.microsoft.com/office/drawing/2014/chart" uri="{C3380CC4-5D6E-409C-BE32-E72D297353CC}">
                  <c16:uniqueId val="{00000037-E941-4180-8274-74352D01599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{7C9C931F-3070-4AEE-A90E-BA5EB41EC6E0}</c15:txfldGUID>
                      <c15:f>Diagramm!$J$56</c15:f>
                      <c15:dlblFieldTableCache>
                        <c:ptCount val="1"/>
                      </c15:dlblFieldTableCache>
                    </c15:dlblFTEntry>
                  </c15:dlblFieldTable>
                  <c15:showDataLabelsRange val="0"/>
                </c:ext>
                <c:ext xmlns:c16="http://schemas.microsoft.com/office/drawing/2014/chart" uri="{C3380CC4-5D6E-409C-BE32-E72D297353CC}">
                  <c16:uniqueId val="{00000038-E941-4180-8274-74352D01599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{31980033-7D62-4238-A5CC-1174B0611246}</c15:txfldGUID>
                      <c15:f>Diagramm!$J$57</c15:f>
                      <c15:dlblFieldTableCache>
                        <c:ptCount val="1"/>
                      </c15:dlblFieldTableCache>
                    </c15:dlblFTEntry>
                  </c15:dlblFieldTable>
                  <c15:showDataLabelsRange val="0"/>
                </c:ext>
                <c:ext xmlns:c16="http://schemas.microsoft.com/office/drawing/2014/chart" uri="{C3380CC4-5D6E-409C-BE32-E72D297353CC}">
                  <c16:uniqueId val="{00000039-E941-4180-8274-74352D01599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{126BD3BA-E4ED-4CE1-B336-F9D27603BB1A}</c15:txfldGUID>
                      <c15:f>Diagramm!$J$58</c15:f>
                      <c15:dlblFieldTableCache>
                        <c:ptCount val="1"/>
                      </c15:dlblFieldTableCache>
                    </c15:dlblFTEntry>
                  </c15:dlblFieldTable>
                  <c15:showDataLabelsRange val="0"/>
                </c:ext>
                <c:ext xmlns:c16="http://schemas.microsoft.com/office/drawing/2014/chart" uri="{C3380CC4-5D6E-409C-BE32-E72D297353CC}">
                  <c16:uniqueId val="{0000003A-E941-4180-8274-74352D01599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{4609BA35-750B-48DF-8347-29D1C7EE2626}</c15:txfldGUID>
                      <c15:f>Diagramm!$J$59</c15:f>
                      <c15:dlblFieldTableCache>
                        <c:ptCount val="1"/>
                      </c15:dlblFieldTableCache>
                    </c15:dlblFTEntry>
                  </c15:dlblFieldTable>
                  <c15:showDataLabelsRange val="0"/>
                </c:ext>
                <c:ext xmlns:c16="http://schemas.microsoft.com/office/drawing/2014/chart" uri="{C3380CC4-5D6E-409C-BE32-E72D297353CC}">
                  <c16:uniqueId val="{0000003B-E941-4180-8274-74352D01599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{20B1E1DE-FD6A-4A9A-B9D9-9562ABD76B5A}</c15:txfldGUID>
                      <c15:f>Diagramm!$J$60</c15:f>
                      <c15:dlblFieldTableCache>
                        <c:ptCount val="1"/>
                      </c15:dlblFieldTableCache>
                    </c15:dlblFTEntry>
                  </c15:dlblFieldTable>
                  <c15:showDataLabelsRange val="0"/>
                </c:ext>
                <c:ext xmlns:c16="http://schemas.microsoft.com/office/drawing/2014/chart" uri="{C3380CC4-5D6E-409C-BE32-E72D297353CC}">
                  <c16:uniqueId val="{0000003C-E941-4180-8274-74352D01599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{4C83EDCA-5AE4-4925-8761-EDCCFFE5885B}</c15:txfldGUID>
                      <c15:f>Diagramm!$J$61</c15:f>
                      <c15:dlblFieldTableCache>
                        <c:ptCount val="1"/>
                      </c15:dlblFieldTableCache>
                    </c15:dlblFTEntry>
                  </c15:dlblFieldTable>
                  <c15:showDataLabelsRange val="0"/>
                </c:ext>
                <c:ext xmlns:c16="http://schemas.microsoft.com/office/drawing/2014/chart" uri="{C3380CC4-5D6E-409C-BE32-E72D297353CC}">
                  <c16:uniqueId val="{0000003D-E941-4180-8274-74352D01599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{C728B4EF-9103-413D-BE8C-2F10C6D58D9D}</c15:txfldGUID>
                      <c15:f>Diagramm!$J$62</c15:f>
                      <c15:dlblFieldTableCache>
                        <c:ptCount val="1"/>
                      </c15:dlblFieldTableCache>
                    </c15:dlblFTEntry>
                  </c15:dlblFieldTable>
                  <c15:showDataLabelsRange val="0"/>
                </c:ext>
                <c:ext xmlns:c16="http://schemas.microsoft.com/office/drawing/2014/chart" uri="{C3380CC4-5D6E-409C-BE32-E72D297353CC}">
                  <c16:uniqueId val="{0000003E-E941-4180-8274-74352D01599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{0CACDDBD-6CD3-40E3-A9F7-BBDF31FEFD71}</c15:txfldGUID>
                      <c15:f>Diagramm!$J$63</c15:f>
                      <c15:dlblFieldTableCache>
                        <c:ptCount val="1"/>
                      </c15:dlblFieldTableCache>
                    </c15:dlblFTEntry>
                  </c15:dlblFieldTable>
                  <c15:showDataLabelsRange val="0"/>
                </c:ext>
                <c:ext xmlns:c16="http://schemas.microsoft.com/office/drawing/2014/chart" uri="{C3380CC4-5D6E-409C-BE32-E72D297353CC}">
                  <c16:uniqueId val="{0000003F-E941-4180-8274-74352D01599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{DC5856DC-40D7-4DEA-A66C-D886D7142920}</c15:txfldGUID>
                      <c15:f>Diagramm!$J$64</c15:f>
                      <c15:dlblFieldTableCache>
                        <c:ptCount val="1"/>
                      </c15:dlblFieldTableCache>
                    </c15:dlblFTEntry>
                  </c15:dlblFieldTable>
                  <c15:showDataLabelsRange val="0"/>
                </c:ext>
                <c:ext xmlns:c16="http://schemas.microsoft.com/office/drawing/2014/chart" uri="{C3380CC4-5D6E-409C-BE32-E72D297353CC}">
                  <c16:uniqueId val="{00000040-E941-4180-8274-74352D01599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{94B885CD-A54F-447E-AF30-9DE81408E606}</c15:txfldGUID>
                      <c15:f>Diagramm!$J$65</c15:f>
                      <c15:dlblFieldTableCache>
                        <c:ptCount val="1"/>
                      </c15:dlblFieldTableCache>
                    </c15:dlblFTEntry>
                  </c15:dlblFieldTable>
                  <c15:showDataLabelsRange val="0"/>
                </c:ext>
                <c:ext xmlns:c16="http://schemas.microsoft.com/office/drawing/2014/chart" uri="{C3380CC4-5D6E-409C-BE32-E72D297353CC}">
                  <c16:uniqueId val="{00000041-E941-4180-8274-74352D01599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{41D05E8D-4F8A-4E47-9972-1F67A54217F4}</c15:txfldGUID>
                      <c15:f>Diagramm!$J$66</c15:f>
                      <c15:dlblFieldTableCache>
                        <c:ptCount val="1"/>
                      </c15:dlblFieldTableCache>
                    </c15:dlblFTEntry>
                  </c15:dlblFieldTable>
                  <c15:showDataLabelsRange val="0"/>
                </c:ext>
                <c:ext xmlns:c16="http://schemas.microsoft.com/office/drawing/2014/chart" uri="{C3380CC4-5D6E-409C-BE32-E72D297353CC}">
                  <c16:uniqueId val="{00000042-E941-4180-8274-74352D01599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{04BA0476-6952-499E-AAC5-3C0AF2C6EEEB}</c15:txfldGUID>
                      <c15:f>Diagramm!$J$67</c15:f>
                      <c15:dlblFieldTableCache>
                        <c:ptCount val="1"/>
                      </c15:dlblFieldTableCache>
                    </c15:dlblFTEntry>
                  </c15:dlblFieldTable>
                  <c15:showDataLabelsRange val="0"/>
                </c:ext>
                <c:ext xmlns:c16="http://schemas.microsoft.com/office/drawing/2014/chart" uri="{C3380CC4-5D6E-409C-BE32-E72D297353CC}">
                  <c16:uniqueId val="{00000043-E941-4180-8274-74352D01599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E941-4180-8274-74352D01599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C60-42BE-B55C-E25FF42905C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60-42BE-B55C-E25FF42905C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C60-42BE-B55C-E25FF42905C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60-42BE-B55C-E25FF42905C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C60-42BE-B55C-E25FF42905C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C60-42BE-B55C-E25FF42905C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C60-42BE-B55C-E25FF42905C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C60-42BE-B55C-E25FF42905C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C60-42BE-B55C-E25FF42905C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C60-42BE-B55C-E25FF42905C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C60-42BE-B55C-E25FF42905C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C60-42BE-B55C-E25FF42905C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C60-42BE-B55C-E25FF42905C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C60-42BE-B55C-E25FF42905C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C60-42BE-B55C-E25FF42905C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C60-42BE-B55C-E25FF42905C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C60-42BE-B55C-E25FF42905C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C60-42BE-B55C-E25FF42905C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C60-42BE-B55C-E25FF42905C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C60-42BE-B55C-E25FF42905C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C60-42BE-B55C-E25FF42905C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C60-42BE-B55C-E25FF42905C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C60-42BE-B55C-E25FF42905C4}"/>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C60-42BE-B55C-E25FF42905C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C60-42BE-B55C-E25FF42905C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C60-42BE-B55C-E25FF42905C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C60-42BE-B55C-E25FF42905C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C60-42BE-B55C-E25FF42905C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C60-42BE-B55C-E25FF42905C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0C60-42BE-B55C-E25FF42905C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C60-42BE-B55C-E25FF42905C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C60-42BE-B55C-E25FF42905C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C60-42BE-B55C-E25FF42905C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0C60-42BE-B55C-E25FF42905C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0C60-42BE-B55C-E25FF42905C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0C60-42BE-B55C-E25FF42905C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0C60-42BE-B55C-E25FF42905C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0C60-42BE-B55C-E25FF42905C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0C60-42BE-B55C-E25FF42905C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0C60-42BE-B55C-E25FF42905C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0C60-42BE-B55C-E25FF42905C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0C60-42BE-B55C-E25FF42905C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0C60-42BE-B55C-E25FF42905C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0C60-42BE-B55C-E25FF42905C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0C60-42BE-B55C-E25FF42905C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C60-42BE-B55C-E25FF42905C4}"/>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0C60-42BE-B55C-E25FF42905C4}"/>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0C60-42BE-B55C-E25FF42905C4}"/>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0C60-42BE-B55C-E25FF42905C4}"/>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0C60-42BE-B55C-E25FF42905C4}"/>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0C60-42BE-B55C-E25FF42905C4}"/>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C60-42BE-B55C-E25FF42905C4}"/>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C60-42BE-B55C-E25FF42905C4}"/>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C60-42BE-B55C-E25FF42905C4}"/>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C60-42BE-B55C-E25FF42905C4}"/>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C60-42BE-B55C-E25FF42905C4}"/>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C60-42BE-B55C-E25FF42905C4}"/>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C60-42BE-B55C-E25FF42905C4}"/>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C60-42BE-B55C-E25FF42905C4}"/>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C60-42BE-B55C-E25FF42905C4}"/>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C60-42BE-B55C-E25FF42905C4}"/>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C60-42BE-B55C-E25FF42905C4}"/>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C60-42BE-B55C-E25FF42905C4}"/>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C60-42BE-B55C-E25FF42905C4}"/>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C60-42BE-B55C-E25FF42905C4}"/>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C60-42BE-B55C-E25FF42905C4}"/>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C60-42BE-B55C-E25FF42905C4}"/>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C60-42BE-B55C-E25FF42905C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C60-42BE-B55C-E25FF42905C4}"/>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100.347699973969</c:v>
                </c:pt>
                <c:pt idx="2">
                  <c:v>101.63437581346919</c:v>
                </c:pt>
                <c:pt idx="3">
                  <c:v>101.20858279721841</c:v>
                </c:pt>
                <c:pt idx="4">
                  <c:v>101.78312446543454</c:v>
                </c:pt>
                <c:pt idx="5">
                  <c:v>102.09735599271133</c:v>
                </c:pt>
                <c:pt idx="6">
                  <c:v>104.51452158714811</c:v>
                </c:pt>
                <c:pt idx="7">
                  <c:v>103.98832323082073</c:v>
                </c:pt>
                <c:pt idx="8">
                  <c:v>104.28210181845228</c:v>
                </c:pt>
                <c:pt idx="9">
                  <c:v>104.65211409021606</c:v>
                </c:pt>
                <c:pt idx="10">
                  <c:v>106.61745565430813</c:v>
                </c:pt>
                <c:pt idx="11">
                  <c:v>106.73459521773083</c:v>
                </c:pt>
                <c:pt idx="12">
                  <c:v>106.91681231638839</c:v>
                </c:pt>
                <c:pt idx="13">
                  <c:v>107.44672938901492</c:v>
                </c:pt>
                <c:pt idx="14">
                  <c:v>108.73154587036555</c:v>
                </c:pt>
                <c:pt idx="15">
                  <c:v>109.00673087650144</c:v>
                </c:pt>
                <c:pt idx="16">
                  <c:v>109.61102227511064</c:v>
                </c:pt>
                <c:pt idx="17">
                  <c:v>110.16511100368153</c:v>
                </c:pt>
                <c:pt idx="18">
                  <c:v>112.36287233646945</c:v>
                </c:pt>
                <c:pt idx="19">
                  <c:v>111.9240638131717</c:v>
                </c:pt>
                <c:pt idx="20">
                  <c:v>112.1025621955301</c:v>
                </c:pt>
                <c:pt idx="21">
                  <c:v>112.35729426202074</c:v>
                </c:pt>
                <c:pt idx="22">
                  <c:v>114.22780856048492</c:v>
                </c:pt>
                <c:pt idx="23">
                  <c:v>114.2352459930832</c:v>
                </c:pt>
                <c:pt idx="24">
                  <c:v>114.1738871741475</c:v>
                </c:pt>
              </c:numCache>
            </c:numRef>
          </c:val>
          <c:smooth val="0"/>
          <c:extLst>
            <c:ext xmlns:c16="http://schemas.microsoft.com/office/drawing/2014/chart" uri="{C3380CC4-5D6E-409C-BE32-E72D297353CC}">
              <c16:uniqueId val="{00000000-32C7-4D82-9920-6C0D076621E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103.10059171597634</c:v>
                </c:pt>
                <c:pt idx="2">
                  <c:v>105.53846153846153</c:v>
                </c:pt>
                <c:pt idx="3">
                  <c:v>103.90532544378699</c:v>
                </c:pt>
                <c:pt idx="4">
                  <c:v>100.09467455621302</c:v>
                </c:pt>
                <c:pt idx="5">
                  <c:v>101.75147928994083</c:v>
                </c:pt>
                <c:pt idx="6">
                  <c:v>106.93491124260355</c:v>
                </c:pt>
                <c:pt idx="7">
                  <c:v>107.31360946745563</c:v>
                </c:pt>
                <c:pt idx="8">
                  <c:v>104.40236686390531</c:v>
                </c:pt>
                <c:pt idx="9">
                  <c:v>106.01183431952663</c:v>
                </c:pt>
                <c:pt idx="10">
                  <c:v>110.08284023668639</c:v>
                </c:pt>
                <c:pt idx="11">
                  <c:v>108.68639053254438</c:v>
                </c:pt>
                <c:pt idx="12">
                  <c:v>107.9526627218935</c:v>
                </c:pt>
                <c:pt idx="13">
                  <c:v>109.51479289940829</c:v>
                </c:pt>
                <c:pt idx="14">
                  <c:v>113.15976331360946</c:v>
                </c:pt>
                <c:pt idx="15">
                  <c:v>114.22485207100593</c:v>
                </c:pt>
                <c:pt idx="16">
                  <c:v>113.63313609467455</c:v>
                </c:pt>
                <c:pt idx="17">
                  <c:v>115.95266272189349</c:v>
                </c:pt>
                <c:pt idx="18">
                  <c:v>119.33727810650888</c:v>
                </c:pt>
                <c:pt idx="19">
                  <c:v>119.00591715976331</c:v>
                </c:pt>
                <c:pt idx="20">
                  <c:v>118.55621301775147</c:v>
                </c:pt>
                <c:pt idx="21">
                  <c:v>119.43195266272188</c:v>
                </c:pt>
                <c:pt idx="22">
                  <c:v>122.03550295857988</c:v>
                </c:pt>
                <c:pt idx="23">
                  <c:v>121.72781065088758</c:v>
                </c:pt>
                <c:pt idx="24">
                  <c:v>118.81656804733727</c:v>
                </c:pt>
              </c:numCache>
            </c:numRef>
          </c:val>
          <c:smooth val="0"/>
          <c:extLst>
            <c:ext xmlns:c16="http://schemas.microsoft.com/office/drawing/2014/chart" uri="{C3380CC4-5D6E-409C-BE32-E72D297353CC}">
              <c16:uniqueId val="{00000001-32C7-4D82-9920-6C0D076621E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101.58626860815099</c:v>
                </c:pt>
                <c:pt idx="2">
                  <c:v>100.9029529000244</c:v>
                </c:pt>
                <c:pt idx="3">
                  <c:v>101.08191653786709</c:v>
                </c:pt>
                <c:pt idx="4">
                  <c:v>98.722850402668186</c:v>
                </c:pt>
                <c:pt idx="5">
                  <c:v>99.609533881070533</c:v>
                </c:pt>
                <c:pt idx="6">
                  <c:v>98.145285935084999</c:v>
                </c:pt>
                <c:pt idx="7">
                  <c:v>97.70601155128935</c:v>
                </c:pt>
                <c:pt idx="8">
                  <c:v>97.20165948100545</c:v>
                </c:pt>
                <c:pt idx="9">
                  <c:v>98.04766940535265</c:v>
                </c:pt>
                <c:pt idx="10">
                  <c:v>96.184820629626628</c:v>
                </c:pt>
                <c:pt idx="11">
                  <c:v>94.476531359310172</c:v>
                </c:pt>
                <c:pt idx="12">
                  <c:v>94.118604083624831</c:v>
                </c:pt>
                <c:pt idx="13">
                  <c:v>94.541609045798424</c:v>
                </c:pt>
                <c:pt idx="14">
                  <c:v>93.321402424143812</c:v>
                </c:pt>
                <c:pt idx="15">
                  <c:v>93.532904905230623</c:v>
                </c:pt>
                <c:pt idx="16">
                  <c:v>92.91466688359229</c:v>
                </c:pt>
                <c:pt idx="17">
                  <c:v>93.915236313349055</c:v>
                </c:pt>
                <c:pt idx="18">
                  <c:v>91.003009843000086</c:v>
                </c:pt>
                <c:pt idx="19">
                  <c:v>90.116326364597739</c:v>
                </c:pt>
                <c:pt idx="20">
                  <c:v>88.887985032132107</c:v>
                </c:pt>
                <c:pt idx="21">
                  <c:v>90.262751159196284</c:v>
                </c:pt>
                <c:pt idx="22">
                  <c:v>89.188969332140246</c:v>
                </c:pt>
                <c:pt idx="23">
                  <c:v>88.464980069958514</c:v>
                </c:pt>
                <c:pt idx="24">
                  <c:v>85.390059383388916</c:v>
                </c:pt>
              </c:numCache>
            </c:numRef>
          </c:val>
          <c:smooth val="0"/>
          <c:extLst>
            <c:ext xmlns:c16="http://schemas.microsoft.com/office/drawing/2014/chart" uri="{C3380CC4-5D6E-409C-BE32-E72D297353CC}">
              <c16:uniqueId val="{00000002-32C7-4D82-9920-6C0D076621E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2C7-4D82-9920-6C0D076621E1}"/>
                </c:ext>
              </c:extLst>
            </c:dLbl>
            <c:dLbl>
              <c:idx val="1"/>
              <c:delete val="1"/>
              <c:extLst>
                <c:ext xmlns:c15="http://schemas.microsoft.com/office/drawing/2012/chart" uri="{CE6537A1-D6FC-4f65-9D91-7224C49458BB}"/>
                <c:ext xmlns:c16="http://schemas.microsoft.com/office/drawing/2014/chart" uri="{C3380CC4-5D6E-409C-BE32-E72D297353CC}">
                  <c16:uniqueId val="{00000004-32C7-4D82-9920-6C0D076621E1}"/>
                </c:ext>
              </c:extLst>
            </c:dLbl>
            <c:dLbl>
              <c:idx val="2"/>
              <c:delete val="1"/>
              <c:extLst>
                <c:ext xmlns:c15="http://schemas.microsoft.com/office/drawing/2012/chart" uri="{CE6537A1-D6FC-4f65-9D91-7224C49458BB}"/>
                <c:ext xmlns:c16="http://schemas.microsoft.com/office/drawing/2014/chart" uri="{C3380CC4-5D6E-409C-BE32-E72D297353CC}">
                  <c16:uniqueId val="{00000005-32C7-4D82-9920-6C0D076621E1}"/>
                </c:ext>
              </c:extLst>
            </c:dLbl>
            <c:dLbl>
              <c:idx val="3"/>
              <c:delete val="1"/>
              <c:extLst>
                <c:ext xmlns:c15="http://schemas.microsoft.com/office/drawing/2012/chart" uri="{CE6537A1-D6FC-4f65-9D91-7224C49458BB}"/>
                <c:ext xmlns:c16="http://schemas.microsoft.com/office/drawing/2014/chart" uri="{C3380CC4-5D6E-409C-BE32-E72D297353CC}">
                  <c16:uniqueId val="{00000006-32C7-4D82-9920-6C0D076621E1}"/>
                </c:ext>
              </c:extLst>
            </c:dLbl>
            <c:dLbl>
              <c:idx val="4"/>
              <c:delete val="1"/>
              <c:extLst>
                <c:ext xmlns:c15="http://schemas.microsoft.com/office/drawing/2012/chart" uri="{CE6537A1-D6FC-4f65-9D91-7224C49458BB}"/>
                <c:ext xmlns:c16="http://schemas.microsoft.com/office/drawing/2014/chart" uri="{C3380CC4-5D6E-409C-BE32-E72D297353CC}">
                  <c16:uniqueId val="{00000007-32C7-4D82-9920-6C0D076621E1}"/>
                </c:ext>
              </c:extLst>
            </c:dLbl>
            <c:dLbl>
              <c:idx val="5"/>
              <c:delete val="1"/>
              <c:extLst>
                <c:ext xmlns:c15="http://schemas.microsoft.com/office/drawing/2012/chart" uri="{CE6537A1-D6FC-4f65-9D91-7224C49458BB}"/>
                <c:ext xmlns:c16="http://schemas.microsoft.com/office/drawing/2014/chart" uri="{C3380CC4-5D6E-409C-BE32-E72D297353CC}">
                  <c16:uniqueId val="{00000008-32C7-4D82-9920-6C0D076621E1}"/>
                </c:ext>
              </c:extLst>
            </c:dLbl>
            <c:dLbl>
              <c:idx val="6"/>
              <c:delete val="1"/>
              <c:extLst>
                <c:ext xmlns:c15="http://schemas.microsoft.com/office/drawing/2012/chart" uri="{CE6537A1-D6FC-4f65-9D91-7224C49458BB}"/>
                <c:ext xmlns:c16="http://schemas.microsoft.com/office/drawing/2014/chart" uri="{C3380CC4-5D6E-409C-BE32-E72D297353CC}">
                  <c16:uniqueId val="{00000009-32C7-4D82-9920-6C0D076621E1}"/>
                </c:ext>
              </c:extLst>
            </c:dLbl>
            <c:dLbl>
              <c:idx val="7"/>
              <c:delete val="1"/>
              <c:extLst>
                <c:ext xmlns:c15="http://schemas.microsoft.com/office/drawing/2012/chart" uri="{CE6537A1-D6FC-4f65-9D91-7224C49458BB}"/>
                <c:ext xmlns:c16="http://schemas.microsoft.com/office/drawing/2014/chart" uri="{C3380CC4-5D6E-409C-BE32-E72D297353CC}">
                  <c16:uniqueId val="{0000000A-32C7-4D82-9920-6C0D076621E1}"/>
                </c:ext>
              </c:extLst>
            </c:dLbl>
            <c:dLbl>
              <c:idx val="8"/>
              <c:delete val="1"/>
              <c:extLst>
                <c:ext xmlns:c15="http://schemas.microsoft.com/office/drawing/2012/chart" uri="{CE6537A1-D6FC-4f65-9D91-7224C49458BB}"/>
                <c:ext xmlns:c16="http://schemas.microsoft.com/office/drawing/2014/chart" uri="{C3380CC4-5D6E-409C-BE32-E72D297353CC}">
                  <c16:uniqueId val="{0000000B-32C7-4D82-9920-6C0D076621E1}"/>
                </c:ext>
              </c:extLst>
            </c:dLbl>
            <c:dLbl>
              <c:idx val="9"/>
              <c:delete val="1"/>
              <c:extLst>
                <c:ext xmlns:c15="http://schemas.microsoft.com/office/drawing/2012/chart" uri="{CE6537A1-D6FC-4f65-9D91-7224C49458BB}"/>
                <c:ext xmlns:c16="http://schemas.microsoft.com/office/drawing/2014/chart" uri="{C3380CC4-5D6E-409C-BE32-E72D297353CC}">
                  <c16:uniqueId val="{0000000C-32C7-4D82-9920-6C0D076621E1}"/>
                </c:ext>
              </c:extLst>
            </c:dLbl>
            <c:dLbl>
              <c:idx val="10"/>
              <c:delete val="1"/>
              <c:extLst>
                <c:ext xmlns:c15="http://schemas.microsoft.com/office/drawing/2012/chart" uri="{CE6537A1-D6FC-4f65-9D91-7224C49458BB}"/>
                <c:ext xmlns:c16="http://schemas.microsoft.com/office/drawing/2014/chart" uri="{C3380CC4-5D6E-409C-BE32-E72D297353CC}">
                  <c16:uniqueId val="{0000000D-32C7-4D82-9920-6C0D076621E1}"/>
                </c:ext>
              </c:extLst>
            </c:dLbl>
            <c:dLbl>
              <c:idx val="11"/>
              <c:delete val="1"/>
              <c:extLst>
                <c:ext xmlns:c15="http://schemas.microsoft.com/office/drawing/2012/chart" uri="{CE6537A1-D6FC-4f65-9D91-7224C49458BB}"/>
                <c:ext xmlns:c16="http://schemas.microsoft.com/office/drawing/2014/chart" uri="{C3380CC4-5D6E-409C-BE32-E72D297353CC}">
                  <c16:uniqueId val="{0000000E-32C7-4D82-9920-6C0D076621E1}"/>
                </c:ext>
              </c:extLst>
            </c:dLbl>
            <c:dLbl>
              <c:idx val="12"/>
              <c:delete val="1"/>
              <c:extLst>
                <c:ext xmlns:c15="http://schemas.microsoft.com/office/drawing/2012/chart" uri="{CE6537A1-D6FC-4f65-9D91-7224C49458BB}"/>
                <c:ext xmlns:c16="http://schemas.microsoft.com/office/drawing/2014/chart" uri="{C3380CC4-5D6E-409C-BE32-E72D297353CC}">
                  <c16:uniqueId val="{0000000F-32C7-4D82-9920-6C0D076621E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2C7-4D82-9920-6C0D076621E1}"/>
                </c:ext>
              </c:extLst>
            </c:dLbl>
            <c:dLbl>
              <c:idx val="14"/>
              <c:delete val="1"/>
              <c:extLst>
                <c:ext xmlns:c15="http://schemas.microsoft.com/office/drawing/2012/chart" uri="{CE6537A1-D6FC-4f65-9D91-7224C49458BB}"/>
                <c:ext xmlns:c16="http://schemas.microsoft.com/office/drawing/2014/chart" uri="{C3380CC4-5D6E-409C-BE32-E72D297353CC}">
                  <c16:uniqueId val="{00000011-32C7-4D82-9920-6C0D076621E1}"/>
                </c:ext>
              </c:extLst>
            </c:dLbl>
            <c:dLbl>
              <c:idx val="15"/>
              <c:delete val="1"/>
              <c:extLst>
                <c:ext xmlns:c15="http://schemas.microsoft.com/office/drawing/2012/chart" uri="{CE6537A1-D6FC-4f65-9D91-7224C49458BB}"/>
                <c:ext xmlns:c16="http://schemas.microsoft.com/office/drawing/2014/chart" uri="{C3380CC4-5D6E-409C-BE32-E72D297353CC}">
                  <c16:uniqueId val="{00000012-32C7-4D82-9920-6C0D076621E1}"/>
                </c:ext>
              </c:extLst>
            </c:dLbl>
            <c:dLbl>
              <c:idx val="16"/>
              <c:delete val="1"/>
              <c:extLst>
                <c:ext xmlns:c15="http://schemas.microsoft.com/office/drawing/2012/chart" uri="{CE6537A1-D6FC-4f65-9D91-7224C49458BB}"/>
                <c:ext xmlns:c16="http://schemas.microsoft.com/office/drawing/2014/chart" uri="{C3380CC4-5D6E-409C-BE32-E72D297353CC}">
                  <c16:uniqueId val="{00000013-32C7-4D82-9920-6C0D076621E1}"/>
                </c:ext>
              </c:extLst>
            </c:dLbl>
            <c:dLbl>
              <c:idx val="17"/>
              <c:delete val="1"/>
              <c:extLst>
                <c:ext xmlns:c15="http://schemas.microsoft.com/office/drawing/2012/chart" uri="{CE6537A1-D6FC-4f65-9D91-7224C49458BB}"/>
                <c:ext xmlns:c16="http://schemas.microsoft.com/office/drawing/2014/chart" uri="{C3380CC4-5D6E-409C-BE32-E72D297353CC}">
                  <c16:uniqueId val="{00000014-32C7-4D82-9920-6C0D076621E1}"/>
                </c:ext>
              </c:extLst>
            </c:dLbl>
            <c:dLbl>
              <c:idx val="18"/>
              <c:delete val="1"/>
              <c:extLst>
                <c:ext xmlns:c15="http://schemas.microsoft.com/office/drawing/2012/chart" uri="{CE6537A1-D6FC-4f65-9D91-7224C49458BB}"/>
                <c:ext xmlns:c16="http://schemas.microsoft.com/office/drawing/2014/chart" uri="{C3380CC4-5D6E-409C-BE32-E72D297353CC}">
                  <c16:uniqueId val="{00000015-32C7-4D82-9920-6C0D076621E1}"/>
                </c:ext>
              </c:extLst>
            </c:dLbl>
            <c:dLbl>
              <c:idx val="19"/>
              <c:delete val="1"/>
              <c:extLst>
                <c:ext xmlns:c15="http://schemas.microsoft.com/office/drawing/2012/chart" uri="{CE6537A1-D6FC-4f65-9D91-7224C49458BB}"/>
                <c:ext xmlns:c16="http://schemas.microsoft.com/office/drawing/2014/chart" uri="{C3380CC4-5D6E-409C-BE32-E72D297353CC}">
                  <c16:uniqueId val="{00000016-32C7-4D82-9920-6C0D076621E1}"/>
                </c:ext>
              </c:extLst>
            </c:dLbl>
            <c:dLbl>
              <c:idx val="20"/>
              <c:delete val="1"/>
              <c:extLst>
                <c:ext xmlns:c15="http://schemas.microsoft.com/office/drawing/2012/chart" uri="{CE6537A1-D6FC-4f65-9D91-7224C49458BB}"/>
                <c:ext xmlns:c16="http://schemas.microsoft.com/office/drawing/2014/chart" uri="{C3380CC4-5D6E-409C-BE32-E72D297353CC}">
                  <c16:uniqueId val="{00000017-32C7-4D82-9920-6C0D076621E1}"/>
                </c:ext>
              </c:extLst>
            </c:dLbl>
            <c:dLbl>
              <c:idx val="21"/>
              <c:delete val="1"/>
              <c:extLst>
                <c:ext xmlns:c15="http://schemas.microsoft.com/office/drawing/2012/chart" uri="{CE6537A1-D6FC-4f65-9D91-7224C49458BB}"/>
                <c:ext xmlns:c16="http://schemas.microsoft.com/office/drawing/2014/chart" uri="{C3380CC4-5D6E-409C-BE32-E72D297353CC}">
                  <c16:uniqueId val="{00000018-32C7-4D82-9920-6C0D076621E1}"/>
                </c:ext>
              </c:extLst>
            </c:dLbl>
            <c:dLbl>
              <c:idx val="22"/>
              <c:delete val="1"/>
              <c:extLst>
                <c:ext xmlns:c15="http://schemas.microsoft.com/office/drawing/2012/chart" uri="{CE6537A1-D6FC-4f65-9D91-7224C49458BB}"/>
                <c:ext xmlns:c16="http://schemas.microsoft.com/office/drawing/2014/chart" uri="{C3380CC4-5D6E-409C-BE32-E72D297353CC}">
                  <c16:uniqueId val="{00000019-32C7-4D82-9920-6C0D076621E1}"/>
                </c:ext>
              </c:extLst>
            </c:dLbl>
            <c:dLbl>
              <c:idx val="23"/>
              <c:delete val="1"/>
              <c:extLst>
                <c:ext xmlns:c15="http://schemas.microsoft.com/office/drawing/2012/chart" uri="{CE6537A1-D6FC-4f65-9D91-7224C49458BB}"/>
                <c:ext xmlns:c16="http://schemas.microsoft.com/office/drawing/2014/chart" uri="{C3380CC4-5D6E-409C-BE32-E72D297353CC}">
                  <c16:uniqueId val="{0000001A-32C7-4D82-9920-6C0D076621E1}"/>
                </c:ext>
              </c:extLst>
            </c:dLbl>
            <c:dLbl>
              <c:idx val="24"/>
              <c:delete val="1"/>
              <c:extLst>
                <c:ext xmlns:c15="http://schemas.microsoft.com/office/drawing/2012/chart" uri="{CE6537A1-D6FC-4f65-9D91-7224C49458BB}"/>
                <c:ext xmlns:c16="http://schemas.microsoft.com/office/drawing/2014/chart" uri="{C3380CC4-5D6E-409C-BE32-E72D297353CC}">
                  <c16:uniqueId val="{0000001B-32C7-4D82-9920-6C0D076621E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2C7-4D82-9920-6C0D076621E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Hamm, Stadt (05915)</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61405</v>
      </c>
      <c r="F11" s="238">
        <v>61438</v>
      </c>
      <c r="G11" s="238">
        <v>61434</v>
      </c>
      <c r="H11" s="238">
        <v>60428</v>
      </c>
      <c r="I11" s="265">
        <v>60291</v>
      </c>
      <c r="J11" s="263">
        <v>1114</v>
      </c>
      <c r="K11" s="266">
        <v>1.847705295981158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17.254295252829575</v>
      </c>
      <c r="E13" s="115">
        <v>10595</v>
      </c>
      <c r="F13" s="114">
        <v>10554</v>
      </c>
      <c r="G13" s="114">
        <v>10722</v>
      </c>
      <c r="H13" s="114">
        <v>10718</v>
      </c>
      <c r="I13" s="140">
        <v>10634</v>
      </c>
      <c r="J13" s="115">
        <v>-39</v>
      </c>
      <c r="K13" s="116">
        <v>-0.36674816625916873</v>
      </c>
    </row>
    <row r="14" spans="1:255" ht="14.1" customHeight="1" x14ac:dyDescent="0.2">
      <c r="A14" s="306" t="s">
        <v>230</v>
      </c>
      <c r="B14" s="307"/>
      <c r="C14" s="308"/>
      <c r="D14" s="113">
        <v>62.607279537496943</v>
      </c>
      <c r="E14" s="115">
        <v>38444</v>
      </c>
      <c r="F14" s="114">
        <v>38563</v>
      </c>
      <c r="G14" s="114">
        <v>38406</v>
      </c>
      <c r="H14" s="114">
        <v>37446</v>
      </c>
      <c r="I14" s="140">
        <v>37400</v>
      </c>
      <c r="J14" s="115">
        <v>1044</v>
      </c>
      <c r="K14" s="116">
        <v>2.7914438502673797</v>
      </c>
    </row>
    <row r="15" spans="1:255" ht="14.1" customHeight="1" x14ac:dyDescent="0.2">
      <c r="A15" s="306" t="s">
        <v>231</v>
      </c>
      <c r="B15" s="307"/>
      <c r="C15" s="308"/>
      <c r="D15" s="113">
        <v>9.2272616236462834</v>
      </c>
      <c r="E15" s="115">
        <v>5666</v>
      </c>
      <c r="F15" s="114">
        <v>5639</v>
      </c>
      <c r="G15" s="114">
        <v>5641</v>
      </c>
      <c r="H15" s="114">
        <v>5720</v>
      </c>
      <c r="I15" s="140">
        <v>5726</v>
      </c>
      <c r="J15" s="115">
        <v>-60</v>
      </c>
      <c r="K15" s="116">
        <v>-1.0478519035976248</v>
      </c>
    </row>
    <row r="16" spans="1:255" ht="14.1" customHeight="1" x14ac:dyDescent="0.2">
      <c r="A16" s="306" t="s">
        <v>232</v>
      </c>
      <c r="B16" s="307"/>
      <c r="C16" s="308"/>
      <c r="D16" s="113">
        <v>9.4503704910023618</v>
      </c>
      <c r="E16" s="115">
        <v>5803</v>
      </c>
      <c r="F16" s="114">
        <v>5776</v>
      </c>
      <c r="G16" s="114">
        <v>5750</v>
      </c>
      <c r="H16" s="114">
        <v>5663</v>
      </c>
      <c r="I16" s="140">
        <v>5639</v>
      </c>
      <c r="J16" s="115">
        <v>164</v>
      </c>
      <c r="K16" s="116">
        <v>2.9083170774960099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0.24427978177672827</v>
      </c>
      <c r="E18" s="115">
        <v>150</v>
      </c>
      <c r="F18" s="114">
        <v>147</v>
      </c>
      <c r="G18" s="114">
        <v>151</v>
      </c>
      <c r="H18" s="114">
        <v>143</v>
      </c>
      <c r="I18" s="140">
        <v>145</v>
      </c>
      <c r="J18" s="115">
        <v>5</v>
      </c>
      <c r="K18" s="116">
        <v>3.4482758620689653</v>
      </c>
    </row>
    <row r="19" spans="1:255" ht="14.1" customHeight="1" x14ac:dyDescent="0.2">
      <c r="A19" s="306" t="s">
        <v>235</v>
      </c>
      <c r="B19" s="307" t="s">
        <v>236</v>
      </c>
      <c r="C19" s="308"/>
      <c r="D19" s="113">
        <v>0.13842520967347935</v>
      </c>
      <c r="E19" s="115">
        <v>85</v>
      </c>
      <c r="F19" s="114">
        <v>79</v>
      </c>
      <c r="G19" s="114">
        <v>83</v>
      </c>
      <c r="H19" s="114">
        <v>79</v>
      </c>
      <c r="I19" s="140">
        <v>80</v>
      </c>
      <c r="J19" s="115">
        <v>5</v>
      </c>
      <c r="K19" s="116">
        <v>6.25</v>
      </c>
    </row>
    <row r="20" spans="1:255" ht="14.1" customHeight="1" x14ac:dyDescent="0.2">
      <c r="A20" s="306">
        <v>12</v>
      </c>
      <c r="B20" s="307" t="s">
        <v>237</v>
      </c>
      <c r="C20" s="308"/>
      <c r="D20" s="113">
        <v>1.0764595716961161</v>
      </c>
      <c r="E20" s="115">
        <v>661</v>
      </c>
      <c r="F20" s="114">
        <v>671</v>
      </c>
      <c r="G20" s="114">
        <v>697</v>
      </c>
      <c r="H20" s="114">
        <v>658</v>
      </c>
      <c r="I20" s="140">
        <v>648</v>
      </c>
      <c r="J20" s="115">
        <v>13</v>
      </c>
      <c r="K20" s="116">
        <v>2.0061728395061729</v>
      </c>
    </row>
    <row r="21" spans="1:255" ht="14.1" customHeight="1" x14ac:dyDescent="0.2">
      <c r="A21" s="306">
        <v>21</v>
      </c>
      <c r="B21" s="307" t="s">
        <v>238</v>
      </c>
      <c r="C21" s="308"/>
      <c r="D21" s="113">
        <v>0.25730803680482045</v>
      </c>
      <c r="E21" s="115">
        <v>158</v>
      </c>
      <c r="F21" s="114">
        <v>159</v>
      </c>
      <c r="G21" s="114">
        <v>155</v>
      </c>
      <c r="H21" s="114">
        <v>150</v>
      </c>
      <c r="I21" s="140">
        <v>139</v>
      </c>
      <c r="J21" s="115">
        <v>19</v>
      </c>
      <c r="K21" s="116">
        <v>13.669064748201439</v>
      </c>
    </row>
    <row r="22" spans="1:255" ht="14.1" customHeight="1" x14ac:dyDescent="0.2">
      <c r="A22" s="306">
        <v>22</v>
      </c>
      <c r="B22" s="307" t="s">
        <v>239</v>
      </c>
      <c r="C22" s="308"/>
      <c r="D22" s="113">
        <v>1.0585457210324891</v>
      </c>
      <c r="E22" s="115">
        <v>650</v>
      </c>
      <c r="F22" s="114">
        <v>701</v>
      </c>
      <c r="G22" s="114">
        <v>678</v>
      </c>
      <c r="H22" s="114">
        <v>653</v>
      </c>
      <c r="I22" s="140">
        <v>664</v>
      </c>
      <c r="J22" s="115">
        <v>-14</v>
      </c>
      <c r="K22" s="116">
        <v>-2.1084337349397591</v>
      </c>
    </row>
    <row r="23" spans="1:255" ht="14.1" customHeight="1" x14ac:dyDescent="0.2">
      <c r="A23" s="306">
        <v>23</v>
      </c>
      <c r="B23" s="307" t="s">
        <v>240</v>
      </c>
      <c r="C23" s="308"/>
      <c r="D23" s="113">
        <v>0.592785603778194</v>
      </c>
      <c r="E23" s="115">
        <v>364</v>
      </c>
      <c r="F23" s="114">
        <v>365</v>
      </c>
      <c r="G23" s="114">
        <v>380</v>
      </c>
      <c r="H23" s="114">
        <v>366</v>
      </c>
      <c r="I23" s="140">
        <v>361</v>
      </c>
      <c r="J23" s="115">
        <v>3</v>
      </c>
      <c r="K23" s="116">
        <v>0.83102493074792239</v>
      </c>
    </row>
    <row r="24" spans="1:255" ht="14.1" customHeight="1" x14ac:dyDescent="0.2">
      <c r="A24" s="306">
        <v>24</v>
      </c>
      <c r="B24" s="307" t="s">
        <v>241</v>
      </c>
      <c r="C24" s="308"/>
      <c r="D24" s="113">
        <v>3.5029720706782834</v>
      </c>
      <c r="E24" s="115">
        <v>2151</v>
      </c>
      <c r="F24" s="114">
        <v>2221</v>
      </c>
      <c r="G24" s="114">
        <v>2312</v>
      </c>
      <c r="H24" s="114">
        <v>2293</v>
      </c>
      <c r="I24" s="140">
        <v>2288</v>
      </c>
      <c r="J24" s="115">
        <v>-137</v>
      </c>
      <c r="K24" s="116">
        <v>-5.9877622377622375</v>
      </c>
    </row>
    <row r="25" spans="1:255" ht="14.1" customHeight="1" x14ac:dyDescent="0.2">
      <c r="A25" s="306">
        <v>25</v>
      </c>
      <c r="B25" s="307" t="s">
        <v>242</v>
      </c>
      <c r="C25" s="308"/>
      <c r="D25" s="113">
        <v>5.0875335884699942</v>
      </c>
      <c r="E25" s="115">
        <v>3124</v>
      </c>
      <c r="F25" s="114">
        <v>3072</v>
      </c>
      <c r="G25" s="114">
        <v>3130</v>
      </c>
      <c r="H25" s="114">
        <v>3079</v>
      </c>
      <c r="I25" s="140">
        <v>3065</v>
      </c>
      <c r="J25" s="115">
        <v>59</v>
      </c>
      <c r="K25" s="116">
        <v>1.9249592169657423</v>
      </c>
    </row>
    <row r="26" spans="1:255" ht="14.1" customHeight="1" x14ac:dyDescent="0.2">
      <c r="A26" s="306">
        <v>26</v>
      </c>
      <c r="B26" s="307" t="s">
        <v>243</v>
      </c>
      <c r="C26" s="308"/>
      <c r="D26" s="113">
        <v>2.4118557120755639</v>
      </c>
      <c r="E26" s="115">
        <v>1481</v>
      </c>
      <c r="F26" s="114">
        <v>1516</v>
      </c>
      <c r="G26" s="114">
        <v>1534</v>
      </c>
      <c r="H26" s="114">
        <v>1507</v>
      </c>
      <c r="I26" s="140">
        <v>1519</v>
      </c>
      <c r="J26" s="115">
        <v>-38</v>
      </c>
      <c r="K26" s="116">
        <v>-2.5016458196181697</v>
      </c>
    </row>
    <row r="27" spans="1:255" ht="14.1" customHeight="1" x14ac:dyDescent="0.2">
      <c r="A27" s="306">
        <v>27</v>
      </c>
      <c r="B27" s="307" t="s">
        <v>244</v>
      </c>
      <c r="C27" s="308"/>
      <c r="D27" s="113">
        <v>1.9493526585782917</v>
      </c>
      <c r="E27" s="115">
        <v>1197</v>
      </c>
      <c r="F27" s="114">
        <v>1175</v>
      </c>
      <c r="G27" s="114">
        <v>1162</v>
      </c>
      <c r="H27" s="114">
        <v>1142</v>
      </c>
      <c r="I27" s="140">
        <v>1105</v>
      </c>
      <c r="J27" s="115">
        <v>92</v>
      </c>
      <c r="K27" s="116">
        <v>8.3257918552036205</v>
      </c>
    </row>
    <row r="28" spans="1:255" ht="14.1" customHeight="1" x14ac:dyDescent="0.2">
      <c r="A28" s="306">
        <v>28</v>
      </c>
      <c r="B28" s="307" t="s">
        <v>245</v>
      </c>
      <c r="C28" s="308"/>
      <c r="D28" s="113">
        <v>9.7711912710691309E-2</v>
      </c>
      <c r="E28" s="115">
        <v>60</v>
      </c>
      <c r="F28" s="114">
        <v>59</v>
      </c>
      <c r="G28" s="114">
        <v>68</v>
      </c>
      <c r="H28" s="114">
        <v>67</v>
      </c>
      <c r="I28" s="140">
        <v>68</v>
      </c>
      <c r="J28" s="115">
        <v>-8</v>
      </c>
      <c r="K28" s="116">
        <v>-11.764705882352942</v>
      </c>
    </row>
    <row r="29" spans="1:255" ht="14.1" customHeight="1" x14ac:dyDescent="0.2">
      <c r="A29" s="306">
        <v>29</v>
      </c>
      <c r="B29" s="307" t="s">
        <v>246</v>
      </c>
      <c r="C29" s="308"/>
      <c r="D29" s="113">
        <v>1.9542382542138261</v>
      </c>
      <c r="E29" s="115">
        <v>1200</v>
      </c>
      <c r="F29" s="114">
        <v>1153</v>
      </c>
      <c r="G29" s="114">
        <v>1175</v>
      </c>
      <c r="H29" s="114">
        <v>1185</v>
      </c>
      <c r="I29" s="140">
        <v>1167</v>
      </c>
      <c r="J29" s="115">
        <v>33</v>
      </c>
      <c r="K29" s="116">
        <v>2.8277634961439588</v>
      </c>
    </row>
    <row r="30" spans="1:255" ht="14.1" customHeight="1" x14ac:dyDescent="0.2">
      <c r="A30" s="306" t="s">
        <v>247</v>
      </c>
      <c r="B30" s="307" t="s">
        <v>248</v>
      </c>
      <c r="C30" s="308"/>
      <c r="D30" s="113">
        <v>0.93314876638710198</v>
      </c>
      <c r="E30" s="115">
        <v>573</v>
      </c>
      <c r="F30" s="114">
        <v>510</v>
      </c>
      <c r="G30" s="114">
        <v>533</v>
      </c>
      <c r="H30" s="114">
        <v>538</v>
      </c>
      <c r="I30" s="140">
        <v>538</v>
      </c>
      <c r="J30" s="115">
        <v>35</v>
      </c>
      <c r="K30" s="116">
        <v>6.5055762081784385</v>
      </c>
    </row>
    <row r="31" spans="1:255" ht="14.1" customHeight="1" x14ac:dyDescent="0.2">
      <c r="A31" s="306" t="s">
        <v>249</v>
      </c>
      <c r="B31" s="307" t="s">
        <v>250</v>
      </c>
      <c r="C31" s="308"/>
      <c r="D31" s="113">
        <v>1.0113182965556551</v>
      </c>
      <c r="E31" s="115">
        <v>621</v>
      </c>
      <c r="F31" s="114">
        <v>637</v>
      </c>
      <c r="G31" s="114">
        <v>636</v>
      </c>
      <c r="H31" s="114">
        <v>641</v>
      </c>
      <c r="I31" s="140">
        <v>623</v>
      </c>
      <c r="J31" s="115">
        <v>-2</v>
      </c>
      <c r="K31" s="116">
        <v>-0.32102728731942215</v>
      </c>
    </row>
    <row r="32" spans="1:255" ht="14.1" customHeight="1" x14ac:dyDescent="0.2">
      <c r="A32" s="306">
        <v>31</v>
      </c>
      <c r="B32" s="307" t="s">
        <v>251</v>
      </c>
      <c r="C32" s="308"/>
      <c r="D32" s="113">
        <v>0.70352577151697748</v>
      </c>
      <c r="E32" s="115">
        <v>432</v>
      </c>
      <c r="F32" s="114">
        <v>435</v>
      </c>
      <c r="G32" s="114">
        <v>427</v>
      </c>
      <c r="H32" s="114">
        <v>407</v>
      </c>
      <c r="I32" s="140">
        <v>404</v>
      </c>
      <c r="J32" s="115">
        <v>28</v>
      </c>
      <c r="K32" s="116">
        <v>6.9306930693069306</v>
      </c>
    </row>
    <row r="33" spans="1:11" ht="14.1" customHeight="1" x14ac:dyDescent="0.2">
      <c r="A33" s="306">
        <v>32</v>
      </c>
      <c r="B33" s="307" t="s">
        <v>252</v>
      </c>
      <c r="C33" s="308"/>
      <c r="D33" s="113">
        <v>2.7701327253480987</v>
      </c>
      <c r="E33" s="115">
        <v>1701</v>
      </c>
      <c r="F33" s="114">
        <v>1635</v>
      </c>
      <c r="G33" s="114">
        <v>1669</v>
      </c>
      <c r="H33" s="114">
        <v>1645</v>
      </c>
      <c r="I33" s="140">
        <v>1581</v>
      </c>
      <c r="J33" s="115">
        <v>120</v>
      </c>
      <c r="K33" s="116">
        <v>7.5901328273244779</v>
      </c>
    </row>
    <row r="34" spans="1:11" ht="14.1" customHeight="1" x14ac:dyDescent="0.2">
      <c r="A34" s="306">
        <v>33</v>
      </c>
      <c r="B34" s="307" t="s">
        <v>253</v>
      </c>
      <c r="C34" s="308"/>
      <c r="D34" s="113">
        <v>1.2018565263415031</v>
      </c>
      <c r="E34" s="115">
        <v>738</v>
      </c>
      <c r="F34" s="114">
        <v>723</v>
      </c>
      <c r="G34" s="114">
        <v>748</v>
      </c>
      <c r="H34" s="114">
        <v>731</v>
      </c>
      <c r="I34" s="140">
        <v>740</v>
      </c>
      <c r="J34" s="115">
        <v>-2</v>
      </c>
      <c r="K34" s="116">
        <v>-0.27027027027027029</v>
      </c>
    </row>
    <row r="35" spans="1:11" ht="14.1" customHeight="1" x14ac:dyDescent="0.2">
      <c r="A35" s="306">
        <v>34</v>
      </c>
      <c r="B35" s="307" t="s">
        <v>254</v>
      </c>
      <c r="C35" s="308"/>
      <c r="D35" s="113">
        <v>2.0291507206253563</v>
      </c>
      <c r="E35" s="115">
        <v>1246</v>
      </c>
      <c r="F35" s="114">
        <v>1252</v>
      </c>
      <c r="G35" s="114">
        <v>1249</v>
      </c>
      <c r="H35" s="114">
        <v>1216</v>
      </c>
      <c r="I35" s="140">
        <v>1233</v>
      </c>
      <c r="J35" s="115">
        <v>13</v>
      </c>
      <c r="K35" s="116">
        <v>1.0543390105433901</v>
      </c>
    </row>
    <row r="36" spans="1:11" ht="14.1" customHeight="1" x14ac:dyDescent="0.2">
      <c r="A36" s="306">
        <v>41</v>
      </c>
      <c r="B36" s="307" t="s">
        <v>255</v>
      </c>
      <c r="C36" s="308"/>
      <c r="D36" s="113">
        <v>0.99991857340607437</v>
      </c>
      <c r="E36" s="115">
        <v>614</v>
      </c>
      <c r="F36" s="114">
        <v>614</v>
      </c>
      <c r="G36" s="114">
        <v>619</v>
      </c>
      <c r="H36" s="114">
        <v>633</v>
      </c>
      <c r="I36" s="140">
        <v>626</v>
      </c>
      <c r="J36" s="115">
        <v>-12</v>
      </c>
      <c r="K36" s="116">
        <v>-1.9169329073482428</v>
      </c>
    </row>
    <row r="37" spans="1:11" ht="14.1" customHeight="1" x14ac:dyDescent="0.2">
      <c r="A37" s="306">
        <v>42</v>
      </c>
      <c r="B37" s="307" t="s">
        <v>256</v>
      </c>
      <c r="C37" s="308"/>
      <c r="D37" s="113">
        <v>0.12051135900985262</v>
      </c>
      <c r="E37" s="115">
        <v>74</v>
      </c>
      <c r="F37" s="114">
        <v>73</v>
      </c>
      <c r="G37" s="114">
        <v>73</v>
      </c>
      <c r="H37" s="114">
        <v>68</v>
      </c>
      <c r="I37" s="140">
        <v>72</v>
      </c>
      <c r="J37" s="115">
        <v>2</v>
      </c>
      <c r="K37" s="116">
        <v>2.7777777777777777</v>
      </c>
    </row>
    <row r="38" spans="1:11" ht="14.1" customHeight="1" x14ac:dyDescent="0.2">
      <c r="A38" s="306">
        <v>43</v>
      </c>
      <c r="B38" s="307" t="s">
        <v>257</v>
      </c>
      <c r="C38" s="308"/>
      <c r="D38" s="113">
        <v>0.82078006676980697</v>
      </c>
      <c r="E38" s="115">
        <v>504</v>
      </c>
      <c r="F38" s="114">
        <v>494</v>
      </c>
      <c r="G38" s="114">
        <v>488</v>
      </c>
      <c r="H38" s="114">
        <v>500</v>
      </c>
      <c r="I38" s="140">
        <v>498</v>
      </c>
      <c r="J38" s="115">
        <v>6</v>
      </c>
      <c r="K38" s="116">
        <v>1.2048192771084338</v>
      </c>
    </row>
    <row r="39" spans="1:11" ht="14.1" customHeight="1" x14ac:dyDescent="0.2">
      <c r="A39" s="306">
        <v>51</v>
      </c>
      <c r="B39" s="307" t="s">
        <v>258</v>
      </c>
      <c r="C39" s="308"/>
      <c r="D39" s="113">
        <v>10.241836983958962</v>
      </c>
      <c r="E39" s="115">
        <v>6289</v>
      </c>
      <c r="F39" s="114">
        <v>6248</v>
      </c>
      <c r="G39" s="114">
        <v>6224</v>
      </c>
      <c r="H39" s="114">
        <v>6177</v>
      </c>
      <c r="I39" s="140">
        <v>6173</v>
      </c>
      <c r="J39" s="115">
        <v>116</v>
      </c>
      <c r="K39" s="116">
        <v>1.8791511420703062</v>
      </c>
    </row>
    <row r="40" spans="1:11" ht="14.1" customHeight="1" x14ac:dyDescent="0.2">
      <c r="A40" s="306" t="s">
        <v>259</v>
      </c>
      <c r="B40" s="307" t="s">
        <v>260</v>
      </c>
      <c r="C40" s="308"/>
      <c r="D40" s="113">
        <v>9.3884862796189239</v>
      </c>
      <c r="E40" s="115">
        <v>5765</v>
      </c>
      <c r="F40" s="114">
        <v>5738</v>
      </c>
      <c r="G40" s="114">
        <v>5737</v>
      </c>
      <c r="H40" s="114">
        <v>5712</v>
      </c>
      <c r="I40" s="140">
        <v>5704</v>
      </c>
      <c r="J40" s="115">
        <v>61</v>
      </c>
      <c r="K40" s="116">
        <v>1.0694249649368863</v>
      </c>
    </row>
    <row r="41" spans="1:11" ht="14.1" customHeight="1" x14ac:dyDescent="0.2">
      <c r="A41" s="306"/>
      <c r="B41" s="307" t="s">
        <v>261</v>
      </c>
      <c r="C41" s="308"/>
      <c r="D41" s="113">
        <v>8.1768585620063519</v>
      </c>
      <c r="E41" s="115">
        <v>5021</v>
      </c>
      <c r="F41" s="114">
        <v>4978</v>
      </c>
      <c r="G41" s="114">
        <v>5094</v>
      </c>
      <c r="H41" s="114">
        <v>5084</v>
      </c>
      <c r="I41" s="140">
        <v>5081</v>
      </c>
      <c r="J41" s="115">
        <v>-60</v>
      </c>
      <c r="K41" s="116">
        <v>-1.1808699074985238</v>
      </c>
    </row>
    <row r="42" spans="1:11" ht="14.1" customHeight="1" x14ac:dyDescent="0.2">
      <c r="A42" s="306">
        <v>52</v>
      </c>
      <c r="B42" s="307" t="s">
        <v>262</v>
      </c>
      <c r="C42" s="308"/>
      <c r="D42" s="113">
        <v>4.0697011644002927</v>
      </c>
      <c r="E42" s="115">
        <v>2499</v>
      </c>
      <c r="F42" s="114">
        <v>2503</v>
      </c>
      <c r="G42" s="114">
        <v>2515</v>
      </c>
      <c r="H42" s="114">
        <v>2467</v>
      </c>
      <c r="I42" s="140">
        <v>2479</v>
      </c>
      <c r="J42" s="115">
        <v>20</v>
      </c>
      <c r="K42" s="116">
        <v>0.80677692617991126</v>
      </c>
    </row>
    <row r="43" spans="1:11" ht="14.1" customHeight="1" x14ac:dyDescent="0.2">
      <c r="A43" s="306" t="s">
        <v>263</v>
      </c>
      <c r="B43" s="307" t="s">
        <v>264</v>
      </c>
      <c r="C43" s="308"/>
      <c r="D43" s="113">
        <v>3.3156909046494585</v>
      </c>
      <c r="E43" s="115">
        <v>2036</v>
      </c>
      <c r="F43" s="114">
        <v>2031</v>
      </c>
      <c r="G43" s="114">
        <v>2035</v>
      </c>
      <c r="H43" s="114">
        <v>1997</v>
      </c>
      <c r="I43" s="140">
        <v>2006</v>
      </c>
      <c r="J43" s="115">
        <v>30</v>
      </c>
      <c r="K43" s="116">
        <v>1.4955134596211366</v>
      </c>
    </row>
    <row r="44" spans="1:11" ht="14.1" customHeight="1" x14ac:dyDescent="0.2">
      <c r="A44" s="306">
        <v>53</v>
      </c>
      <c r="B44" s="307" t="s">
        <v>265</v>
      </c>
      <c r="C44" s="308"/>
      <c r="D44" s="113">
        <v>0.77680970604999589</v>
      </c>
      <c r="E44" s="115">
        <v>477</v>
      </c>
      <c r="F44" s="114">
        <v>466</v>
      </c>
      <c r="G44" s="114">
        <v>484</v>
      </c>
      <c r="H44" s="114">
        <v>479</v>
      </c>
      <c r="I44" s="140">
        <v>474</v>
      </c>
      <c r="J44" s="115">
        <v>3</v>
      </c>
      <c r="K44" s="116">
        <v>0.63291139240506333</v>
      </c>
    </row>
    <row r="45" spans="1:11" ht="14.1" customHeight="1" x14ac:dyDescent="0.2">
      <c r="A45" s="306" t="s">
        <v>266</v>
      </c>
      <c r="B45" s="307" t="s">
        <v>267</v>
      </c>
      <c r="C45" s="308"/>
      <c r="D45" s="113">
        <v>0.64815568764758569</v>
      </c>
      <c r="E45" s="115">
        <v>398</v>
      </c>
      <c r="F45" s="114">
        <v>388</v>
      </c>
      <c r="G45" s="114">
        <v>406</v>
      </c>
      <c r="H45" s="114">
        <v>408</v>
      </c>
      <c r="I45" s="140">
        <v>404</v>
      </c>
      <c r="J45" s="115">
        <v>-6</v>
      </c>
      <c r="K45" s="116">
        <v>-1.4851485148514851</v>
      </c>
    </row>
    <row r="46" spans="1:11" ht="14.1" customHeight="1" x14ac:dyDescent="0.2">
      <c r="A46" s="306">
        <v>54</v>
      </c>
      <c r="B46" s="307" t="s">
        <v>268</v>
      </c>
      <c r="C46" s="308"/>
      <c r="D46" s="113">
        <v>2.156176207149255</v>
      </c>
      <c r="E46" s="115">
        <v>1324</v>
      </c>
      <c r="F46" s="114">
        <v>1329</v>
      </c>
      <c r="G46" s="114">
        <v>1323</v>
      </c>
      <c r="H46" s="114">
        <v>1301</v>
      </c>
      <c r="I46" s="140">
        <v>1283</v>
      </c>
      <c r="J46" s="115">
        <v>41</v>
      </c>
      <c r="K46" s="116">
        <v>3.1956352299298518</v>
      </c>
    </row>
    <row r="47" spans="1:11" ht="14.1" customHeight="1" x14ac:dyDescent="0.2">
      <c r="A47" s="306">
        <v>61</v>
      </c>
      <c r="B47" s="307" t="s">
        <v>269</v>
      </c>
      <c r="C47" s="308"/>
      <c r="D47" s="113">
        <v>2.1643188665418127</v>
      </c>
      <c r="E47" s="115">
        <v>1329</v>
      </c>
      <c r="F47" s="114">
        <v>1326</v>
      </c>
      <c r="G47" s="114">
        <v>1334</v>
      </c>
      <c r="H47" s="114">
        <v>1289</v>
      </c>
      <c r="I47" s="140">
        <v>1314</v>
      </c>
      <c r="J47" s="115">
        <v>15</v>
      </c>
      <c r="K47" s="116">
        <v>1.1415525114155252</v>
      </c>
    </row>
    <row r="48" spans="1:11" ht="14.1" customHeight="1" x14ac:dyDescent="0.2">
      <c r="A48" s="306">
        <v>62</v>
      </c>
      <c r="B48" s="307" t="s">
        <v>270</v>
      </c>
      <c r="C48" s="308"/>
      <c r="D48" s="113">
        <v>8.3885677062128483</v>
      </c>
      <c r="E48" s="115">
        <v>5151</v>
      </c>
      <c r="F48" s="114">
        <v>5161</v>
      </c>
      <c r="G48" s="114">
        <v>5126</v>
      </c>
      <c r="H48" s="114">
        <v>5012</v>
      </c>
      <c r="I48" s="140">
        <v>5054</v>
      </c>
      <c r="J48" s="115">
        <v>97</v>
      </c>
      <c r="K48" s="116">
        <v>1.9192718638702018</v>
      </c>
    </row>
    <row r="49" spans="1:11" ht="14.1" customHeight="1" x14ac:dyDescent="0.2">
      <c r="A49" s="306">
        <v>63</v>
      </c>
      <c r="B49" s="307" t="s">
        <v>271</v>
      </c>
      <c r="C49" s="308"/>
      <c r="D49" s="113">
        <v>1.5536194120999918</v>
      </c>
      <c r="E49" s="115">
        <v>954</v>
      </c>
      <c r="F49" s="114">
        <v>977</v>
      </c>
      <c r="G49" s="114">
        <v>978</v>
      </c>
      <c r="H49" s="114">
        <v>956</v>
      </c>
      <c r="I49" s="140">
        <v>924</v>
      </c>
      <c r="J49" s="115">
        <v>30</v>
      </c>
      <c r="K49" s="116">
        <v>3.2467532467532467</v>
      </c>
    </row>
    <row r="50" spans="1:11" ht="14.1" customHeight="1" x14ac:dyDescent="0.2">
      <c r="A50" s="306" t="s">
        <v>272</v>
      </c>
      <c r="B50" s="307" t="s">
        <v>273</v>
      </c>
      <c r="C50" s="308"/>
      <c r="D50" s="113">
        <v>0.20519501669245174</v>
      </c>
      <c r="E50" s="115">
        <v>126</v>
      </c>
      <c r="F50" s="114">
        <v>128</v>
      </c>
      <c r="G50" s="114">
        <v>129</v>
      </c>
      <c r="H50" s="114">
        <v>124</v>
      </c>
      <c r="I50" s="140">
        <v>121</v>
      </c>
      <c r="J50" s="115">
        <v>5</v>
      </c>
      <c r="K50" s="116">
        <v>4.1322314049586772</v>
      </c>
    </row>
    <row r="51" spans="1:11" ht="14.1" customHeight="1" x14ac:dyDescent="0.2">
      <c r="A51" s="306" t="s">
        <v>274</v>
      </c>
      <c r="B51" s="307" t="s">
        <v>275</v>
      </c>
      <c r="C51" s="308"/>
      <c r="D51" s="113">
        <v>1.1383437830795538</v>
      </c>
      <c r="E51" s="115">
        <v>699</v>
      </c>
      <c r="F51" s="114">
        <v>712</v>
      </c>
      <c r="G51" s="114">
        <v>707</v>
      </c>
      <c r="H51" s="114">
        <v>700</v>
      </c>
      <c r="I51" s="140">
        <v>671</v>
      </c>
      <c r="J51" s="115">
        <v>28</v>
      </c>
      <c r="K51" s="116">
        <v>4.1728763040238448</v>
      </c>
    </row>
    <row r="52" spans="1:11" ht="14.1" customHeight="1" x14ac:dyDescent="0.2">
      <c r="A52" s="306">
        <v>71</v>
      </c>
      <c r="B52" s="307" t="s">
        <v>276</v>
      </c>
      <c r="C52" s="308"/>
      <c r="D52" s="113">
        <v>10.867193225307386</v>
      </c>
      <c r="E52" s="115">
        <v>6673</v>
      </c>
      <c r="F52" s="114">
        <v>6677</v>
      </c>
      <c r="G52" s="114">
        <v>6668</v>
      </c>
      <c r="H52" s="114">
        <v>6622</v>
      </c>
      <c r="I52" s="140">
        <v>6625</v>
      </c>
      <c r="J52" s="115">
        <v>48</v>
      </c>
      <c r="K52" s="116">
        <v>0.7245283018867924</v>
      </c>
    </row>
    <row r="53" spans="1:11" ht="14.1" customHeight="1" x14ac:dyDescent="0.2">
      <c r="A53" s="306" t="s">
        <v>277</v>
      </c>
      <c r="B53" s="307" t="s">
        <v>278</v>
      </c>
      <c r="C53" s="308"/>
      <c r="D53" s="113">
        <v>3.5290285807344679</v>
      </c>
      <c r="E53" s="115">
        <v>2167</v>
      </c>
      <c r="F53" s="114">
        <v>2163</v>
      </c>
      <c r="G53" s="114">
        <v>2150</v>
      </c>
      <c r="H53" s="114">
        <v>2151</v>
      </c>
      <c r="I53" s="140">
        <v>2166</v>
      </c>
      <c r="J53" s="115">
        <v>1</v>
      </c>
      <c r="K53" s="116">
        <v>4.6168051708217916E-2</v>
      </c>
    </row>
    <row r="54" spans="1:11" ht="14.1" customHeight="1" x14ac:dyDescent="0.2">
      <c r="A54" s="306" t="s">
        <v>279</v>
      </c>
      <c r="B54" s="307" t="s">
        <v>280</v>
      </c>
      <c r="C54" s="308"/>
      <c r="D54" s="113">
        <v>6.1835355427082481</v>
      </c>
      <c r="E54" s="115">
        <v>3797</v>
      </c>
      <c r="F54" s="114">
        <v>3814</v>
      </c>
      <c r="G54" s="114">
        <v>3809</v>
      </c>
      <c r="H54" s="114">
        <v>3779</v>
      </c>
      <c r="I54" s="140">
        <v>3761</v>
      </c>
      <c r="J54" s="115">
        <v>36</v>
      </c>
      <c r="K54" s="116">
        <v>0.95719223610741822</v>
      </c>
    </row>
    <row r="55" spans="1:11" ht="14.1" customHeight="1" x14ac:dyDescent="0.2">
      <c r="A55" s="306">
        <v>72</v>
      </c>
      <c r="B55" s="307" t="s">
        <v>281</v>
      </c>
      <c r="C55" s="308"/>
      <c r="D55" s="113">
        <v>2.6789349401514535</v>
      </c>
      <c r="E55" s="115">
        <v>1645</v>
      </c>
      <c r="F55" s="114">
        <v>1643</v>
      </c>
      <c r="G55" s="114">
        <v>1662</v>
      </c>
      <c r="H55" s="114">
        <v>1617</v>
      </c>
      <c r="I55" s="140">
        <v>1625</v>
      </c>
      <c r="J55" s="115">
        <v>20</v>
      </c>
      <c r="K55" s="116">
        <v>1.2307692307692308</v>
      </c>
    </row>
    <row r="56" spans="1:11" ht="14.1" customHeight="1" x14ac:dyDescent="0.2">
      <c r="A56" s="306" t="s">
        <v>282</v>
      </c>
      <c r="B56" s="307" t="s">
        <v>283</v>
      </c>
      <c r="C56" s="308"/>
      <c r="D56" s="113">
        <v>1.4086800749124664</v>
      </c>
      <c r="E56" s="115">
        <v>865</v>
      </c>
      <c r="F56" s="114">
        <v>861</v>
      </c>
      <c r="G56" s="114">
        <v>877</v>
      </c>
      <c r="H56" s="114">
        <v>838</v>
      </c>
      <c r="I56" s="140">
        <v>842</v>
      </c>
      <c r="J56" s="115">
        <v>23</v>
      </c>
      <c r="K56" s="116">
        <v>2.7315914489311166</v>
      </c>
    </row>
    <row r="57" spans="1:11" ht="14.1" customHeight="1" x14ac:dyDescent="0.2">
      <c r="A57" s="306" t="s">
        <v>284</v>
      </c>
      <c r="B57" s="307" t="s">
        <v>285</v>
      </c>
      <c r="C57" s="308"/>
      <c r="D57" s="113">
        <v>0.71492549466655808</v>
      </c>
      <c r="E57" s="115">
        <v>439</v>
      </c>
      <c r="F57" s="114">
        <v>439</v>
      </c>
      <c r="G57" s="114">
        <v>437</v>
      </c>
      <c r="H57" s="114">
        <v>432</v>
      </c>
      <c r="I57" s="140">
        <v>434</v>
      </c>
      <c r="J57" s="115">
        <v>5</v>
      </c>
      <c r="K57" s="116">
        <v>1.1520737327188939</v>
      </c>
    </row>
    <row r="58" spans="1:11" ht="14.1" customHeight="1" x14ac:dyDescent="0.2">
      <c r="A58" s="306">
        <v>73</v>
      </c>
      <c r="B58" s="307" t="s">
        <v>286</v>
      </c>
      <c r="C58" s="308"/>
      <c r="D58" s="113">
        <v>3.3075482452569007</v>
      </c>
      <c r="E58" s="115">
        <v>2031</v>
      </c>
      <c r="F58" s="114">
        <v>2022</v>
      </c>
      <c r="G58" s="114">
        <v>2016</v>
      </c>
      <c r="H58" s="114">
        <v>1982</v>
      </c>
      <c r="I58" s="140">
        <v>1898</v>
      </c>
      <c r="J58" s="115">
        <v>133</v>
      </c>
      <c r="K58" s="116">
        <v>7.0073761854583774</v>
      </c>
    </row>
    <row r="59" spans="1:11" ht="14.1" customHeight="1" x14ac:dyDescent="0.2">
      <c r="A59" s="306" t="s">
        <v>287</v>
      </c>
      <c r="B59" s="307" t="s">
        <v>288</v>
      </c>
      <c r="C59" s="308"/>
      <c r="D59" s="113">
        <v>2.1578047390277666</v>
      </c>
      <c r="E59" s="115">
        <v>1325</v>
      </c>
      <c r="F59" s="114">
        <v>1305</v>
      </c>
      <c r="G59" s="114">
        <v>1290</v>
      </c>
      <c r="H59" s="114">
        <v>1286</v>
      </c>
      <c r="I59" s="140">
        <v>1183</v>
      </c>
      <c r="J59" s="115">
        <v>142</v>
      </c>
      <c r="K59" s="116">
        <v>12.003381234150465</v>
      </c>
    </row>
    <row r="60" spans="1:11" ht="14.1" customHeight="1" x14ac:dyDescent="0.2">
      <c r="A60" s="306">
        <v>81</v>
      </c>
      <c r="B60" s="307" t="s">
        <v>289</v>
      </c>
      <c r="C60" s="308"/>
      <c r="D60" s="113">
        <v>10.758081589447114</v>
      </c>
      <c r="E60" s="115">
        <v>6606</v>
      </c>
      <c r="F60" s="114">
        <v>6618</v>
      </c>
      <c r="G60" s="114">
        <v>6499</v>
      </c>
      <c r="H60" s="114">
        <v>6363</v>
      </c>
      <c r="I60" s="140">
        <v>6392</v>
      </c>
      <c r="J60" s="115">
        <v>214</v>
      </c>
      <c r="K60" s="116">
        <v>3.3479349186483103</v>
      </c>
    </row>
    <row r="61" spans="1:11" ht="14.1" customHeight="1" x14ac:dyDescent="0.2">
      <c r="A61" s="306" t="s">
        <v>290</v>
      </c>
      <c r="B61" s="307" t="s">
        <v>291</v>
      </c>
      <c r="C61" s="308"/>
      <c r="D61" s="113">
        <v>2.8352740004885595</v>
      </c>
      <c r="E61" s="115">
        <v>1741</v>
      </c>
      <c r="F61" s="114">
        <v>1755</v>
      </c>
      <c r="G61" s="114">
        <v>1774</v>
      </c>
      <c r="H61" s="114">
        <v>1698</v>
      </c>
      <c r="I61" s="140">
        <v>1735</v>
      </c>
      <c r="J61" s="115">
        <v>6</v>
      </c>
      <c r="K61" s="116">
        <v>0.345821325648415</v>
      </c>
    </row>
    <row r="62" spans="1:11" ht="14.1" customHeight="1" x14ac:dyDescent="0.2">
      <c r="A62" s="306" t="s">
        <v>292</v>
      </c>
      <c r="B62" s="307" t="s">
        <v>293</v>
      </c>
      <c r="C62" s="308"/>
      <c r="D62" s="113">
        <v>4.9881931438807916</v>
      </c>
      <c r="E62" s="115">
        <v>3063</v>
      </c>
      <c r="F62" s="114">
        <v>3066</v>
      </c>
      <c r="G62" s="114">
        <v>2952</v>
      </c>
      <c r="H62" s="114">
        <v>2908</v>
      </c>
      <c r="I62" s="140">
        <v>2877</v>
      </c>
      <c r="J62" s="115">
        <v>186</v>
      </c>
      <c r="K62" s="116">
        <v>6.4650677789363922</v>
      </c>
    </row>
    <row r="63" spans="1:11" ht="14.1" customHeight="1" x14ac:dyDescent="0.2">
      <c r="A63" s="306"/>
      <c r="B63" s="307" t="s">
        <v>294</v>
      </c>
      <c r="C63" s="308"/>
      <c r="D63" s="113">
        <v>4.4963765165703116</v>
      </c>
      <c r="E63" s="115">
        <v>2761</v>
      </c>
      <c r="F63" s="114">
        <v>2760</v>
      </c>
      <c r="G63" s="114">
        <v>2652</v>
      </c>
      <c r="H63" s="114">
        <v>2625</v>
      </c>
      <c r="I63" s="140">
        <v>2603</v>
      </c>
      <c r="J63" s="115">
        <v>158</v>
      </c>
      <c r="K63" s="116">
        <v>6.0699193238570883</v>
      </c>
    </row>
    <row r="64" spans="1:11" ht="14.1" customHeight="1" x14ac:dyDescent="0.2">
      <c r="A64" s="306" t="s">
        <v>295</v>
      </c>
      <c r="B64" s="307" t="s">
        <v>296</v>
      </c>
      <c r="C64" s="308"/>
      <c r="D64" s="113">
        <v>1.0797166354531389</v>
      </c>
      <c r="E64" s="115">
        <v>663</v>
      </c>
      <c r="F64" s="114">
        <v>669</v>
      </c>
      <c r="G64" s="114">
        <v>665</v>
      </c>
      <c r="H64" s="114">
        <v>658</v>
      </c>
      <c r="I64" s="140">
        <v>669</v>
      </c>
      <c r="J64" s="115">
        <v>-6</v>
      </c>
      <c r="K64" s="116">
        <v>-0.89686098654708524</v>
      </c>
    </row>
    <row r="65" spans="1:11" ht="14.1" customHeight="1" x14ac:dyDescent="0.2">
      <c r="A65" s="306" t="s">
        <v>297</v>
      </c>
      <c r="B65" s="307" t="s">
        <v>298</v>
      </c>
      <c r="C65" s="308"/>
      <c r="D65" s="113">
        <v>0.85335070434003746</v>
      </c>
      <c r="E65" s="115">
        <v>524</v>
      </c>
      <c r="F65" s="114">
        <v>521</v>
      </c>
      <c r="G65" s="114">
        <v>507</v>
      </c>
      <c r="H65" s="114">
        <v>499</v>
      </c>
      <c r="I65" s="140">
        <v>499</v>
      </c>
      <c r="J65" s="115">
        <v>25</v>
      </c>
      <c r="K65" s="116">
        <v>5.0100200400801604</v>
      </c>
    </row>
    <row r="66" spans="1:11" ht="14.1" customHeight="1" x14ac:dyDescent="0.2">
      <c r="A66" s="306">
        <v>82</v>
      </c>
      <c r="B66" s="307" t="s">
        <v>299</v>
      </c>
      <c r="C66" s="308"/>
      <c r="D66" s="113">
        <v>4.1087859294845694</v>
      </c>
      <c r="E66" s="115">
        <v>2523</v>
      </c>
      <c r="F66" s="114">
        <v>2552</v>
      </c>
      <c r="G66" s="114">
        <v>2466</v>
      </c>
      <c r="H66" s="114">
        <v>2401</v>
      </c>
      <c r="I66" s="140">
        <v>2383</v>
      </c>
      <c r="J66" s="115">
        <v>140</v>
      </c>
      <c r="K66" s="116">
        <v>5.8749475451112048</v>
      </c>
    </row>
    <row r="67" spans="1:11" ht="14.1" customHeight="1" x14ac:dyDescent="0.2">
      <c r="A67" s="306" t="s">
        <v>300</v>
      </c>
      <c r="B67" s="307" t="s">
        <v>301</v>
      </c>
      <c r="C67" s="308"/>
      <c r="D67" s="113">
        <v>2.9736992101620388</v>
      </c>
      <c r="E67" s="115">
        <v>1826</v>
      </c>
      <c r="F67" s="114">
        <v>1857</v>
      </c>
      <c r="G67" s="114">
        <v>1766</v>
      </c>
      <c r="H67" s="114">
        <v>1729</v>
      </c>
      <c r="I67" s="140">
        <v>1699</v>
      </c>
      <c r="J67" s="115">
        <v>127</v>
      </c>
      <c r="K67" s="116">
        <v>7.4749852854620364</v>
      </c>
    </row>
    <row r="68" spans="1:11" ht="14.1" customHeight="1" x14ac:dyDescent="0.2">
      <c r="A68" s="306" t="s">
        <v>302</v>
      </c>
      <c r="B68" s="307" t="s">
        <v>303</v>
      </c>
      <c r="C68" s="308"/>
      <c r="D68" s="113">
        <v>0.62698477322693591</v>
      </c>
      <c r="E68" s="115">
        <v>385</v>
      </c>
      <c r="F68" s="114">
        <v>386</v>
      </c>
      <c r="G68" s="114">
        <v>378</v>
      </c>
      <c r="H68" s="114">
        <v>368</v>
      </c>
      <c r="I68" s="140">
        <v>376</v>
      </c>
      <c r="J68" s="115">
        <v>9</v>
      </c>
      <c r="K68" s="116">
        <v>2.3936170212765959</v>
      </c>
    </row>
    <row r="69" spans="1:11" ht="14.1" customHeight="1" x14ac:dyDescent="0.2">
      <c r="A69" s="306">
        <v>83</v>
      </c>
      <c r="B69" s="307" t="s">
        <v>304</v>
      </c>
      <c r="C69" s="308"/>
      <c r="D69" s="113">
        <v>6.7616643595798385</v>
      </c>
      <c r="E69" s="115">
        <v>4152</v>
      </c>
      <c r="F69" s="114">
        <v>4174</v>
      </c>
      <c r="G69" s="114">
        <v>4171</v>
      </c>
      <c r="H69" s="114">
        <v>4038</v>
      </c>
      <c r="I69" s="140">
        <v>4024</v>
      </c>
      <c r="J69" s="115">
        <v>128</v>
      </c>
      <c r="K69" s="116">
        <v>3.1809145129224654</v>
      </c>
    </row>
    <row r="70" spans="1:11" ht="14.1" customHeight="1" x14ac:dyDescent="0.2">
      <c r="A70" s="306" t="s">
        <v>305</v>
      </c>
      <c r="B70" s="307" t="s">
        <v>306</v>
      </c>
      <c r="C70" s="308"/>
      <c r="D70" s="113">
        <v>5.7747740412018569</v>
      </c>
      <c r="E70" s="115">
        <v>3546</v>
      </c>
      <c r="F70" s="114">
        <v>3569</v>
      </c>
      <c r="G70" s="114">
        <v>3562</v>
      </c>
      <c r="H70" s="114">
        <v>3449</v>
      </c>
      <c r="I70" s="140">
        <v>3448</v>
      </c>
      <c r="J70" s="115">
        <v>98</v>
      </c>
      <c r="K70" s="116">
        <v>2.8422273781902554</v>
      </c>
    </row>
    <row r="71" spans="1:11" ht="14.1" customHeight="1" x14ac:dyDescent="0.2">
      <c r="A71" s="306"/>
      <c r="B71" s="307" t="s">
        <v>307</v>
      </c>
      <c r="C71" s="308"/>
      <c r="D71" s="113">
        <v>3.4182884129956843</v>
      </c>
      <c r="E71" s="115">
        <v>2099</v>
      </c>
      <c r="F71" s="114">
        <v>2125</v>
      </c>
      <c r="G71" s="114">
        <v>2116</v>
      </c>
      <c r="H71" s="114">
        <v>2042</v>
      </c>
      <c r="I71" s="140">
        <v>2051</v>
      </c>
      <c r="J71" s="115">
        <v>48</v>
      </c>
      <c r="K71" s="116">
        <v>2.3403217942467087</v>
      </c>
    </row>
    <row r="72" spans="1:11" ht="14.1" customHeight="1" x14ac:dyDescent="0.2">
      <c r="A72" s="306">
        <v>84</v>
      </c>
      <c r="B72" s="307" t="s">
        <v>308</v>
      </c>
      <c r="C72" s="308"/>
      <c r="D72" s="113">
        <v>1.8027847895122546</v>
      </c>
      <c r="E72" s="115">
        <v>1107</v>
      </c>
      <c r="F72" s="114">
        <v>1083</v>
      </c>
      <c r="G72" s="114">
        <v>1064</v>
      </c>
      <c r="H72" s="114">
        <v>1066</v>
      </c>
      <c r="I72" s="140">
        <v>1065</v>
      </c>
      <c r="J72" s="115">
        <v>42</v>
      </c>
      <c r="K72" s="116">
        <v>3.943661971830986</v>
      </c>
    </row>
    <row r="73" spans="1:11" ht="14.1" customHeight="1" x14ac:dyDescent="0.2">
      <c r="A73" s="306" t="s">
        <v>309</v>
      </c>
      <c r="B73" s="307" t="s">
        <v>310</v>
      </c>
      <c r="C73" s="308"/>
      <c r="D73" s="113">
        <v>0.67258366582525853</v>
      </c>
      <c r="E73" s="115">
        <v>413</v>
      </c>
      <c r="F73" s="114">
        <v>390</v>
      </c>
      <c r="G73" s="114">
        <v>375</v>
      </c>
      <c r="H73" s="114">
        <v>410</v>
      </c>
      <c r="I73" s="140">
        <v>406</v>
      </c>
      <c r="J73" s="115">
        <v>7</v>
      </c>
      <c r="K73" s="116">
        <v>1.7241379310344827</v>
      </c>
    </row>
    <row r="74" spans="1:11" ht="14.1" customHeight="1" x14ac:dyDescent="0.2">
      <c r="A74" s="306" t="s">
        <v>311</v>
      </c>
      <c r="B74" s="307" t="s">
        <v>312</v>
      </c>
      <c r="C74" s="308"/>
      <c r="D74" s="113">
        <v>0.43644654344108785</v>
      </c>
      <c r="E74" s="115">
        <v>268</v>
      </c>
      <c r="F74" s="114">
        <v>276</v>
      </c>
      <c r="G74" s="114">
        <v>275</v>
      </c>
      <c r="H74" s="114">
        <v>273</v>
      </c>
      <c r="I74" s="140">
        <v>282</v>
      </c>
      <c r="J74" s="115">
        <v>-14</v>
      </c>
      <c r="K74" s="116">
        <v>-4.9645390070921982</v>
      </c>
    </row>
    <row r="75" spans="1:11" ht="14.1" customHeight="1" x14ac:dyDescent="0.2">
      <c r="A75" s="306" t="s">
        <v>313</v>
      </c>
      <c r="B75" s="307" t="s">
        <v>314</v>
      </c>
      <c r="C75" s="308"/>
      <c r="D75" s="113">
        <v>0.21496620796352089</v>
      </c>
      <c r="E75" s="115">
        <v>132</v>
      </c>
      <c r="F75" s="114">
        <v>128</v>
      </c>
      <c r="G75" s="114">
        <v>130</v>
      </c>
      <c r="H75" s="114">
        <v>110</v>
      </c>
      <c r="I75" s="140">
        <v>103</v>
      </c>
      <c r="J75" s="115">
        <v>29</v>
      </c>
      <c r="K75" s="116">
        <v>28.155339805825243</v>
      </c>
    </row>
    <row r="76" spans="1:11" ht="14.1" customHeight="1" x14ac:dyDescent="0.2">
      <c r="A76" s="306">
        <v>91</v>
      </c>
      <c r="B76" s="307" t="s">
        <v>315</v>
      </c>
      <c r="C76" s="308"/>
      <c r="D76" s="113">
        <v>0.31430665255272372</v>
      </c>
      <c r="E76" s="115">
        <v>193</v>
      </c>
      <c r="F76" s="114">
        <v>203</v>
      </c>
      <c r="G76" s="114">
        <v>205</v>
      </c>
      <c r="H76" s="114">
        <v>203</v>
      </c>
      <c r="I76" s="140">
        <v>195</v>
      </c>
      <c r="J76" s="115">
        <v>-2</v>
      </c>
      <c r="K76" s="116">
        <v>-1.0256410256410255</v>
      </c>
    </row>
    <row r="77" spans="1:11" ht="14.1" customHeight="1" x14ac:dyDescent="0.2">
      <c r="A77" s="306">
        <v>92</v>
      </c>
      <c r="B77" s="307" t="s">
        <v>316</v>
      </c>
      <c r="C77" s="308"/>
      <c r="D77" s="113">
        <v>1.4966207963520886</v>
      </c>
      <c r="E77" s="115">
        <v>919</v>
      </c>
      <c r="F77" s="114">
        <v>941</v>
      </c>
      <c r="G77" s="114">
        <v>926</v>
      </c>
      <c r="H77" s="114">
        <v>989</v>
      </c>
      <c r="I77" s="140">
        <v>1027</v>
      </c>
      <c r="J77" s="115">
        <v>-108</v>
      </c>
      <c r="K77" s="116">
        <v>-10.516066212268743</v>
      </c>
    </row>
    <row r="78" spans="1:11" ht="14.1" customHeight="1" x14ac:dyDescent="0.2">
      <c r="A78" s="306">
        <v>93</v>
      </c>
      <c r="B78" s="307" t="s">
        <v>317</v>
      </c>
      <c r="C78" s="308"/>
      <c r="D78" s="113">
        <v>8.6312189561110655E-2</v>
      </c>
      <c r="E78" s="115">
        <v>53</v>
      </c>
      <c r="F78" s="114">
        <v>56</v>
      </c>
      <c r="G78" s="114">
        <v>56</v>
      </c>
      <c r="H78" s="114">
        <v>59</v>
      </c>
      <c r="I78" s="140">
        <v>61</v>
      </c>
      <c r="J78" s="115">
        <v>-8</v>
      </c>
      <c r="K78" s="116">
        <v>-13.114754098360656</v>
      </c>
    </row>
    <row r="79" spans="1:11" ht="14.1" customHeight="1" x14ac:dyDescent="0.2">
      <c r="A79" s="306">
        <v>94</v>
      </c>
      <c r="B79" s="307" t="s">
        <v>318</v>
      </c>
      <c r="C79" s="308"/>
      <c r="D79" s="113">
        <v>0.11725429525282957</v>
      </c>
      <c r="E79" s="115">
        <v>72</v>
      </c>
      <c r="F79" s="114">
        <v>83</v>
      </c>
      <c r="G79" s="114">
        <v>83</v>
      </c>
      <c r="H79" s="114">
        <v>76</v>
      </c>
      <c r="I79" s="140">
        <v>72</v>
      </c>
      <c r="J79" s="115">
        <v>0</v>
      </c>
      <c r="K79" s="116">
        <v>0</v>
      </c>
    </row>
    <row r="80" spans="1:11" ht="14.1" customHeight="1" x14ac:dyDescent="0.2">
      <c r="A80" s="306" t="s">
        <v>319</v>
      </c>
      <c r="B80" s="307" t="s">
        <v>320</v>
      </c>
      <c r="C80" s="308"/>
      <c r="D80" s="113">
        <v>9.7711912710691309E-3</v>
      </c>
      <c r="E80" s="115">
        <v>6</v>
      </c>
      <c r="F80" s="114">
        <v>5</v>
      </c>
      <c r="G80" s="114">
        <v>4</v>
      </c>
      <c r="H80" s="114">
        <v>7</v>
      </c>
      <c r="I80" s="140">
        <v>8</v>
      </c>
      <c r="J80" s="115">
        <v>-2</v>
      </c>
      <c r="K80" s="116">
        <v>-25</v>
      </c>
    </row>
    <row r="81" spans="1:11" ht="14.1" customHeight="1" x14ac:dyDescent="0.2">
      <c r="A81" s="310" t="s">
        <v>321</v>
      </c>
      <c r="B81" s="311" t="s">
        <v>224</v>
      </c>
      <c r="C81" s="312"/>
      <c r="D81" s="125">
        <v>1.4607930950248351</v>
      </c>
      <c r="E81" s="143">
        <v>897</v>
      </c>
      <c r="F81" s="144">
        <v>906</v>
      </c>
      <c r="G81" s="144">
        <v>915</v>
      </c>
      <c r="H81" s="144">
        <v>881</v>
      </c>
      <c r="I81" s="145">
        <v>892</v>
      </c>
      <c r="J81" s="143">
        <v>5</v>
      </c>
      <c r="K81" s="146">
        <v>0.5605381165919282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15517</v>
      </c>
      <c r="E12" s="114">
        <v>16018</v>
      </c>
      <c r="F12" s="114">
        <v>16120</v>
      </c>
      <c r="G12" s="114">
        <v>16142</v>
      </c>
      <c r="H12" s="140">
        <v>15936</v>
      </c>
      <c r="I12" s="115">
        <v>-419</v>
      </c>
      <c r="J12" s="116">
        <v>-2.6292670682730925</v>
      </c>
      <c r="K12"/>
      <c r="L12"/>
      <c r="M12"/>
      <c r="N12"/>
      <c r="O12"/>
      <c r="P12"/>
    </row>
    <row r="13" spans="1:16" s="110" customFormat="1" ht="14.45" customHeight="1" x14ac:dyDescent="0.2">
      <c r="A13" s="120" t="s">
        <v>105</v>
      </c>
      <c r="B13" s="119" t="s">
        <v>106</v>
      </c>
      <c r="C13" s="113">
        <v>43.036669459302701</v>
      </c>
      <c r="D13" s="115">
        <v>6678</v>
      </c>
      <c r="E13" s="114">
        <v>6831</v>
      </c>
      <c r="F13" s="114">
        <v>6922</v>
      </c>
      <c r="G13" s="114">
        <v>6890</v>
      </c>
      <c r="H13" s="140">
        <v>6773</v>
      </c>
      <c r="I13" s="115">
        <v>-95</v>
      </c>
      <c r="J13" s="116">
        <v>-1.402628082090654</v>
      </c>
      <c r="K13"/>
      <c r="L13"/>
      <c r="M13"/>
      <c r="N13"/>
      <c r="O13"/>
      <c r="P13"/>
    </row>
    <row r="14" spans="1:16" s="110" customFormat="1" ht="14.45" customHeight="1" x14ac:dyDescent="0.2">
      <c r="A14" s="120"/>
      <c r="B14" s="119" t="s">
        <v>107</v>
      </c>
      <c r="C14" s="113">
        <v>56.963330540697299</v>
      </c>
      <c r="D14" s="115">
        <v>8839</v>
      </c>
      <c r="E14" s="114">
        <v>9187</v>
      </c>
      <c r="F14" s="114">
        <v>9198</v>
      </c>
      <c r="G14" s="114">
        <v>9252</v>
      </c>
      <c r="H14" s="140">
        <v>9163</v>
      </c>
      <c r="I14" s="115">
        <v>-324</v>
      </c>
      <c r="J14" s="116">
        <v>-3.5359598384808471</v>
      </c>
      <c r="K14"/>
      <c r="L14"/>
      <c r="M14"/>
      <c r="N14"/>
      <c r="O14"/>
      <c r="P14"/>
    </row>
    <row r="15" spans="1:16" s="110" customFormat="1" ht="14.45" customHeight="1" x14ac:dyDescent="0.2">
      <c r="A15" s="118" t="s">
        <v>105</v>
      </c>
      <c r="B15" s="121" t="s">
        <v>108</v>
      </c>
      <c r="C15" s="113">
        <v>17.799832441837985</v>
      </c>
      <c r="D15" s="115">
        <v>2762</v>
      </c>
      <c r="E15" s="114">
        <v>2908</v>
      </c>
      <c r="F15" s="114">
        <v>2930</v>
      </c>
      <c r="G15" s="114">
        <v>2995</v>
      </c>
      <c r="H15" s="140">
        <v>2862</v>
      </c>
      <c r="I15" s="115">
        <v>-100</v>
      </c>
      <c r="J15" s="116">
        <v>-3.4940600978336827</v>
      </c>
      <c r="K15"/>
      <c r="L15"/>
      <c r="M15"/>
      <c r="N15"/>
      <c r="O15"/>
      <c r="P15"/>
    </row>
    <row r="16" spans="1:16" s="110" customFormat="1" ht="14.45" customHeight="1" x14ac:dyDescent="0.2">
      <c r="A16" s="118"/>
      <c r="B16" s="121" t="s">
        <v>109</v>
      </c>
      <c r="C16" s="113">
        <v>46.903396275053169</v>
      </c>
      <c r="D16" s="115">
        <v>7278</v>
      </c>
      <c r="E16" s="114">
        <v>7551</v>
      </c>
      <c r="F16" s="114">
        <v>7596</v>
      </c>
      <c r="G16" s="114">
        <v>7618</v>
      </c>
      <c r="H16" s="140">
        <v>7607</v>
      </c>
      <c r="I16" s="115">
        <v>-329</v>
      </c>
      <c r="J16" s="116">
        <v>-4.3249638490863678</v>
      </c>
      <c r="K16"/>
      <c r="L16"/>
      <c r="M16"/>
      <c r="N16"/>
      <c r="O16"/>
      <c r="P16"/>
    </row>
    <row r="17" spans="1:16" s="110" customFormat="1" ht="14.45" customHeight="1" x14ac:dyDescent="0.2">
      <c r="A17" s="118"/>
      <c r="B17" s="121" t="s">
        <v>110</v>
      </c>
      <c r="C17" s="113">
        <v>20.667654830186247</v>
      </c>
      <c r="D17" s="115">
        <v>3207</v>
      </c>
      <c r="E17" s="114">
        <v>3244</v>
      </c>
      <c r="F17" s="114">
        <v>3282</v>
      </c>
      <c r="G17" s="114">
        <v>3271</v>
      </c>
      <c r="H17" s="140">
        <v>3286</v>
      </c>
      <c r="I17" s="115">
        <v>-79</v>
      </c>
      <c r="J17" s="116">
        <v>-2.4041387705416919</v>
      </c>
      <c r="K17"/>
      <c r="L17"/>
      <c r="M17"/>
      <c r="N17"/>
      <c r="O17"/>
      <c r="P17"/>
    </row>
    <row r="18" spans="1:16" s="110" customFormat="1" ht="14.45" customHeight="1" x14ac:dyDescent="0.2">
      <c r="A18" s="120"/>
      <c r="B18" s="121" t="s">
        <v>111</v>
      </c>
      <c r="C18" s="113">
        <v>14.629116452922601</v>
      </c>
      <c r="D18" s="115">
        <v>2270</v>
      </c>
      <c r="E18" s="114">
        <v>2315</v>
      </c>
      <c r="F18" s="114">
        <v>2312</v>
      </c>
      <c r="G18" s="114">
        <v>2258</v>
      </c>
      <c r="H18" s="140">
        <v>2181</v>
      </c>
      <c r="I18" s="115">
        <v>89</v>
      </c>
      <c r="J18" s="116">
        <v>4.0806969280146719</v>
      </c>
      <c r="K18"/>
      <c r="L18"/>
      <c r="M18"/>
      <c r="N18"/>
      <c r="O18"/>
      <c r="P18"/>
    </row>
    <row r="19" spans="1:16" s="110" customFormat="1" ht="14.45" customHeight="1" x14ac:dyDescent="0.2">
      <c r="A19" s="120"/>
      <c r="B19" s="121" t="s">
        <v>112</v>
      </c>
      <c r="C19" s="113">
        <v>1.5015789134497648</v>
      </c>
      <c r="D19" s="115">
        <v>233</v>
      </c>
      <c r="E19" s="114">
        <v>265</v>
      </c>
      <c r="F19" s="114">
        <v>272</v>
      </c>
      <c r="G19" s="114">
        <v>252</v>
      </c>
      <c r="H19" s="140">
        <v>222</v>
      </c>
      <c r="I19" s="115">
        <v>11</v>
      </c>
      <c r="J19" s="116">
        <v>4.954954954954955</v>
      </c>
      <c r="K19"/>
      <c r="L19"/>
      <c r="M19"/>
      <c r="N19"/>
      <c r="O19"/>
      <c r="P19"/>
    </row>
    <row r="20" spans="1:16" s="110" customFormat="1" ht="14.45" customHeight="1" x14ac:dyDescent="0.2">
      <c r="A20" s="120" t="s">
        <v>113</v>
      </c>
      <c r="B20" s="119" t="s">
        <v>116</v>
      </c>
      <c r="C20" s="113">
        <v>89.037829477347429</v>
      </c>
      <c r="D20" s="115">
        <v>13816</v>
      </c>
      <c r="E20" s="114">
        <v>14258</v>
      </c>
      <c r="F20" s="114">
        <v>14352</v>
      </c>
      <c r="G20" s="114">
        <v>14408</v>
      </c>
      <c r="H20" s="140">
        <v>14227</v>
      </c>
      <c r="I20" s="115">
        <v>-411</v>
      </c>
      <c r="J20" s="116">
        <v>-2.8888732691361496</v>
      </c>
      <c r="K20"/>
      <c r="L20"/>
      <c r="M20"/>
      <c r="N20"/>
      <c r="O20"/>
      <c r="P20"/>
    </row>
    <row r="21" spans="1:16" s="110" customFormat="1" ht="14.45" customHeight="1" x14ac:dyDescent="0.2">
      <c r="A21" s="123"/>
      <c r="B21" s="124" t="s">
        <v>117</v>
      </c>
      <c r="C21" s="125">
        <v>10.755945092479216</v>
      </c>
      <c r="D21" s="143">
        <v>1669</v>
      </c>
      <c r="E21" s="144">
        <v>1721</v>
      </c>
      <c r="F21" s="144">
        <v>1730</v>
      </c>
      <c r="G21" s="144">
        <v>1691</v>
      </c>
      <c r="H21" s="145">
        <v>1673</v>
      </c>
      <c r="I21" s="143">
        <v>-4</v>
      </c>
      <c r="J21" s="146">
        <v>-0.23909145248057381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15919</v>
      </c>
      <c r="E56" s="114">
        <v>16491</v>
      </c>
      <c r="F56" s="114">
        <v>16534</v>
      </c>
      <c r="G56" s="114">
        <v>16591</v>
      </c>
      <c r="H56" s="140">
        <v>16373</v>
      </c>
      <c r="I56" s="115">
        <v>-454</v>
      </c>
      <c r="J56" s="116">
        <v>-2.7728577536187626</v>
      </c>
      <c r="K56"/>
      <c r="L56"/>
      <c r="M56"/>
      <c r="N56"/>
      <c r="O56"/>
      <c r="P56"/>
    </row>
    <row r="57" spans="1:16" s="110" customFormat="1" ht="14.45" customHeight="1" x14ac:dyDescent="0.2">
      <c r="A57" s="120" t="s">
        <v>105</v>
      </c>
      <c r="B57" s="119" t="s">
        <v>106</v>
      </c>
      <c r="C57" s="113">
        <v>41.409636283686162</v>
      </c>
      <c r="D57" s="115">
        <v>6592</v>
      </c>
      <c r="E57" s="114">
        <v>6742</v>
      </c>
      <c r="F57" s="114">
        <v>6797</v>
      </c>
      <c r="G57" s="114">
        <v>6716</v>
      </c>
      <c r="H57" s="140">
        <v>6585</v>
      </c>
      <c r="I57" s="115">
        <v>7</v>
      </c>
      <c r="J57" s="116">
        <v>0.10630220197418375</v>
      </c>
    </row>
    <row r="58" spans="1:16" s="110" customFormat="1" ht="14.45" customHeight="1" x14ac:dyDescent="0.2">
      <c r="A58" s="120"/>
      <c r="B58" s="119" t="s">
        <v>107</v>
      </c>
      <c r="C58" s="113">
        <v>58.590363716313838</v>
      </c>
      <c r="D58" s="115">
        <v>9327</v>
      </c>
      <c r="E58" s="114">
        <v>9749</v>
      </c>
      <c r="F58" s="114">
        <v>9737</v>
      </c>
      <c r="G58" s="114">
        <v>9875</v>
      </c>
      <c r="H58" s="140">
        <v>9788</v>
      </c>
      <c r="I58" s="115">
        <v>-461</v>
      </c>
      <c r="J58" s="116">
        <v>-4.7098487944421743</v>
      </c>
    </row>
    <row r="59" spans="1:16" s="110" customFormat="1" ht="14.45" customHeight="1" x14ac:dyDescent="0.2">
      <c r="A59" s="118" t="s">
        <v>105</v>
      </c>
      <c r="B59" s="121" t="s">
        <v>108</v>
      </c>
      <c r="C59" s="113">
        <v>16.810101137006093</v>
      </c>
      <c r="D59" s="115">
        <v>2676</v>
      </c>
      <c r="E59" s="114">
        <v>2771</v>
      </c>
      <c r="F59" s="114">
        <v>2776</v>
      </c>
      <c r="G59" s="114">
        <v>2837</v>
      </c>
      <c r="H59" s="140">
        <v>2701</v>
      </c>
      <c r="I59" s="115">
        <v>-25</v>
      </c>
      <c r="J59" s="116">
        <v>-0.92558311736393928</v>
      </c>
    </row>
    <row r="60" spans="1:16" s="110" customFormat="1" ht="14.45" customHeight="1" x14ac:dyDescent="0.2">
      <c r="A60" s="118"/>
      <c r="B60" s="121" t="s">
        <v>109</v>
      </c>
      <c r="C60" s="113">
        <v>49.456624159809031</v>
      </c>
      <c r="D60" s="115">
        <v>7873</v>
      </c>
      <c r="E60" s="114">
        <v>8245</v>
      </c>
      <c r="F60" s="114">
        <v>8254</v>
      </c>
      <c r="G60" s="114">
        <v>8291</v>
      </c>
      <c r="H60" s="140">
        <v>8262</v>
      </c>
      <c r="I60" s="115">
        <v>-389</v>
      </c>
      <c r="J60" s="116">
        <v>-4.708303074316146</v>
      </c>
    </row>
    <row r="61" spans="1:16" s="110" customFormat="1" ht="14.45" customHeight="1" x14ac:dyDescent="0.2">
      <c r="A61" s="118"/>
      <c r="B61" s="121" t="s">
        <v>110</v>
      </c>
      <c r="C61" s="113">
        <v>19.787675105220178</v>
      </c>
      <c r="D61" s="115">
        <v>3150</v>
      </c>
      <c r="E61" s="114">
        <v>3219</v>
      </c>
      <c r="F61" s="114">
        <v>3254</v>
      </c>
      <c r="G61" s="114">
        <v>3254</v>
      </c>
      <c r="H61" s="140">
        <v>3262</v>
      </c>
      <c r="I61" s="115">
        <v>-112</v>
      </c>
      <c r="J61" s="116">
        <v>-3.4334763948497855</v>
      </c>
    </row>
    <row r="62" spans="1:16" s="110" customFormat="1" ht="14.45" customHeight="1" x14ac:dyDescent="0.2">
      <c r="A62" s="120"/>
      <c r="B62" s="121" t="s">
        <v>111</v>
      </c>
      <c r="C62" s="113">
        <v>13.945599597964696</v>
      </c>
      <c r="D62" s="115">
        <v>2220</v>
      </c>
      <c r="E62" s="114">
        <v>2256</v>
      </c>
      <c r="F62" s="114">
        <v>2250</v>
      </c>
      <c r="G62" s="114">
        <v>2209</v>
      </c>
      <c r="H62" s="140">
        <v>2148</v>
      </c>
      <c r="I62" s="115">
        <v>72</v>
      </c>
      <c r="J62" s="116">
        <v>3.3519553072625698</v>
      </c>
    </row>
    <row r="63" spans="1:16" s="110" customFormat="1" ht="14.45" customHeight="1" x14ac:dyDescent="0.2">
      <c r="A63" s="120"/>
      <c r="B63" s="121" t="s">
        <v>112</v>
      </c>
      <c r="C63" s="113">
        <v>1.4071235630378793</v>
      </c>
      <c r="D63" s="115">
        <v>224</v>
      </c>
      <c r="E63" s="114">
        <v>254</v>
      </c>
      <c r="F63" s="114">
        <v>246</v>
      </c>
      <c r="G63" s="114">
        <v>223</v>
      </c>
      <c r="H63" s="140">
        <v>203</v>
      </c>
      <c r="I63" s="115">
        <v>21</v>
      </c>
      <c r="J63" s="116">
        <v>10.344827586206897</v>
      </c>
    </row>
    <row r="64" spans="1:16" s="110" customFormat="1" ht="14.45" customHeight="1" x14ac:dyDescent="0.2">
      <c r="A64" s="120" t="s">
        <v>113</v>
      </c>
      <c r="B64" s="119" t="s">
        <v>116</v>
      </c>
      <c r="C64" s="113">
        <v>86.5632263333124</v>
      </c>
      <c r="D64" s="115">
        <v>13780</v>
      </c>
      <c r="E64" s="114">
        <v>14264</v>
      </c>
      <c r="F64" s="114">
        <v>14336</v>
      </c>
      <c r="G64" s="114">
        <v>14430</v>
      </c>
      <c r="H64" s="140">
        <v>14251</v>
      </c>
      <c r="I64" s="115">
        <v>-471</v>
      </c>
      <c r="J64" s="116">
        <v>-3.3050312258788859</v>
      </c>
    </row>
    <row r="65" spans="1:10" s="110" customFormat="1" ht="14.45" customHeight="1" x14ac:dyDescent="0.2">
      <c r="A65" s="123"/>
      <c r="B65" s="124" t="s">
        <v>117</v>
      </c>
      <c r="C65" s="125">
        <v>13.179219800238709</v>
      </c>
      <c r="D65" s="143">
        <v>2098</v>
      </c>
      <c r="E65" s="144">
        <v>2177</v>
      </c>
      <c r="F65" s="144">
        <v>2154</v>
      </c>
      <c r="G65" s="144">
        <v>2107</v>
      </c>
      <c r="H65" s="145">
        <v>2073</v>
      </c>
      <c r="I65" s="143">
        <v>25</v>
      </c>
      <c r="J65" s="146">
        <v>1.20598166907863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15517</v>
      </c>
      <c r="G11" s="114">
        <v>16018</v>
      </c>
      <c r="H11" s="114">
        <v>16120</v>
      </c>
      <c r="I11" s="114">
        <v>16142</v>
      </c>
      <c r="J11" s="140">
        <v>15936</v>
      </c>
      <c r="K11" s="114">
        <v>-419</v>
      </c>
      <c r="L11" s="116">
        <v>-2.6292670682730925</v>
      </c>
    </row>
    <row r="12" spans="1:17" s="110" customFormat="1" ht="24" customHeight="1" x14ac:dyDescent="0.2">
      <c r="A12" s="604" t="s">
        <v>185</v>
      </c>
      <c r="B12" s="605"/>
      <c r="C12" s="605"/>
      <c r="D12" s="606"/>
      <c r="E12" s="113">
        <v>43.036669459302701</v>
      </c>
      <c r="F12" s="115">
        <v>6678</v>
      </c>
      <c r="G12" s="114">
        <v>6831</v>
      </c>
      <c r="H12" s="114">
        <v>6922</v>
      </c>
      <c r="I12" s="114">
        <v>6890</v>
      </c>
      <c r="J12" s="140">
        <v>6773</v>
      </c>
      <c r="K12" s="114">
        <v>-95</v>
      </c>
      <c r="L12" s="116">
        <v>-1.402628082090654</v>
      </c>
    </row>
    <row r="13" spans="1:17" s="110" customFormat="1" ht="15" customHeight="1" x14ac:dyDescent="0.2">
      <c r="A13" s="120"/>
      <c r="B13" s="612" t="s">
        <v>107</v>
      </c>
      <c r="C13" s="612"/>
      <c r="E13" s="113">
        <v>56.963330540697299</v>
      </c>
      <c r="F13" s="115">
        <v>8839</v>
      </c>
      <c r="G13" s="114">
        <v>9187</v>
      </c>
      <c r="H13" s="114">
        <v>9198</v>
      </c>
      <c r="I13" s="114">
        <v>9252</v>
      </c>
      <c r="J13" s="140">
        <v>9163</v>
      </c>
      <c r="K13" s="114">
        <v>-324</v>
      </c>
      <c r="L13" s="116">
        <v>-3.5359598384808471</v>
      </c>
    </row>
    <row r="14" spans="1:17" s="110" customFormat="1" ht="22.5" customHeight="1" x14ac:dyDescent="0.2">
      <c r="A14" s="604" t="s">
        <v>186</v>
      </c>
      <c r="B14" s="605"/>
      <c r="C14" s="605"/>
      <c r="D14" s="606"/>
      <c r="E14" s="113">
        <v>17.799832441837985</v>
      </c>
      <c r="F14" s="115">
        <v>2762</v>
      </c>
      <c r="G14" s="114">
        <v>2908</v>
      </c>
      <c r="H14" s="114">
        <v>2930</v>
      </c>
      <c r="I14" s="114">
        <v>2995</v>
      </c>
      <c r="J14" s="140">
        <v>2862</v>
      </c>
      <c r="K14" s="114">
        <v>-100</v>
      </c>
      <c r="L14" s="116">
        <v>-3.4940600978336827</v>
      </c>
    </row>
    <row r="15" spans="1:17" s="110" customFormat="1" ht="15" customHeight="1" x14ac:dyDescent="0.2">
      <c r="A15" s="120"/>
      <c r="B15" s="119"/>
      <c r="C15" s="258" t="s">
        <v>106</v>
      </c>
      <c r="E15" s="113">
        <v>50.506879073135408</v>
      </c>
      <c r="F15" s="115">
        <v>1395</v>
      </c>
      <c r="G15" s="114">
        <v>1429</v>
      </c>
      <c r="H15" s="114">
        <v>1452</v>
      </c>
      <c r="I15" s="114">
        <v>1464</v>
      </c>
      <c r="J15" s="140">
        <v>1401</v>
      </c>
      <c r="K15" s="114">
        <v>-6</v>
      </c>
      <c r="L15" s="116">
        <v>-0.42826552462526768</v>
      </c>
    </row>
    <row r="16" spans="1:17" s="110" customFormat="1" ht="15" customHeight="1" x14ac:dyDescent="0.2">
      <c r="A16" s="120"/>
      <c r="B16" s="119"/>
      <c r="C16" s="258" t="s">
        <v>107</v>
      </c>
      <c r="E16" s="113">
        <v>49.493120926864592</v>
      </c>
      <c r="F16" s="115">
        <v>1367</v>
      </c>
      <c r="G16" s="114">
        <v>1479</v>
      </c>
      <c r="H16" s="114">
        <v>1478</v>
      </c>
      <c r="I16" s="114">
        <v>1531</v>
      </c>
      <c r="J16" s="140">
        <v>1461</v>
      </c>
      <c r="K16" s="114">
        <v>-94</v>
      </c>
      <c r="L16" s="116">
        <v>-6.4339493497604376</v>
      </c>
    </row>
    <row r="17" spans="1:12" s="110" customFormat="1" ht="15" customHeight="1" x14ac:dyDescent="0.2">
      <c r="A17" s="120"/>
      <c r="B17" s="121" t="s">
        <v>109</v>
      </c>
      <c r="C17" s="258"/>
      <c r="E17" s="113">
        <v>46.903396275053169</v>
      </c>
      <c r="F17" s="115">
        <v>7278</v>
      </c>
      <c r="G17" s="114">
        <v>7551</v>
      </c>
      <c r="H17" s="114">
        <v>7596</v>
      </c>
      <c r="I17" s="114">
        <v>7618</v>
      </c>
      <c r="J17" s="140">
        <v>7607</v>
      </c>
      <c r="K17" s="114">
        <v>-329</v>
      </c>
      <c r="L17" s="116">
        <v>-4.3249638490863678</v>
      </c>
    </row>
    <row r="18" spans="1:12" s="110" customFormat="1" ht="15" customHeight="1" x14ac:dyDescent="0.2">
      <c r="A18" s="120"/>
      <c r="B18" s="119"/>
      <c r="C18" s="258" t="s">
        <v>106</v>
      </c>
      <c r="E18" s="113">
        <v>37.688925528991483</v>
      </c>
      <c r="F18" s="115">
        <v>2743</v>
      </c>
      <c r="G18" s="114">
        <v>2816</v>
      </c>
      <c r="H18" s="114">
        <v>2864</v>
      </c>
      <c r="I18" s="114">
        <v>2849</v>
      </c>
      <c r="J18" s="140">
        <v>2819</v>
      </c>
      <c r="K18" s="114">
        <v>-76</v>
      </c>
      <c r="L18" s="116">
        <v>-2.6959914863426748</v>
      </c>
    </row>
    <row r="19" spans="1:12" s="110" customFormat="1" ht="15" customHeight="1" x14ac:dyDescent="0.2">
      <c r="A19" s="120"/>
      <c r="B19" s="119"/>
      <c r="C19" s="258" t="s">
        <v>107</v>
      </c>
      <c r="E19" s="113">
        <v>62.311074471008517</v>
      </c>
      <c r="F19" s="115">
        <v>4535</v>
      </c>
      <c r="G19" s="114">
        <v>4735</v>
      </c>
      <c r="H19" s="114">
        <v>4732</v>
      </c>
      <c r="I19" s="114">
        <v>4769</v>
      </c>
      <c r="J19" s="140">
        <v>4788</v>
      </c>
      <c r="K19" s="114">
        <v>-253</v>
      </c>
      <c r="L19" s="116">
        <v>-5.284043441938179</v>
      </c>
    </row>
    <row r="20" spans="1:12" s="110" customFormat="1" ht="15" customHeight="1" x14ac:dyDescent="0.2">
      <c r="A20" s="120"/>
      <c r="B20" s="121" t="s">
        <v>110</v>
      </c>
      <c r="C20" s="258"/>
      <c r="E20" s="113">
        <v>20.667654830186247</v>
      </c>
      <c r="F20" s="115">
        <v>3207</v>
      </c>
      <c r="G20" s="114">
        <v>3244</v>
      </c>
      <c r="H20" s="114">
        <v>3282</v>
      </c>
      <c r="I20" s="114">
        <v>3271</v>
      </c>
      <c r="J20" s="140">
        <v>3286</v>
      </c>
      <c r="K20" s="114">
        <v>-79</v>
      </c>
      <c r="L20" s="116">
        <v>-2.4041387705416919</v>
      </c>
    </row>
    <row r="21" spans="1:12" s="110" customFormat="1" ht="15" customHeight="1" x14ac:dyDescent="0.2">
      <c r="A21" s="120"/>
      <c r="B21" s="119"/>
      <c r="C21" s="258" t="s">
        <v>106</v>
      </c>
      <c r="E21" s="113">
        <v>39.444964140941693</v>
      </c>
      <c r="F21" s="115">
        <v>1265</v>
      </c>
      <c r="G21" s="114">
        <v>1287</v>
      </c>
      <c r="H21" s="114">
        <v>1302</v>
      </c>
      <c r="I21" s="114">
        <v>1297</v>
      </c>
      <c r="J21" s="140">
        <v>1313</v>
      </c>
      <c r="K21" s="114">
        <v>-48</v>
      </c>
      <c r="L21" s="116">
        <v>-3.6557501904036558</v>
      </c>
    </row>
    <row r="22" spans="1:12" s="110" customFormat="1" ht="15" customHeight="1" x14ac:dyDescent="0.2">
      <c r="A22" s="120"/>
      <c r="B22" s="119"/>
      <c r="C22" s="258" t="s">
        <v>107</v>
      </c>
      <c r="E22" s="113">
        <v>60.555035859058307</v>
      </c>
      <c r="F22" s="115">
        <v>1942</v>
      </c>
      <c r="G22" s="114">
        <v>1957</v>
      </c>
      <c r="H22" s="114">
        <v>1980</v>
      </c>
      <c r="I22" s="114">
        <v>1974</v>
      </c>
      <c r="J22" s="140">
        <v>1973</v>
      </c>
      <c r="K22" s="114">
        <v>-31</v>
      </c>
      <c r="L22" s="116">
        <v>-1.5712113532691332</v>
      </c>
    </row>
    <row r="23" spans="1:12" s="110" customFormat="1" ht="15" customHeight="1" x14ac:dyDescent="0.2">
      <c r="A23" s="120"/>
      <c r="B23" s="121" t="s">
        <v>111</v>
      </c>
      <c r="C23" s="258"/>
      <c r="E23" s="113">
        <v>14.629116452922601</v>
      </c>
      <c r="F23" s="115">
        <v>2270</v>
      </c>
      <c r="G23" s="114">
        <v>2315</v>
      </c>
      <c r="H23" s="114">
        <v>2312</v>
      </c>
      <c r="I23" s="114">
        <v>2258</v>
      </c>
      <c r="J23" s="140">
        <v>2181</v>
      </c>
      <c r="K23" s="114">
        <v>89</v>
      </c>
      <c r="L23" s="116">
        <v>4.0806969280146719</v>
      </c>
    </row>
    <row r="24" spans="1:12" s="110" customFormat="1" ht="15" customHeight="1" x14ac:dyDescent="0.2">
      <c r="A24" s="120"/>
      <c r="B24" s="119"/>
      <c r="C24" s="258" t="s">
        <v>106</v>
      </c>
      <c r="E24" s="113">
        <v>56.167400881057269</v>
      </c>
      <c r="F24" s="115">
        <v>1275</v>
      </c>
      <c r="G24" s="114">
        <v>1299</v>
      </c>
      <c r="H24" s="114">
        <v>1304</v>
      </c>
      <c r="I24" s="114">
        <v>1280</v>
      </c>
      <c r="J24" s="140">
        <v>1240</v>
      </c>
      <c r="K24" s="114">
        <v>35</v>
      </c>
      <c r="L24" s="116">
        <v>2.8225806451612905</v>
      </c>
    </row>
    <row r="25" spans="1:12" s="110" customFormat="1" ht="15" customHeight="1" x14ac:dyDescent="0.2">
      <c r="A25" s="120"/>
      <c r="B25" s="119"/>
      <c r="C25" s="258" t="s">
        <v>107</v>
      </c>
      <c r="E25" s="113">
        <v>43.832599118942731</v>
      </c>
      <c r="F25" s="115">
        <v>995</v>
      </c>
      <c r="G25" s="114">
        <v>1016</v>
      </c>
      <c r="H25" s="114">
        <v>1008</v>
      </c>
      <c r="I25" s="114">
        <v>978</v>
      </c>
      <c r="J25" s="140">
        <v>941</v>
      </c>
      <c r="K25" s="114">
        <v>54</v>
      </c>
      <c r="L25" s="116">
        <v>5.7385759829968119</v>
      </c>
    </row>
    <row r="26" spans="1:12" s="110" customFormat="1" ht="15" customHeight="1" x14ac:dyDescent="0.2">
      <c r="A26" s="120"/>
      <c r="C26" s="121" t="s">
        <v>187</v>
      </c>
      <c r="D26" s="110" t="s">
        <v>188</v>
      </c>
      <c r="E26" s="113">
        <v>1.5015789134497648</v>
      </c>
      <c r="F26" s="115">
        <v>233</v>
      </c>
      <c r="G26" s="114">
        <v>265</v>
      </c>
      <c r="H26" s="114">
        <v>272</v>
      </c>
      <c r="I26" s="114">
        <v>252</v>
      </c>
      <c r="J26" s="140">
        <v>222</v>
      </c>
      <c r="K26" s="114">
        <v>11</v>
      </c>
      <c r="L26" s="116">
        <v>4.954954954954955</v>
      </c>
    </row>
    <row r="27" spans="1:12" s="110" customFormat="1" ht="15" customHeight="1" x14ac:dyDescent="0.2">
      <c r="A27" s="120"/>
      <c r="B27" s="119"/>
      <c r="D27" s="259" t="s">
        <v>106</v>
      </c>
      <c r="E27" s="113">
        <v>51.931330472103006</v>
      </c>
      <c r="F27" s="115">
        <v>121</v>
      </c>
      <c r="G27" s="114">
        <v>135</v>
      </c>
      <c r="H27" s="114">
        <v>125</v>
      </c>
      <c r="I27" s="114">
        <v>123</v>
      </c>
      <c r="J27" s="140">
        <v>109</v>
      </c>
      <c r="K27" s="114">
        <v>12</v>
      </c>
      <c r="L27" s="116">
        <v>11.009174311926605</v>
      </c>
    </row>
    <row r="28" spans="1:12" s="110" customFormat="1" ht="15" customHeight="1" x14ac:dyDescent="0.2">
      <c r="A28" s="120"/>
      <c r="B28" s="119"/>
      <c r="D28" s="259" t="s">
        <v>107</v>
      </c>
      <c r="E28" s="113">
        <v>48.068669527896994</v>
      </c>
      <c r="F28" s="115">
        <v>112</v>
      </c>
      <c r="G28" s="114">
        <v>130</v>
      </c>
      <c r="H28" s="114">
        <v>147</v>
      </c>
      <c r="I28" s="114">
        <v>129</v>
      </c>
      <c r="J28" s="140">
        <v>113</v>
      </c>
      <c r="K28" s="114">
        <v>-1</v>
      </c>
      <c r="L28" s="116">
        <v>-0.88495575221238942</v>
      </c>
    </row>
    <row r="29" spans="1:12" s="110" customFormat="1" ht="24" customHeight="1" x14ac:dyDescent="0.2">
      <c r="A29" s="604" t="s">
        <v>189</v>
      </c>
      <c r="B29" s="605"/>
      <c r="C29" s="605"/>
      <c r="D29" s="606"/>
      <c r="E29" s="113">
        <v>89.037829477347429</v>
      </c>
      <c r="F29" s="115">
        <v>13816</v>
      </c>
      <c r="G29" s="114">
        <v>14258</v>
      </c>
      <c r="H29" s="114">
        <v>14352</v>
      </c>
      <c r="I29" s="114">
        <v>14408</v>
      </c>
      <c r="J29" s="140">
        <v>14227</v>
      </c>
      <c r="K29" s="114">
        <v>-411</v>
      </c>
      <c r="L29" s="116">
        <v>-2.8888732691361496</v>
      </c>
    </row>
    <row r="30" spans="1:12" s="110" customFormat="1" ht="15" customHeight="1" x14ac:dyDescent="0.2">
      <c r="A30" s="120"/>
      <c r="B30" s="119"/>
      <c r="C30" s="258" t="s">
        <v>106</v>
      </c>
      <c r="E30" s="113">
        <v>42.805442964678633</v>
      </c>
      <c r="F30" s="115">
        <v>5914</v>
      </c>
      <c r="G30" s="114">
        <v>6054</v>
      </c>
      <c r="H30" s="114">
        <v>6103</v>
      </c>
      <c r="I30" s="114">
        <v>6094</v>
      </c>
      <c r="J30" s="140">
        <v>5990</v>
      </c>
      <c r="K30" s="114">
        <v>-76</v>
      </c>
      <c r="L30" s="116">
        <v>-1.2687813021702838</v>
      </c>
    </row>
    <row r="31" spans="1:12" s="110" customFormat="1" ht="15" customHeight="1" x14ac:dyDescent="0.2">
      <c r="A31" s="120"/>
      <c r="B31" s="119"/>
      <c r="C31" s="258" t="s">
        <v>107</v>
      </c>
      <c r="E31" s="113">
        <v>57.194557035321367</v>
      </c>
      <c r="F31" s="115">
        <v>7902</v>
      </c>
      <c r="G31" s="114">
        <v>8204</v>
      </c>
      <c r="H31" s="114">
        <v>8249</v>
      </c>
      <c r="I31" s="114">
        <v>8314</v>
      </c>
      <c r="J31" s="140">
        <v>8237</v>
      </c>
      <c r="K31" s="114">
        <v>-335</v>
      </c>
      <c r="L31" s="116">
        <v>-4.0670146898142532</v>
      </c>
    </row>
    <row r="32" spans="1:12" s="110" customFormat="1" ht="15" customHeight="1" x14ac:dyDescent="0.2">
      <c r="A32" s="120"/>
      <c r="B32" s="119" t="s">
        <v>117</v>
      </c>
      <c r="C32" s="258"/>
      <c r="E32" s="113">
        <v>10.755945092479216</v>
      </c>
      <c r="F32" s="114">
        <v>1669</v>
      </c>
      <c r="G32" s="114">
        <v>1721</v>
      </c>
      <c r="H32" s="114">
        <v>1730</v>
      </c>
      <c r="I32" s="114">
        <v>1691</v>
      </c>
      <c r="J32" s="140">
        <v>1673</v>
      </c>
      <c r="K32" s="114">
        <v>-4</v>
      </c>
      <c r="L32" s="116">
        <v>-0.23909145248057381</v>
      </c>
    </row>
    <row r="33" spans="1:12" s="110" customFormat="1" ht="15" customHeight="1" x14ac:dyDescent="0.2">
      <c r="A33" s="120"/>
      <c r="B33" s="119"/>
      <c r="C33" s="258" t="s">
        <v>106</v>
      </c>
      <c r="E33" s="113">
        <v>44.817255841821449</v>
      </c>
      <c r="F33" s="114">
        <v>748</v>
      </c>
      <c r="G33" s="114">
        <v>758</v>
      </c>
      <c r="H33" s="114">
        <v>801</v>
      </c>
      <c r="I33" s="114">
        <v>774</v>
      </c>
      <c r="J33" s="140">
        <v>767</v>
      </c>
      <c r="K33" s="114">
        <v>-19</v>
      </c>
      <c r="L33" s="116">
        <v>-2.4771838331160363</v>
      </c>
    </row>
    <row r="34" spans="1:12" s="110" customFormat="1" ht="15" customHeight="1" x14ac:dyDescent="0.2">
      <c r="A34" s="120"/>
      <c r="B34" s="119"/>
      <c r="C34" s="258" t="s">
        <v>107</v>
      </c>
      <c r="E34" s="113">
        <v>55.182744158178551</v>
      </c>
      <c r="F34" s="114">
        <v>921</v>
      </c>
      <c r="G34" s="114">
        <v>963</v>
      </c>
      <c r="H34" s="114">
        <v>929</v>
      </c>
      <c r="I34" s="114">
        <v>917</v>
      </c>
      <c r="J34" s="140">
        <v>906</v>
      </c>
      <c r="K34" s="114">
        <v>15</v>
      </c>
      <c r="L34" s="116">
        <v>1.6556291390728477</v>
      </c>
    </row>
    <row r="35" spans="1:12" s="110" customFormat="1" ht="24" customHeight="1" x14ac:dyDescent="0.2">
      <c r="A35" s="604" t="s">
        <v>192</v>
      </c>
      <c r="B35" s="605"/>
      <c r="C35" s="605"/>
      <c r="D35" s="606"/>
      <c r="E35" s="113">
        <v>20.777212089965843</v>
      </c>
      <c r="F35" s="114">
        <v>3224</v>
      </c>
      <c r="G35" s="114">
        <v>3331</v>
      </c>
      <c r="H35" s="114">
        <v>3387</v>
      </c>
      <c r="I35" s="114">
        <v>3433</v>
      </c>
      <c r="J35" s="114">
        <v>3281</v>
      </c>
      <c r="K35" s="318">
        <v>-57</v>
      </c>
      <c r="L35" s="319">
        <v>-1.7372752209692166</v>
      </c>
    </row>
    <row r="36" spans="1:12" s="110" customFormat="1" ht="15" customHeight="1" x14ac:dyDescent="0.2">
      <c r="A36" s="120"/>
      <c r="B36" s="119"/>
      <c r="C36" s="258" t="s">
        <v>106</v>
      </c>
      <c r="E36" s="113">
        <v>44.540942928039705</v>
      </c>
      <c r="F36" s="114">
        <v>1436</v>
      </c>
      <c r="G36" s="114">
        <v>1453</v>
      </c>
      <c r="H36" s="114">
        <v>1496</v>
      </c>
      <c r="I36" s="114">
        <v>1510</v>
      </c>
      <c r="J36" s="114">
        <v>1404</v>
      </c>
      <c r="K36" s="318">
        <v>32</v>
      </c>
      <c r="L36" s="116">
        <v>2.2792022792022792</v>
      </c>
    </row>
    <row r="37" spans="1:12" s="110" customFormat="1" ht="15" customHeight="1" x14ac:dyDescent="0.2">
      <c r="A37" s="120"/>
      <c r="B37" s="119"/>
      <c r="C37" s="258" t="s">
        <v>107</v>
      </c>
      <c r="E37" s="113">
        <v>55.459057071960295</v>
      </c>
      <c r="F37" s="114">
        <v>1788</v>
      </c>
      <c r="G37" s="114">
        <v>1878</v>
      </c>
      <c r="H37" s="114">
        <v>1891</v>
      </c>
      <c r="I37" s="114">
        <v>1923</v>
      </c>
      <c r="J37" s="140">
        <v>1877</v>
      </c>
      <c r="K37" s="114">
        <v>-89</v>
      </c>
      <c r="L37" s="116">
        <v>-4.74160895045285</v>
      </c>
    </row>
    <row r="38" spans="1:12" s="110" customFormat="1" ht="15" customHeight="1" x14ac:dyDescent="0.2">
      <c r="A38" s="120"/>
      <c r="B38" s="119" t="s">
        <v>328</v>
      </c>
      <c r="C38" s="258"/>
      <c r="E38" s="113">
        <v>46.884062640974413</v>
      </c>
      <c r="F38" s="114">
        <v>7275</v>
      </c>
      <c r="G38" s="114">
        <v>7473</v>
      </c>
      <c r="H38" s="114">
        <v>7494</v>
      </c>
      <c r="I38" s="114">
        <v>7473</v>
      </c>
      <c r="J38" s="140">
        <v>7422</v>
      </c>
      <c r="K38" s="114">
        <v>-147</v>
      </c>
      <c r="L38" s="116">
        <v>-1.9805982215036377</v>
      </c>
    </row>
    <row r="39" spans="1:12" s="110" customFormat="1" ht="15" customHeight="1" x14ac:dyDescent="0.2">
      <c r="A39" s="120"/>
      <c r="B39" s="119"/>
      <c r="C39" s="258" t="s">
        <v>106</v>
      </c>
      <c r="E39" s="113">
        <v>44.288659793814432</v>
      </c>
      <c r="F39" s="115">
        <v>3222</v>
      </c>
      <c r="G39" s="114">
        <v>3275</v>
      </c>
      <c r="H39" s="114">
        <v>3303</v>
      </c>
      <c r="I39" s="114">
        <v>3292</v>
      </c>
      <c r="J39" s="140">
        <v>3270</v>
      </c>
      <c r="K39" s="114">
        <v>-48</v>
      </c>
      <c r="L39" s="116">
        <v>-1.4678899082568808</v>
      </c>
    </row>
    <row r="40" spans="1:12" s="110" customFormat="1" ht="15" customHeight="1" x14ac:dyDescent="0.2">
      <c r="A40" s="120"/>
      <c r="B40" s="119"/>
      <c r="C40" s="258" t="s">
        <v>107</v>
      </c>
      <c r="E40" s="113">
        <v>55.711340206185568</v>
      </c>
      <c r="F40" s="115">
        <v>4053</v>
      </c>
      <c r="G40" s="114">
        <v>4198</v>
      </c>
      <c r="H40" s="114">
        <v>4191</v>
      </c>
      <c r="I40" s="114">
        <v>4181</v>
      </c>
      <c r="J40" s="140">
        <v>4152</v>
      </c>
      <c r="K40" s="114">
        <v>-99</v>
      </c>
      <c r="L40" s="116">
        <v>-2.3843930635838149</v>
      </c>
    </row>
    <row r="41" spans="1:12" s="110" customFormat="1" ht="15" customHeight="1" x14ac:dyDescent="0.2">
      <c r="A41" s="120"/>
      <c r="B41" s="320" t="s">
        <v>515</v>
      </c>
      <c r="C41" s="258"/>
      <c r="E41" s="113">
        <v>5.4263066314364892</v>
      </c>
      <c r="F41" s="115">
        <v>842</v>
      </c>
      <c r="G41" s="114">
        <v>847</v>
      </c>
      <c r="H41" s="114">
        <v>822</v>
      </c>
      <c r="I41" s="114">
        <v>829</v>
      </c>
      <c r="J41" s="140">
        <v>791</v>
      </c>
      <c r="K41" s="114">
        <v>51</v>
      </c>
      <c r="L41" s="116">
        <v>6.4475347661188369</v>
      </c>
    </row>
    <row r="42" spans="1:12" s="110" customFormat="1" ht="15" customHeight="1" x14ac:dyDescent="0.2">
      <c r="A42" s="120"/>
      <c r="B42" s="119"/>
      <c r="C42" s="268" t="s">
        <v>106</v>
      </c>
      <c r="D42" s="182"/>
      <c r="E42" s="113">
        <v>46.793349168646081</v>
      </c>
      <c r="F42" s="115">
        <v>394</v>
      </c>
      <c r="G42" s="114">
        <v>401</v>
      </c>
      <c r="H42" s="114">
        <v>378</v>
      </c>
      <c r="I42" s="114">
        <v>376</v>
      </c>
      <c r="J42" s="140">
        <v>367</v>
      </c>
      <c r="K42" s="114">
        <v>27</v>
      </c>
      <c r="L42" s="116">
        <v>7.3569482288828336</v>
      </c>
    </row>
    <row r="43" spans="1:12" s="110" customFormat="1" ht="15" customHeight="1" x14ac:dyDescent="0.2">
      <c r="A43" s="120"/>
      <c r="B43" s="119"/>
      <c r="C43" s="268" t="s">
        <v>107</v>
      </c>
      <c r="D43" s="182"/>
      <c r="E43" s="113">
        <v>53.206650831353919</v>
      </c>
      <c r="F43" s="115">
        <v>448</v>
      </c>
      <c r="G43" s="114">
        <v>446</v>
      </c>
      <c r="H43" s="114">
        <v>444</v>
      </c>
      <c r="I43" s="114">
        <v>453</v>
      </c>
      <c r="J43" s="140">
        <v>424</v>
      </c>
      <c r="K43" s="114">
        <v>24</v>
      </c>
      <c r="L43" s="116">
        <v>5.6603773584905657</v>
      </c>
    </row>
    <row r="44" spans="1:12" s="110" customFormat="1" ht="15" customHeight="1" x14ac:dyDescent="0.2">
      <c r="A44" s="120"/>
      <c r="B44" s="119" t="s">
        <v>205</v>
      </c>
      <c r="C44" s="268"/>
      <c r="D44" s="182"/>
      <c r="E44" s="113">
        <v>26.912418637623251</v>
      </c>
      <c r="F44" s="115">
        <v>4176</v>
      </c>
      <c r="G44" s="114">
        <v>4367</v>
      </c>
      <c r="H44" s="114">
        <v>4417</v>
      </c>
      <c r="I44" s="114">
        <v>4407</v>
      </c>
      <c r="J44" s="140">
        <v>4442</v>
      </c>
      <c r="K44" s="114">
        <v>-266</v>
      </c>
      <c r="L44" s="116">
        <v>-5.9882935614588026</v>
      </c>
    </row>
    <row r="45" spans="1:12" s="110" customFormat="1" ht="15" customHeight="1" x14ac:dyDescent="0.2">
      <c r="A45" s="120"/>
      <c r="B45" s="119"/>
      <c r="C45" s="268" t="s">
        <v>106</v>
      </c>
      <c r="D45" s="182"/>
      <c r="E45" s="113">
        <v>38.9367816091954</v>
      </c>
      <c r="F45" s="115">
        <v>1626</v>
      </c>
      <c r="G45" s="114">
        <v>1702</v>
      </c>
      <c r="H45" s="114">
        <v>1745</v>
      </c>
      <c r="I45" s="114">
        <v>1712</v>
      </c>
      <c r="J45" s="140">
        <v>1732</v>
      </c>
      <c r="K45" s="114">
        <v>-106</v>
      </c>
      <c r="L45" s="116">
        <v>-6.1200923787528865</v>
      </c>
    </row>
    <row r="46" spans="1:12" s="110" customFormat="1" ht="15" customHeight="1" x14ac:dyDescent="0.2">
      <c r="A46" s="123"/>
      <c r="B46" s="124"/>
      <c r="C46" s="260" t="s">
        <v>107</v>
      </c>
      <c r="D46" s="261"/>
      <c r="E46" s="125">
        <v>61.0632183908046</v>
      </c>
      <c r="F46" s="143">
        <v>2550</v>
      </c>
      <c r="G46" s="144">
        <v>2665</v>
      </c>
      <c r="H46" s="144">
        <v>2672</v>
      </c>
      <c r="I46" s="144">
        <v>2695</v>
      </c>
      <c r="J46" s="145">
        <v>2710</v>
      </c>
      <c r="K46" s="144">
        <v>-160</v>
      </c>
      <c r="L46" s="146">
        <v>-5.9040590405904059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15517</v>
      </c>
      <c r="E11" s="114">
        <v>16018</v>
      </c>
      <c r="F11" s="114">
        <v>16120</v>
      </c>
      <c r="G11" s="114">
        <v>16142</v>
      </c>
      <c r="H11" s="140">
        <v>15936</v>
      </c>
      <c r="I11" s="115">
        <v>-419</v>
      </c>
      <c r="J11" s="116">
        <v>-2.6292670682730925</v>
      </c>
    </row>
    <row r="12" spans="1:15" s="110" customFormat="1" ht="24.95" customHeight="1" x14ac:dyDescent="0.2">
      <c r="A12" s="193" t="s">
        <v>132</v>
      </c>
      <c r="B12" s="194" t="s">
        <v>133</v>
      </c>
      <c r="C12" s="113">
        <v>0.5477862988979828</v>
      </c>
      <c r="D12" s="115">
        <v>85</v>
      </c>
      <c r="E12" s="114">
        <v>89</v>
      </c>
      <c r="F12" s="114">
        <v>93</v>
      </c>
      <c r="G12" s="114">
        <v>81</v>
      </c>
      <c r="H12" s="140">
        <v>79</v>
      </c>
      <c r="I12" s="115">
        <v>6</v>
      </c>
      <c r="J12" s="116">
        <v>7.5949367088607591</v>
      </c>
    </row>
    <row r="13" spans="1:15" s="110" customFormat="1" ht="24.95" customHeight="1" x14ac:dyDescent="0.2">
      <c r="A13" s="193" t="s">
        <v>134</v>
      </c>
      <c r="B13" s="199" t="s">
        <v>214</v>
      </c>
      <c r="C13" s="113">
        <v>0.20622543017335826</v>
      </c>
      <c r="D13" s="115">
        <v>32</v>
      </c>
      <c r="E13" s="114">
        <v>31</v>
      </c>
      <c r="F13" s="114">
        <v>34</v>
      </c>
      <c r="G13" s="114">
        <v>34</v>
      </c>
      <c r="H13" s="140">
        <v>37</v>
      </c>
      <c r="I13" s="115">
        <v>-5</v>
      </c>
      <c r="J13" s="116">
        <v>-13.513513513513514</v>
      </c>
    </row>
    <row r="14" spans="1:15" s="287" customFormat="1" ht="24.95" customHeight="1" x14ac:dyDescent="0.2">
      <c r="A14" s="193" t="s">
        <v>215</v>
      </c>
      <c r="B14" s="199" t="s">
        <v>137</v>
      </c>
      <c r="C14" s="113">
        <v>5.0911903074047817</v>
      </c>
      <c r="D14" s="115">
        <v>790</v>
      </c>
      <c r="E14" s="114">
        <v>831</v>
      </c>
      <c r="F14" s="114">
        <v>816</v>
      </c>
      <c r="G14" s="114">
        <v>825</v>
      </c>
      <c r="H14" s="140">
        <v>821</v>
      </c>
      <c r="I14" s="115">
        <v>-31</v>
      </c>
      <c r="J14" s="116">
        <v>-3.7758830694275276</v>
      </c>
      <c r="K14" s="110"/>
      <c r="L14" s="110"/>
      <c r="M14" s="110"/>
      <c r="N14" s="110"/>
      <c r="O14" s="110"/>
    </row>
    <row r="15" spans="1:15" s="110" customFormat="1" ht="24.95" customHeight="1" x14ac:dyDescent="0.2">
      <c r="A15" s="193" t="s">
        <v>216</v>
      </c>
      <c r="B15" s="199" t="s">
        <v>217</v>
      </c>
      <c r="C15" s="113">
        <v>1.6369143520010312</v>
      </c>
      <c r="D15" s="115">
        <v>254</v>
      </c>
      <c r="E15" s="114">
        <v>278</v>
      </c>
      <c r="F15" s="114">
        <v>287</v>
      </c>
      <c r="G15" s="114">
        <v>289</v>
      </c>
      <c r="H15" s="140">
        <v>296</v>
      </c>
      <c r="I15" s="115">
        <v>-42</v>
      </c>
      <c r="J15" s="116">
        <v>-14.189189189189189</v>
      </c>
    </row>
    <row r="16" spans="1:15" s="287" customFormat="1" ht="24.95" customHeight="1" x14ac:dyDescent="0.2">
      <c r="A16" s="193" t="s">
        <v>218</v>
      </c>
      <c r="B16" s="199" t="s">
        <v>141</v>
      </c>
      <c r="C16" s="113">
        <v>3.0547141844428691</v>
      </c>
      <c r="D16" s="115">
        <v>474</v>
      </c>
      <c r="E16" s="114">
        <v>478</v>
      </c>
      <c r="F16" s="114">
        <v>456</v>
      </c>
      <c r="G16" s="114">
        <v>459</v>
      </c>
      <c r="H16" s="140">
        <v>454</v>
      </c>
      <c r="I16" s="115">
        <v>20</v>
      </c>
      <c r="J16" s="116">
        <v>4.4052863436123344</v>
      </c>
      <c r="K16" s="110"/>
      <c r="L16" s="110"/>
      <c r="M16" s="110"/>
      <c r="N16" s="110"/>
      <c r="O16" s="110"/>
    </row>
    <row r="17" spans="1:15" s="110" customFormat="1" ht="24.95" customHeight="1" x14ac:dyDescent="0.2">
      <c r="A17" s="193" t="s">
        <v>142</v>
      </c>
      <c r="B17" s="199" t="s">
        <v>220</v>
      </c>
      <c r="C17" s="113">
        <v>0.39956177096088163</v>
      </c>
      <c r="D17" s="115">
        <v>62</v>
      </c>
      <c r="E17" s="114">
        <v>75</v>
      </c>
      <c r="F17" s="114">
        <v>73</v>
      </c>
      <c r="G17" s="114">
        <v>77</v>
      </c>
      <c r="H17" s="140">
        <v>71</v>
      </c>
      <c r="I17" s="115">
        <v>-9</v>
      </c>
      <c r="J17" s="116">
        <v>-12.67605633802817</v>
      </c>
    </row>
    <row r="18" spans="1:15" s="287" customFormat="1" ht="24.95" customHeight="1" x14ac:dyDescent="0.2">
      <c r="A18" s="201" t="s">
        <v>144</v>
      </c>
      <c r="B18" s="202" t="s">
        <v>145</v>
      </c>
      <c r="C18" s="113">
        <v>4.2856222207901009</v>
      </c>
      <c r="D18" s="115">
        <v>665</v>
      </c>
      <c r="E18" s="114">
        <v>653</v>
      </c>
      <c r="F18" s="114">
        <v>686</v>
      </c>
      <c r="G18" s="114">
        <v>649</v>
      </c>
      <c r="H18" s="140">
        <v>637</v>
      </c>
      <c r="I18" s="115">
        <v>28</v>
      </c>
      <c r="J18" s="116">
        <v>4.395604395604396</v>
      </c>
      <c r="K18" s="110"/>
      <c r="L18" s="110"/>
      <c r="M18" s="110"/>
      <c r="N18" s="110"/>
      <c r="O18" s="110"/>
    </row>
    <row r="19" spans="1:15" s="110" customFormat="1" ht="24.95" customHeight="1" x14ac:dyDescent="0.2">
      <c r="A19" s="193" t="s">
        <v>146</v>
      </c>
      <c r="B19" s="199" t="s">
        <v>147</v>
      </c>
      <c r="C19" s="113">
        <v>17.55493974350712</v>
      </c>
      <c r="D19" s="115">
        <v>2724</v>
      </c>
      <c r="E19" s="114">
        <v>2749</v>
      </c>
      <c r="F19" s="114">
        <v>2749</v>
      </c>
      <c r="G19" s="114">
        <v>2762</v>
      </c>
      <c r="H19" s="140">
        <v>2714</v>
      </c>
      <c r="I19" s="115">
        <v>10</v>
      </c>
      <c r="J19" s="116">
        <v>0.36845983787767134</v>
      </c>
    </row>
    <row r="20" spans="1:15" s="287" customFormat="1" ht="24.95" customHeight="1" x14ac:dyDescent="0.2">
      <c r="A20" s="193" t="s">
        <v>148</v>
      </c>
      <c r="B20" s="199" t="s">
        <v>149</v>
      </c>
      <c r="C20" s="113">
        <v>13.533543855126636</v>
      </c>
      <c r="D20" s="115">
        <v>2100</v>
      </c>
      <c r="E20" s="114">
        <v>2177</v>
      </c>
      <c r="F20" s="114">
        <v>2211</v>
      </c>
      <c r="G20" s="114">
        <v>2196</v>
      </c>
      <c r="H20" s="140">
        <v>2182</v>
      </c>
      <c r="I20" s="115">
        <v>-82</v>
      </c>
      <c r="J20" s="116">
        <v>-3.758020164986251</v>
      </c>
      <c r="K20" s="110"/>
      <c r="L20" s="110"/>
      <c r="M20" s="110"/>
      <c r="N20" s="110"/>
      <c r="O20" s="110"/>
    </row>
    <row r="21" spans="1:15" s="110" customFormat="1" ht="24.95" customHeight="1" x14ac:dyDescent="0.2">
      <c r="A21" s="201" t="s">
        <v>150</v>
      </c>
      <c r="B21" s="202" t="s">
        <v>151</v>
      </c>
      <c r="C21" s="113">
        <v>10.124379712573306</v>
      </c>
      <c r="D21" s="115">
        <v>1571</v>
      </c>
      <c r="E21" s="114">
        <v>1841</v>
      </c>
      <c r="F21" s="114">
        <v>1861</v>
      </c>
      <c r="G21" s="114">
        <v>1877</v>
      </c>
      <c r="H21" s="140">
        <v>1807</v>
      </c>
      <c r="I21" s="115">
        <v>-236</v>
      </c>
      <c r="J21" s="116">
        <v>-13.060320973990038</v>
      </c>
    </row>
    <row r="22" spans="1:15" s="110" customFormat="1" ht="24.95" customHeight="1" x14ac:dyDescent="0.2">
      <c r="A22" s="201" t="s">
        <v>152</v>
      </c>
      <c r="B22" s="199" t="s">
        <v>153</v>
      </c>
      <c r="C22" s="113">
        <v>0.98601533801636909</v>
      </c>
      <c r="D22" s="115">
        <v>153</v>
      </c>
      <c r="E22" s="114">
        <v>151</v>
      </c>
      <c r="F22" s="114">
        <v>165</v>
      </c>
      <c r="G22" s="114">
        <v>181</v>
      </c>
      <c r="H22" s="140">
        <v>170</v>
      </c>
      <c r="I22" s="115">
        <v>-17</v>
      </c>
      <c r="J22" s="116">
        <v>-10</v>
      </c>
    </row>
    <row r="23" spans="1:15" s="110" customFormat="1" ht="24.95" customHeight="1" x14ac:dyDescent="0.2">
      <c r="A23" s="193" t="s">
        <v>154</v>
      </c>
      <c r="B23" s="199" t="s">
        <v>155</v>
      </c>
      <c r="C23" s="113">
        <v>1.1342398659534705</v>
      </c>
      <c r="D23" s="115">
        <v>176</v>
      </c>
      <c r="E23" s="114">
        <v>184</v>
      </c>
      <c r="F23" s="114">
        <v>179</v>
      </c>
      <c r="G23" s="114">
        <v>173</v>
      </c>
      <c r="H23" s="140">
        <v>175</v>
      </c>
      <c r="I23" s="115">
        <v>1</v>
      </c>
      <c r="J23" s="116">
        <v>0.5714285714285714</v>
      </c>
    </row>
    <row r="24" spans="1:15" s="110" customFormat="1" ht="24.95" customHeight="1" x14ac:dyDescent="0.2">
      <c r="A24" s="193" t="s">
        <v>156</v>
      </c>
      <c r="B24" s="199" t="s">
        <v>221</v>
      </c>
      <c r="C24" s="113">
        <v>9.2930334471869571</v>
      </c>
      <c r="D24" s="115">
        <v>1442</v>
      </c>
      <c r="E24" s="114">
        <v>1460</v>
      </c>
      <c r="F24" s="114">
        <v>1451</v>
      </c>
      <c r="G24" s="114">
        <v>1455</v>
      </c>
      <c r="H24" s="140">
        <v>1454</v>
      </c>
      <c r="I24" s="115">
        <v>-12</v>
      </c>
      <c r="J24" s="116">
        <v>-0.82530949105914719</v>
      </c>
    </row>
    <row r="25" spans="1:15" s="110" customFormat="1" ht="24.95" customHeight="1" x14ac:dyDescent="0.2">
      <c r="A25" s="193" t="s">
        <v>222</v>
      </c>
      <c r="B25" s="204" t="s">
        <v>159</v>
      </c>
      <c r="C25" s="113">
        <v>8.448798092414771</v>
      </c>
      <c r="D25" s="115">
        <v>1311</v>
      </c>
      <c r="E25" s="114">
        <v>1309</v>
      </c>
      <c r="F25" s="114">
        <v>1314</v>
      </c>
      <c r="G25" s="114">
        <v>1344</v>
      </c>
      <c r="H25" s="140">
        <v>1344</v>
      </c>
      <c r="I25" s="115">
        <v>-33</v>
      </c>
      <c r="J25" s="116">
        <v>-2.4553571428571428</v>
      </c>
    </row>
    <row r="26" spans="1:15" s="110" customFormat="1" ht="24.95" customHeight="1" x14ac:dyDescent="0.2">
      <c r="A26" s="201">
        <v>782.78300000000002</v>
      </c>
      <c r="B26" s="203" t="s">
        <v>160</v>
      </c>
      <c r="C26" s="113">
        <v>1.5982470838435265</v>
      </c>
      <c r="D26" s="115">
        <v>248</v>
      </c>
      <c r="E26" s="114">
        <v>258</v>
      </c>
      <c r="F26" s="114">
        <v>239</v>
      </c>
      <c r="G26" s="114">
        <v>234</v>
      </c>
      <c r="H26" s="140">
        <v>223</v>
      </c>
      <c r="I26" s="115">
        <v>25</v>
      </c>
      <c r="J26" s="116">
        <v>11.210762331838565</v>
      </c>
    </row>
    <row r="27" spans="1:15" s="110" customFormat="1" ht="24.95" customHeight="1" x14ac:dyDescent="0.2">
      <c r="A27" s="193" t="s">
        <v>161</v>
      </c>
      <c r="B27" s="199" t="s">
        <v>162</v>
      </c>
      <c r="C27" s="113">
        <v>0.27711542179545018</v>
      </c>
      <c r="D27" s="115">
        <v>43</v>
      </c>
      <c r="E27" s="114">
        <v>41</v>
      </c>
      <c r="F27" s="114">
        <v>32</v>
      </c>
      <c r="G27" s="114">
        <v>36</v>
      </c>
      <c r="H27" s="140">
        <v>32</v>
      </c>
      <c r="I27" s="115">
        <v>11</v>
      </c>
      <c r="J27" s="116">
        <v>34.375</v>
      </c>
    </row>
    <row r="28" spans="1:15" s="110" customFormat="1" ht="24.95" customHeight="1" x14ac:dyDescent="0.2">
      <c r="A28" s="193" t="s">
        <v>163</v>
      </c>
      <c r="B28" s="199" t="s">
        <v>164</v>
      </c>
      <c r="C28" s="113">
        <v>1.9269188631823162</v>
      </c>
      <c r="D28" s="115">
        <v>299</v>
      </c>
      <c r="E28" s="114">
        <v>307</v>
      </c>
      <c r="F28" s="114">
        <v>310</v>
      </c>
      <c r="G28" s="114">
        <v>287</v>
      </c>
      <c r="H28" s="140">
        <v>289</v>
      </c>
      <c r="I28" s="115">
        <v>10</v>
      </c>
      <c r="J28" s="116">
        <v>3.4602076124567476</v>
      </c>
    </row>
    <row r="29" spans="1:15" s="110" customFormat="1" ht="24.95" customHeight="1" x14ac:dyDescent="0.2">
      <c r="A29" s="193">
        <v>86</v>
      </c>
      <c r="B29" s="199" t="s">
        <v>165</v>
      </c>
      <c r="C29" s="113">
        <v>7.1727782432171168</v>
      </c>
      <c r="D29" s="115">
        <v>1113</v>
      </c>
      <c r="E29" s="114">
        <v>1121</v>
      </c>
      <c r="F29" s="114">
        <v>1109</v>
      </c>
      <c r="G29" s="114">
        <v>1104</v>
      </c>
      <c r="H29" s="140">
        <v>1096</v>
      </c>
      <c r="I29" s="115">
        <v>17</v>
      </c>
      <c r="J29" s="116">
        <v>1.551094890510949</v>
      </c>
    </row>
    <row r="30" spans="1:15" s="110" customFormat="1" ht="24.95" customHeight="1" x14ac:dyDescent="0.2">
      <c r="A30" s="193">
        <v>87.88</v>
      </c>
      <c r="B30" s="204" t="s">
        <v>166</v>
      </c>
      <c r="C30" s="113">
        <v>5.0203003157826895</v>
      </c>
      <c r="D30" s="115">
        <v>779</v>
      </c>
      <c r="E30" s="114">
        <v>776</v>
      </c>
      <c r="F30" s="114">
        <v>799</v>
      </c>
      <c r="G30" s="114">
        <v>826</v>
      </c>
      <c r="H30" s="140">
        <v>826</v>
      </c>
      <c r="I30" s="115">
        <v>-47</v>
      </c>
      <c r="J30" s="116">
        <v>-5.6900726392251819</v>
      </c>
    </row>
    <row r="31" spans="1:15" s="110" customFormat="1" ht="24.95" customHeight="1" x14ac:dyDescent="0.2">
      <c r="A31" s="193" t="s">
        <v>167</v>
      </c>
      <c r="B31" s="199" t="s">
        <v>168</v>
      </c>
      <c r="C31" s="113">
        <v>12.798865760134046</v>
      </c>
      <c r="D31" s="115">
        <v>1986</v>
      </c>
      <c r="E31" s="114">
        <v>2040</v>
      </c>
      <c r="F31" s="114">
        <v>2072</v>
      </c>
      <c r="G31" s="114">
        <v>2078</v>
      </c>
      <c r="H31" s="140">
        <v>2050</v>
      </c>
      <c r="I31" s="115">
        <v>-64</v>
      </c>
      <c r="J31" s="116">
        <v>-3.1219512195121952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0.5477862988979828</v>
      </c>
      <c r="D34" s="115">
        <v>85</v>
      </c>
      <c r="E34" s="114">
        <v>89</v>
      </c>
      <c r="F34" s="114">
        <v>93</v>
      </c>
      <c r="G34" s="114">
        <v>81</v>
      </c>
      <c r="H34" s="140">
        <v>79</v>
      </c>
      <c r="I34" s="115">
        <v>6</v>
      </c>
      <c r="J34" s="116">
        <v>7.5949367088607591</v>
      </c>
    </row>
    <row r="35" spans="1:10" s="110" customFormat="1" ht="24.95" customHeight="1" x14ac:dyDescent="0.2">
      <c r="A35" s="292" t="s">
        <v>171</v>
      </c>
      <c r="B35" s="293" t="s">
        <v>172</v>
      </c>
      <c r="C35" s="113">
        <v>9.5830379583682408</v>
      </c>
      <c r="D35" s="115">
        <v>1487</v>
      </c>
      <c r="E35" s="114">
        <v>1515</v>
      </c>
      <c r="F35" s="114">
        <v>1536</v>
      </c>
      <c r="G35" s="114">
        <v>1508</v>
      </c>
      <c r="H35" s="140">
        <v>1495</v>
      </c>
      <c r="I35" s="115">
        <v>-8</v>
      </c>
      <c r="J35" s="116">
        <v>-0.53511705685618727</v>
      </c>
    </row>
    <row r="36" spans="1:10" s="110" customFormat="1" ht="24.95" customHeight="1" x14ac:dyDescent="0.2">
      <c r="A36" s="294" t="s">
        <v>173</v>
      </c>
      <c r="B36" s="295" t="s">
        <v>174</v>
      </c>
      <c r="C36" s="125">
        <v>89.869175742733773</v>
      </c>
      <c r="D36" s="143">
        <v>13945</v>
      </c>
      <c r="E36" s="144">
        <v>14414</v>
      </c>
      <c r="F36" s="144">
        <v>14491</v>
      </c>
      <c r="G36" s="144">
        <v>14553</v>
      </c>
      <c r="H36" s="145">
        <v>14362</v>
      </c>
      <c r="I36" s="143">
        <v>-417</v>
      </c>
      <c r="J36" s="146">
        <v>-2.9034953349115722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15517</v>
      </c>
      <c r="F11" s="264">
        <v>16018</v>
      </c>
      <c r="G11" s="264">
        <v>16120</v>
      </c>
      <c r="H11" s="264">
        <v>16142</v>
      </c>
      <c r="I11" s="265">
        <v>15936</v>
      </c>
      <c r="J11" s="263">
        <v>-419</v>
      </c>
      <c r="K11" s="266">
        <v>-2.6292670682730925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47.290068956628211</v>
      </c>
      <c r="E13" s="115">
        <v>7338</v>
      </c>
      <c r="F13" s="114">
        <v>7606</v>
      </c>
      <c r="G13" s="114">
        <v>7673</v>
      </c>
      <c r="H13" s="114">
        <v>7608</v>
      </c>
      <c r="I13" s="140">
        <v>7556</v>
      </c>
      <c r="J13" s="115">
        <v>-218</v>
      </c>
      <c r="K13" s="116">
        <v>-2.8851244044467972</v>
      </c>
    </row>
    <row r="14" spans="1:15" ht="15.95" customHeight="1" x14ac:dyDescent="0.2">
      <c r="A14" s="306" t="s">
        <v>230</v>
      </c>
      <c r="B14" s="307"/>
      <c r="C14" s="308"/>
      <c r="D14" s="113">
        <v>41.902429593349233</v>
      </c>
      <c r="E14" s="115">
        <v>6502</v>
      </c>
      <c r="F14" s="114">
        <v>6709</v>
      </c>
      <c r="G14" s="114">
        <v>6746</v>
      </c>
      <c r="H14" s="114">
        <v>6851</v>
      </c>
      <c r="I14" s="140">
        <v>6736</v>
      </c>
      <c r="J14" s="115">
        <v>-234</v>
      </c>
      <c r="K14" s="116">
        <v>-3.473871733966746</v>
      </c>
    </row>
    <row r="15" spans="1:15" ht="15.95" customHeight="1" x14ac:dyDescent="0.2">
      <c r="A15" s="306" t="s">
        <v>231</v>
      </c>
      <c r="B15" s="307"/>
      <c r="C15" s="308"/>
      <c r="D15" s="113">
        <v>4.6787394470580654</v>
      </c>
      <c r="E15" s="115">
        <v>726</v>
      </c>
      <c r="F15" s="114">
        <v>703</v>
      </c>
      <c r="G15" s="114">
        <v>717</v>
      </c>
      <c r="H15" s="114">
        <v>699</v>
      </c>
      <c r="I15" s="140">
        <v>679</v>
      </c>
      <c r="J15" s="115">
        <v>47</v>
      </c>
      <c r="K15" s="116">
        <v>6.9219440353460975</v>
      </c>
    </row>
    <row r="16" spans="1:15" ht="15.95" customHeight="1" x14ac:dyDescent="0.2">
      <c r="A16" s="306" t="s">
        <v>232</v>
      </c>
      <c r="B16" s="307"/>
      <c r="C16" s="308"/>
      <c r="D16" s="113">
        <v>2.3200360894502805</v>
      </c>
      <c r="E16" s="115">
        <v>360</v>
      </c>
      <c r="F16" s="114">
        <v>392</v>
      </c>
      <c r="G16" s="114">
        <v>379</v>
      </c>
      <c r="H16" s="114">
        <v>353</v>
      </c>
      <c r="I16" s="140">
        <v>358</v>
      </c>
      <c r="J16" s="115">
        <v>2</v>
      </c>
      <c r="K16" s="116">
        <v>0.55865921787709494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0.64445446929174455</v>
      </c>
      <c r="E18" s="115">
        <v>100</v>
      </c>
      <c r="F18" s="114">
        <v>102</v>
      </c>
      <c r="G18" s="114">
        <v>108</v>
      </c>
      <c r="H18" s="114">
        <v>92</v>
      </c>
      <c r="I18" s="140">
        <v>90</v>
      </c>
      <c r="J18" s="115">
        <v>10</v>
      </c>
      <c r="K18" s="116">
        <v>11.111111111111111</v>
      </c>
    </row>
    <row r="19" spans="1:11" ht="14.1" customHeight="1" x14ac:dyDescent="0.2">
      <c r="A19" s="306" t="s">
        <v>235</v>
      </c>
      <c r="B19" s="307" t="s">
        <v>236</v>
      </c>
      <c r="C19" s="308"/>
      <c r="D19" s="113">
        <v>0.44467358381130373</v>
      </c>
      <c r="E19" s="115">
        <v>69</v>
      </c>
      <c r="F19" s="114">
        <v>70</v>
      </c>
      <c r="G19" s="114">
        <v>76</v>
      </c>
      <c r="H19" s="114">
        <v>61</v>
      </c>
      <c r="I19" s="140">
        <v>58</v>
      </c>
      <c r="J19" s="115">
        <v>11</v>
      </c>
      <c r="K19" s="116">
        <v>18.96551724137931</v>
      </c>
    </row>
    <row r="20" spans="1:11" ht="14.1" customHeight="1" x14ac:dyDescent="0.2">
      <c r="A20" s="306">
        <v>12</v>
      </c>
      <c r="B20" s="307" t="s">
        <v>237</v>
      </c>
      <c r="C20" s="308"/>
      <c r="D20" s="113">
        <v>1.4242443771347555</v>
      </c>
      <c r="E20" s="115">
        <v>221</v>
      </c>
      <c r="F20" s="114">
        <v>234</v>
      </c>
      <c r="G20" s="114">
        <v>235</v>
      </c>
      <c r="H20" s="114">
        <v>259</v>
      </c>
      <c r="I20" s="140">
        <v>251</v>
      </c>
      <c r="J20" s="115">
        <v>-30</v>
      </c>
      <c r="K20" s="116">
        <v>-11.952191235059761</v>
      </c>
    </row>
    <row r="21" spans="1:11" ht="14.1" customHeight="1" x14ac:dyDescent="0.2">
      <c r="A21" s="306">
        <v>21</v>
      </c>
      <c r="B21" s="307" t="s">
        <v>238</v>
      </c>
      <c r="C21" s="308"/>
      <c r="D21" s="113" t="s">
        <v>513</v>
      </c>
      <c r="E21" s="115" t="s">
        <v>513</v>
      </c>
      <c r="F21" s="114">
        <v>10</v>
      </c>
      <c r="G21" s="114">
        <v>17</v>
      </c>
      <c r="H21" s="114">
        <v>22</v>
      </c>
      <c r="I21" s="140">
        <v>31</v>
      </c>
      <c r="J21" s="115" t="s">
        <v>513</v>
      </c>
      <c r="K21" s="116" t="s">
        <v>513</v>
      </c>
    </row>
    <row r="22" spans="1:11" ht="14.1" customHeight="1" x14ac:dyDescent="0.2">
      <c r="A22" s="306">
        <v>22</v>
      </c>
      <c r="B22" s="307" t="s">
        <v>239</v>
      </c>
      <c r="C22" s="308"/>
      <c r="D22" s="113">
        <v>0.90223625700844234</v>
      </c>
      <c r="E22" s="115">
        <v>140</v>
      </c>
      <c r="F22" s="114">
        <v>139</v>
      </c>
      <c r="G22" s="114">
        <v>134</v>
      </c>
      <c r="H22" s="114">
        <v>133</v>
      </c>
      <c r="I22" s="140">
        <v>136</v>
      </c>
      <c r="J22" s="115">
        <v>4</v>
      </c>
      <c r="K22" s="116">
        <v>2.9411764705882355</v>
      </c>
    </row>
    <row r="23" spans="1:11" ht="14.1" customHeight="1" x14ac:dyDescent="0.2">
      <c r="A23" s="306">
        <v>23</v>
      </c>
      <c r="B23" s="307" t="s">
        <v>240</v>
      </c>
      <c r="C23" s="308"/>
      <c r="D23" s="113">
        <v>0.4704517625829735</v>
      </c>
      <c r="E23" s="115">
        <v>73</v>
      </c>
      <c r="F23" s="114">
        <v>93</v>
      </c>
      <c r="G23" s="114">
        <v>98</v>
      </c>
      <c r="H23" s="114">
        <v>107</v>
      </c>
      <c r="I23" s="140">
        <v>90</v>
      </c>
      <c r="J23" s="115">
        <v>-17</v>
      </c>
      <c r="K23" s="116">
        <v>-18.888888888888889</v>
      </c>
    </row>
    <row r="24" spans="1:11" ht="14.1" customHeight="1" x14ac:dyDescent="0.2">
      <c r="A24" s="306">
        <v>24</v>
      </c>
      <c r="B24" s="307" t="s">
        <v>241</v>
      </c>
      <c r="C24" s="308"/>
      <c r="D24" s="113">
        <v>0.8184571760005156</v>
      </c>
      <c r="E24" s="115">
        <v>127</v>
      </c>
      <c r="F24" s="114">
        <v>134</v>
      </c>
      <c r="G24" s="114">
        <v>142</v>
      </c>
      <c r="H24" s="114">
        <v>144</v>
      </c>
      <c r="I24" s="140">
        <v>138</v>
      </c>
      <c r="J24" s="115">
        <v>-11</v>
      </c>
      <c r="K24" s="116">
        <v>-7.9710144927536231</v>
      </c>
    </row>
    <row r="25" spans="1:11" ht="14.1" customHeight="1" x14ac:dyDescent="0.2">
      <c r="A25" s="306">
        <v>25</v>
      </c>
      <c r="B25" s="307" t="s">
        <v>242</v>
      </c>
      <c r="C25" s="308"/>
      <c r="D25" s="113">
        <v>1.1084616871818007</v>
      </c>
      <c r="E25" s="115">
        <v>172</v>
      </c>
      <c r="F25" s="114">
        <v>178</v>
      </c>
      <c r="G25" s="114">
        <v>183</v>
      </c>
      <c r="H25" s="114">
        <v>190</v>
      </c>
      <c r="I25" s="140">
        <v>168</v>
      </c>
      <c r="J25" s="115">
        <v>4</v>
      </c>
      <c r="K25" s="116">
        <v>2.3809523809523809</v>
      </c>
    </row>
    <row r="26" spans="1:11" ht="14.1" customHeight="1" x14ac:dyDescent="0.2">
      <c r="A26" s="306">
        <v>26</v>
      </c>
      <c r="B26" s="307" t="s">
        <v>243</v>
      </c>
      <c r="C26" s="308"/>
      <c r="D26" s="113">
        <v>0.54134175420506536</v>
      </c>
      <c r="E26" s="115">
        <v>84</v>
      </c>
      <c r="F26" s="114">
        <v>83</v>
      </c>
      <c r="G26" s="114">
        <v>79</v>
      </c>
      <c r="H26" s="114">
        <v>79</v>
      </c>
      <c r="I26" s="140">
        <v>82</v>
      </c>
      <c r="J26" s="115">
        <v>2</v>
      </c>
      <c r="K26" s="116">
        <v>2.4390243902439024</v>
      </c>
    </row>
    <row r="27" spans="1:11" ht="14.1" customHeight="1" x14ac:dyDescent="0.2">
      <c r="A27" s="306">
        <v>27</v>
      </c>
      <c r="B27" s="307" t="s">
        <v>244</v>
      </c>
      <c r="C27" s="308"/>
      <c r="D27" s="113">
        <v>0.17400270670877102</v>
      </c>
      <c r="E27" s="115">
        <v>27</v>
      </c>
      <c r="F27" s="114">
        <v>27</v>
      </c>
      <c r="G27" s="114">
        <v>24</v>
      </c>
      <c r="H27" s="114">
        <v>25</v>
      </c>
      <c r="I27" s="140">
        <v>19</v>
      </c>
      <c r="J27" s="115">
        <v>8</v>
      </c>
      <c r="K27" s="116">
        <v>42.10526315789474</v>
      </c>
    </row>
    <row r="28" spans="1:11" ht="14.1" customHeight="1" x14ac:dyDescent="0.2">
      <c r="A28" s="306">
        <v>28</v>
      </c>
      <c r="B28" s="307" t="s">
        <v>245</v>
      </c>
      <c r="C28" s="308"/>
      <c r="D28" s="113">
        <v>0.21911451955919314</v>
      </c>
      <c r="E28" s="115">
        <v>34</v>
      </c>
      <c r="F28" s="114">
        <v>36</v>
      </c>
      <c r="G28" s="114">
        <v>37</v>
      </c>
      <c r="H28" s="114">
        <v>36</v>
      </c>
      <c r="I28" s="140">
        <v>37</v>
      </c>
      <c r="J28" s="115">
        <v>-3</v>
      </c>
      <c r="K28" s="116">
        <v>-8.1081081081081088</v>
      </c>
    </row>
    <row r="29" spans="1:11" ht="14.1" customHeight="1" x14ac:dyDescent="0.2">
      <c r="A29" s="306">
        <v>29</v>
      </c>
      <c r="B29" s="307" t="s">
        <v>246</v>
      </c>
      <c r="C29" s="308"/>
      <c r="D29" s="113">
        <v>3.0740478185216213</v>
      </c>
      <c r="E29" s="115">
        <v>477</v>
      </c>
      <c r="F29" s="114">
        <v>525</v>
      </c>
      <c r="G29" s="114">
        <v>525</v>
      </c>
      <c r="H29" s="114">
        <v>518</v>
      </c>
      <c r="I29" s="140">
        <v>505</v>
      </c>
      <c r="J29" s="115">
        <v>-28</v>
      </c>
      <c r="K29" s="116">
        <v>-5.5445544554455441</v>
      </c>
    </row>
    <row r="30" spans="1:11" ht="14.1" customHeight="1" x14ac:dyDescent="0.2">
      <c r="A30" s="306" t="s">
        <v>247</v>
      </c>
      <c r="B30" s="307" t="s">
        <v>248</v>
      </c>
      <c r="C30" s="308"/>
      <c r="D30" s="113">
        <v>0.4253399497325514</v>
      </c>
      <c r="E30" s="115">
        <v>66</v>
      </c>
      <c r="F30" s="114">
        <v>74</v>
      </c>
      <c r="G30" s="114">
        <v>66</v>
      </c>
      <c r="H30" s="114">
        <v>69</v>
      </c>
      <c r="I30" s="140">
        <v>78</v>
      </c>
      <c r="J30" s="115">
        <v>-12</v>
      </c>
      <c r="K30" s="116">
        <v>-15.384615384615385</v>
      </c>
    </row>
    <row r="31" spans="1:11" ht="14.1" customHeight="1" x14ac:dyDescent="0.2">
      <c r="A31" s="306" t="s">
        <v>249</v>
      </c>
      <c r="B31" s="307" t="s">
        <v>250</v>
      </c>
      <c r="C31" s="308"/>
      <c r="D31" s="113">
        <v>2.6487078687890699</v>
      </c>
      <c r="E31" s="115">
        <v>411</v>
      </c>
      <c r="F31" s="114">
        <v>451</v>
      </c>
      <c r="G31" s="114">
        <v>459</v>
      </c>
      <c r="H31" s="114">
        <v>449</v>
      </c>
      <c r="I31" s="140">
        <v>427</v>
      </c>
      <c r="J31" s="115">
        <v>-16</v>
      </c>
      <c r="K31" s="116">
        <v>-3.7470725995316161</v>
      </c>
    </row>
    <row r="32" spans="1:11" ht="14.1" customHeight="1" x14ac:dyDescent="0.2">
      <c r="A32" s="306">
        <v>31</v>
      </c>
      <c r="B32" s="307" t="s">
        <v>251</v>
      </c>
      <c r="C32" s="308"/>
      <c r="D32" s="113">
        <v>0.10955725977959657</v>
      </c>
      <c r="E32" s="115">
        <v>17</v>
      </c>
      <c r="F32" s="114">
        <v>16</v>
      </c>
      <c r="G32" s="114">
        <v>15</v>
      </c>
      <c r="H32" s="114">
        <v>16</v>
      </c>
      <c r="I32" s="140">
        <v>18</v>
      </c>
      <c r="J32" s="115">
        <v>-1</v>
      </c>
      <c r="K32" s="116">
        <v>-5.5555555555555554</v>
      </c>
    </row>
    <row r="33" spans="1:11" ht="14.1" customHeight="1" x14ac:dyDescent="0.2">
      <c r="A33" s="306">
        <v>32</v>
      </c>
      <c r="B33" s="307" t="s">
        <v>252</v>
      </c>
      <c r="C33" s="308"/>
      <c r="D33" s="113">
        <v>1.2051298575755622</v>
      </c>
      <c r="E33" s="115">
        <v>187</v>
      </c>
      <c r="F33" s="114">
        <v>175</v>
      </c>
      <c r="G33" s="114">
        <v>209</v>
      </c>
      <c r="H33" s="114">
        <v>207</v>
      </c>
      <c r="I33" s="140">
        <v>207</v>
      </c>
      <c r="J33" s="115">
        <v>-20</v>
      </c>
      <c r="K33" s="116">
        <v>-9.6618357487922708</v>
      </c>
    </row>
    <row r="34" spans="1:11" ht="14.1" customHeight="1" x14ac:dyDescent="0.2">
      <c r="A34" s="306">
        <v>33</v>
      </c>
      <c r="B34" s="307" t="s">
        <v>253</v>
      </c>
      <c r="C34" s="308"/>
      <c r="D34" s="113">
        <v>0.48334085196880838</v>
      </c>
      <c r="E34" s="115">
        <v>75</v>
      </c>
      <c r="F34" s="114">
        <v>71</v>
      </c>
      <c r="G34" s="114">
        <v>83</v>
      </c>
      <c r="H34" s="114">
        <v>71</v>
      </c>
      <c r="I34" s="140">
        <v>80</v>
      </c>
      <c r="J34" s="115">
        <v>-5</v>
      </c>
      <c r="K34" s="116">
        <v>-6.25</v>
      </c>
    </row>
    <row r="35" spans="1:11" ht="14.1" customHeight="1" x14ac:dyDescent="0.2">
      <c r="A35" s="306">
        <v>34</v>
      </c>
      <c r="B35" s="307" t="s">
        <v>254</v>
      </c>
      <c r="C35" s="308"/>
      <c r="D35" s="113">
        <v>4.5305149191209644</v>
      </c>
      <c r="E35" s="115">
        <v>703</v>
      </c>
      <c r="F35" s="114">
        <v>707</v>
      </c>
      <c r="G35" s="114">
        <v>716</v>
      </c>
      <c r="H35" s="114">
        <v>697</v>
      </c>
      <c r="I35" s="140">
        <v>678</v>
      </c>
      <c r="J35" s="115">
        <v>25</v>
      </c>
      <c r="K35" s="116">
        <v>3.6873156342182889</v>
      </c>
    </row>
    <row r="36" spans="1:11" ht="14.1" customHeight="1" x14ac:dyDescent="0.2">
      <c r="A36" s="306">
        <v>41</v>
      </c>
      <c r="B36" s="307" t="s">
        <v>255</v>
      </c>
      <c r="C36" s="308"/>
      <c r="D36" s="113">
        <v>0.12244634916543146</v>
      </c>
      <c r="E36" s="115">
        <v>19</v>
      </c>
      <c r="F36" s="114">
        <v>17</v>
      </c>
      <c r="G36" s="114">
        <v>18</v>
      </c>
      <c r="H36" s="114">
        <v>18</v>
      </c>
      <c r="I36" s="140">
        <v>14</v>
      </c>
      <c r="J36" s="115">
        <v>5</v>
      </c>
      <c r="K36" s="116">
        <v>35.714285714285715</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0.39956177096088163</v>
      </c>
      <c r="E38" s="115">
        <v>62</v>
      </c>
      <c r="F38" s="114">
        <v>61</v>
      </c>
      <c r="G38" s="114">
        <v>63</v>
      </c>
      <c r="H38" s="114">
        <v>54</v>
      </c>
      <c r="I38" s="140">
        <v>52</v>
      </c>
      <c r="J38" s="115">
        <v>10</v>
      </c>
      <c r="K38" s="116">
        <v>19.23076923076923</v>
      </c>
    </row>
    <row r="39" spans="1:11" ht="14.1" customHeight="1" x14ac:dyDescent="0.2">
      <c r="A39" s="306">
        <v>51</v>
      </c>
      <c r="B39" s="307" t="s">
        <v>258</v>
      </c>
      <c r="C39" s="308"/>
      <c r="D39" s="113">
        <v>14.841786427788877</v>
      </c>
      <c r="E39" s="115">
        <v>2303</v>
      </c>
      <c r="F39" s="114">
        <v>2384</v>
      </c>
      <c r="G39" s="114">
        <v>2366</v>
      </c>
      <c r="H39" s="114">
        <v>2325</v>
      </c>
      <c r="I39" s="140">
        <v>2321</v>
      </c>
      <c r="J39" s="115">
        <v>-18</v>
      </c>
      <c r="K39" s="116">
        <v>-0.77552778974579928</v>
      </c>
    </row>
    <row r="40" spans="1:11" ht="14.1" customHeight="1" x14ac:dyDescent="0.2">
      <c r="A40" s="306" t="s">
        <v>259</v>
      </c>
      <c r="B40" s="307" t="s">
        <v>260</v>
      </c>
      <c r="C40" s="308"/>
      <c r="D40" s="113">
        <v>14.53244828252884</v>
      </c>
      <c r="E40" s="115">
        <v>2255</v>
      </c>
      <c r="F40" s="114">
        <v>2331</v>
      </c>
      <c r="G40" s="114">
        <v>2308</v>
      </c>
      <c r="H40" s="114">
        <v>2268</v>
      </c>
      <c r="I40" s="140">
        <v>2273</v>
      </c>
      <c r="J40" s="115">
        <v>-18</v>
      </c>
      <c r="K40" s="116">
        <v>-0.79190497140343163</v>
      </c>
    </row>
    <row r="41" spans="1:11" ht="14.1" customHeight="1" x14ac:dyDescent="0.2">
      <c r="A41" s="306"/>
      <c r="B41" s="307" t="s">
        <v>261</v>
      </c>
      <c r="C41" s="308"/>
      <c r="D41" s="113">
        <v>4.2662885867113491</v>
      </c>
      <c r="E41" s="115">
        <v>662</v>
      </c>
      <c r="F41" s="114">
        <v>698</v>
      </c>
      <c r="G41" s="114">
        <v>646</v>
      </c>
      <c r="H41" s="114">
        <v>626</v>
      </c>
      <c r="I41" s="140">
        <v>626</v>
      </c>
      <c r="J41" s="115">
        <v>36</v>
      </c>
      <c r="K41" s="116">
        <v>5.7507987220447285</v>
      </c>
    </row>
    <row r="42" spans="1:11" ht="14.1" customHeight="1" x14ac:dyDescent="0.2">
      <c r="A42" s="306">
        <v>52</v>
      </c>
      <c r="B42" s="307" t="s">
        <v>262</v>
      </c>
      <c r="C42" s="308"/>
      <c r="D42" s="113">
        <v>5.0074112263968553</v>
      </c>
      <c r="E42" s="115">
        <v>777</v>
      </c>
      <c r="F42" s="114">
        <v>756</v>
      </c>
      <c r="G42" s="114">
        <v>790</v>
      </c>
      <c r="H42" s="114">
        <v>783</v>
      </c>
      <c r="I42" s="140">
        <v>785</v>
      </c>
      <c r="J42" s="115">
        <v>-8</v>
      </c>
      <c r="K42" s="116">
        <v>-1.0191082802547771</v>
      </c>
    </row>
    <row r="43" spans="1:11" ht="14.1" customHeight="1" x14ac:dyDescent="0.2">
      <c r="A43" s="306" t="s">
        <v>263</v>
      </c>
      <c r="B43" s="307" t="s">
        <v>264</v>
      </c>
      <c r="C43" s="308"/>
      <c r="D43" s="113">
        <v>4.9300766900818456</v>
      </c>
      <c r="E43" s="115">
        <v>765</v>
      </c>
      <c r="F43" s="114">
        <v>741</v>
      </c>
      <c r="G43" s="114">
        <v>777</v>
      </c>
      <c r="H43" s="114">
        <v>772</v>
      </c>
      <c r="I43" s="140">
        <v>772</v>
      </c>
      <c r="J43" s="115">
        <v>-7</v>
      </c>
      <c r="K43" s="116">
        <v>-0.90673575129533679</v>
      </c>
    </row>
    <row r="44" spans="1:11" ht="14.1" customHeight="1" x14ac:dyDescent="0.2">
      <c r="A44" s="306">
        <v>53</v>
      </c>
      <c r="B44" s="307" t="s">
        <v>265</v>
      </c>
      <c r="C44" s="308"/>
      <c r="D44" s="113">
        <v>1.6820261648514532</v>
      </c>
      <c r="E44" s="115">
        <v>261</v>
      </c>
      <c r="F44" s="114">
        <v>274</v>
      </c>
      <c r="G44" s="114">
        <v>276</v>
      </c>
      <c r="H44" s="114">
        <v>287</v>
      </c>
      <c r="I44" s="140">
        <v>292</v>
      </c>
      <c r="J44" s="115">
        <v>-31</v>
      </c>
      <c r="K44" s="116">
        <v>-10.616438356164384</v>
      </c>
    </row>
    <row r="45" spans="1:11" ht="14.1" customHeight="1" x14ac:dyDescent="0.2">
      <c r="A45" s="306" t="s">
        <v>266</v>
      </c>
      <c r="B45" s="307" t="s">
        <v>267</v>
      </c>
      <c r="C45" s="308"/>
      <c r="D45" s="113">
        <v>1.662692530772701</v>
      </c>
      <c r="E45" s="115">
        <v>258</v>
      </c>
      <c r="F45" s="114">
        <v>272</v>
      </c>
      <c r="G45" s="114">
        <v>274</v>
      </c>
      <c r="H45" s="114">
        <v>285</v>
      </c>
      <c r="I45" s="140">
        <v>291</v>
      </c>
      <c r="J45" s="115">
        <v>-33</v>
      </c>
      <c r="K45" s="116">
        <v>-11.340206185567011</v>
      </c>
    </row>
    <row r="46" spans="1:11" ht="14.1" customHeight="1" x14ac:dyDescent="0.2">
      <c r="A46" s="306">
        <v>54</v>
      </c>
      <c r="B46" s="307" t="s">
        <v>268</v>
      </c>
      <c r="C46" s="308"/>
      <c r="D46" s="113">
        <v>13.436875684732874</v>
      </c>
      <c r="E46" s="115">
        <v>2085</v>
      </c>
      <c r="F46" s="114">
        <v>2114</v>
      </c>
      <c r="G46" s="114">
        <v>2125</v>
      </c>
      <c r="H46" s="114">
        <v>2123</v>
      </c>
      <c r="I46" s="140">
        <v>2126</v>
      </c>
      <c r="J46" s="115">
        <v>-41</v>
      </c>
      <c r="K46" s="116">
        <v>-1.9285042333019755</v>
      </c>
    </row>
    <row r="47" spans="1:11" ht="14.1" customHeight="1" x14ac:dyDescent="0.2">
      <c r="A47" s="306">
        <v>61</v>
      </c>
      <c r="B47" s="307" t="s">
        <v>269</v>
      </c>
      <c r="C47" s="308"/>
      <c r="D47" s="113">
        <v>0.75401172907134106</v>
      </c>
      <c r="E47" s="115">
        <v>117</v>
      </c>
      <c r="F47" s="114">
        <v>121</v>
      </c>
      <c r="G47" s="114">
        <v>119</v>
      </c>
      <c r="H47" s="114">
        <v>103</v>
      </c>
      <c r="I47" s="140">
        <v>100</v>
      </c>
      <c r="J47" s="115">
        <v>17</v>
      </c>
      <c r="K47" s="116">
        <v>17</v>
      </c>
    </row>
    <row r="48" spans="1:11" ht="14.1" customHeight="1" x14ac:dyDescent="0.2">
      <c r="A48" s="306">
        <v>62</v>
      </c>
      <c r="B48" s="307" t="s">
        <v>270</v>
      </c>
      <c r="C48" s="308"/>
      <c r="D48" s="113">
        <v>10.67216601147129</v>
      </c>
      <c r="E48" s="115">
        <v>1656</v>
      </c>
      <c r="F48" s="114">
        <v>1740</v>
      </c>
      <c r="G48" s="114">
        <v>1767</v>
      </c>
      <c r="H48" s="114">
        <v>1811</v>
      </c>
      <c r="I48" s="140">
        <v>1782</v>
      </c>
      <c r="J48" s="115">
        <v>-126</v>
      </c>
      <c r="K48" s="116">
        <v>-7.0707070707070709</v>
      </c>
    </row>
    <row r="49" spans="1:11" ht="14.1" customHeight="1" x14ac:dyDescent="0.2">
      <c r="A49" s="306">
        <v>63</v>
      </c>
      <c r="B49" s="307" t="s">
        <v>271</v>
      </c>
      <c r="C49" s="308"/>
      <c r="D49" s="113">
        <v>8.3070181091705866</v>
      </c>
      <c r="E49" s="115">
        <v>1289</v>
      </c>
      <c r="F49" s="114">
        <v>1457</v>
      </c>
      <c r="G49" s="114">
        <v>1449</v>
      </c>
      <c r="H49" s="114">
        <v>1478</v>
      </c>
      <c r="I49" s="140">
        <v>1429</v>
      </c>
      <c r="J49" s="115">
        <v>-140</v>
      </c>
      <c r="K49" s="116">
        <v>-9.7970608817354794</v>
      </c>
    </row>
    <row r="50" spans="1:11" ht="14.1" customHeight="1" x14ac:dyDescent="0.2">
      <c r="A50" s="306" t="s">
        <v>272</v>
      </c>
      <c r="B50" s="307" t="s">
        <v>273</v>
      </c>
      <c r="C50" s="308"/>
      <c r="D50" s="113">
        <v>0.39311722626796419</v>
      </c>
      <c r="E50" s="115">
        <v>61</v>
      </c>
      <c r="F50" s="114">
        <v>57</v>
      </c>
      <c r="G50" s="114">
        <v>55</v>
      </c>
      <c r="H50" s="114">
        <v>57</v>
      </c>
      <c r="I50" s="140">
        <v>59</v>
      </c>
      <c r="J50" s="115">
        <v>2</v>
      </c>
      <c r="K50" s="116">
        <v>3.3898305084745761</v>
      </c>
    </row>
    <row r="51" spans="1:11" ht="14.1" customHeight="1" x14ac:dyDescent="0.2">
      <c r="A51" s="306" t="s">
        <v>274</v>
      </c>
      <c r="B51" s="307" t="s">
        <v>275</v>
      </c>
      <c r="C51" s="308"/>
      <c r="D51" s="113">
        <v>7.6110072823355033</v>
      </c>
      <c r="E51" s="115">
        <v>1181</v>
      </c>
      <c r="F51" s="114">
        <v>1357</v>
      </c>
      <c r="G51" s="114">
        <v>1352</v>
      </c>
      <c r="H51" s="114">
        <v>1376</v>
      </c>
      <c r="I51" s="140">
        <v>1326</v>
      </c>
      <c r="J51" s="115">
        <v>-145</v>
      </c>
      <c r="K51" s="116">
        <v>-10.935143288084465</v>
      </c>
    </row>
    <row r="52" spans="1:11" ht="14.1" customHeight="1" x14ac:dyDescent="0.2">
      <c r="A52" s="306">
        <v>71</v>
      </c>
      <c r="B52" s="307" t="s">
        <v>276</v>
      </c>
      <c r="C52" s="308"/>
      <c r="D52" s="113">
        <v>10.285493329896243</v>
      </c>
      <c r="E52" s="115">
        <v>1596</v>
      </c>
      <c r="F52" s="114">
        <v>1606</v>
      </c>
      <c r="G52" s="114">
        <v>1584</v>
      </c>
      <c r="H52" s="114">
        <v>1598</v>
      </c>
      <c r="I52" s="140">
        <v>1588</v>
      </c>
      <c r="J52" s="115">
        <v>8</v>
      </c>
      <c r="K52" s="116">
        <v>0.50377833753148615</v>
      </c>
    </row>
    <row r="53" spans="1:11" ht="14.1" customHeight="1" x14ac:dyDescent="0.2">
      <c r="A53" s="306" t="s">
        <v>277</v>
      </c>
      <c r="B53" s="307" t="s">
        <v>278</v>
      </c>
      <c r="C53" s="308"/>
      <c r="D53" s="113">
        <v>0.70245537152800153</v>
      </c>
      <c r="E53" s="115">
        <v>109</v>
      </c>
      <c r="F53" s="114">
        <v>107</v>
      </c>
      <c r="G53" s="114">
        <v>99</v>
      </c>
      <c r="H53" s="114">
        <v>101</v>
      </c>
      <c r="I53" s="140">
        <v>98</v>
      </c>
      <c r="J53" s="115">
        <v>11</v>
      </c>
      <c r="K53" s="116">
        <v>11.224489795918368</v>
      </c>
    </row>
    <row r="54" spans="1:11" ht="14.1" customHeight="1" x14ac:dyDescent="0.2">
      <c r="A54" s="306" t="s">
        <v>279</v>
      </c>
      <c r="B54" s="307" t="s">
        <v>280</v>
      </c>
      <c r="C54" s="308"/>
      <c r="D54" s="113">
        <v>9.2672552684152869</v>
      </c>
      <c r="E54" s="115">
        <v>1438</v>
      </c>
      <c r="F54" s="114">
        <v>1449</v>
      </c>
      <c r="G54" s="114">
        <v>1436</v>
      </c>
      <c r="H54" s="114">
        <v>1444</v>
      </c>
      <c r="I54" s="140">
        <v>1438</v>
      </c>
      <c r="J54" s="115">
        <v>0</v>
      </c>
      <c r="K54" s="116">
        <v>0</v>
      </c>
    </row>
    <row r="55" spans="1:11" ht="14.1" customHeight="1" x14ac:dyDescent="0.2">
      <c r="A55" s="306">
        <v>72</v>
      </c>
      <c r="B55" s="307" t="s">
        <v>281</v>
      </c>
      <c r="C55" s="308"/>
      <c r="D55" s="113">
        <v>1.0697944190242958</v>
      </c>
      <c r="E55" s="115">
        <v>166</v>
      </c>
      <c r="F55" s="114">
        <v>165</v>
      </c>
      <c r="G55" s="114">
        <v>166</v>
      </c>
      <c r="H55" s="114">
        <v>159</v>
      </c>
      <c r="I55" s="140">
        <v>163</v>
      </c>
      <c r="J55" s="115">
        <v>3</v>
      </c>
      <c r="K55" s="116">
        <v>1.8404907975460123</v>
      </c>
    </row>
    <row r="56" spans="1:11" ht="14.1" customHeight="1" x14ac:dyDescent="0.2">
      <c r="A56" s="306" t="s">
        <v>282</v>
      </c>
      <c r="B56" s="307" t="s">
        <v>283</v>
      </c>
      <c r="C56" s="308"/>
      <c r="D56" s="113">
        <v>0.29644905587420251</v>
      </c>
      <c r="E56" s="115">
        <v>46</v>
      </c>
      <c r="F56" s="114">
        <v>46</v>
      </c>
      <c r="G56" s="114">
        <v>45</v>
      </c>
      <c r="H56" s="114">
        <v>38</v>
      </c>
      <c r="I56" s="140">
        <v>39</v>
      </c>
      <c r="J56" s="115">
        <v>7</v>
      </c>
      <c r="K56" s="116">
        <v>17.948717948717949</v>
      </c>
    </row>
    <row r="57" spans="1:11" ht="14.1" customHeight="1" x14ac:dyDescent="0.2">
      <c r="A57" s="306" t="s">
        <v>284</v>
      </c>
      <c r="B57" s="307" t="s">
        <v>285</v>
      </c>
      <c r="C57" s="308"/>
      <c r="D57" s="113">
        <v>0.4253399497325514</v>
      </c>
      <c r="E57" s="115">
        <v>66</v>
      </c>
      <c r="F57" s="114">
        <v>69</v>
      </c>
      <c r="G57" s="114">
        <v>69</v>
      </c>
      <c r="H57" s="114">
        <v>71</v>
      </c>
      <c r="I57" s="140">
        <v>74</v>
      </c>
      <c r="J57" s="115">
        <v>-8</v>
      </c>
      <c r="K57" s="116">
        <v>-10.810810810810811</v>
      </c>
    </row>
    <row r="58" spans="1:11" ht="14.1" customHeight="1" x14ac:dyDescent="0.2">
      <c r="A58" s="306">
        <v>73</v>
      </c>
      <c r="B58" s="307" t="s">
        <v>286</v>
      </c>
      <c r="C58" s="308"/>
      <c r="D58" s="113">
        <v>0.85712444415802025</v>
      </c>
      <c r="E58" s="115">
        <v>133</v>
      </c>
      <c r="F58" s="114">
        <v>123</v>
      </c>
      <c r="G58" s="114">
        <v>118</v>
      </c>
      <c r="H58" s="114">
        <v>120</v>
      </c>
      <c r="I58" s="140">
        <v>121</v>
      </c>
      <c r="J58" s="115">
        <v>12</v>
      </c>
      <c r="K58" s="116">
        <v>9.9173553719008272</v>
      </c>
    </row>
    <row r="59" spans="1:11" ht="14.1" customHeight="1" x14ac:dyDescent="0.2">
      <c r="A59" s="306" t="s">
        <v>287</v>
      </c>
      <c r="B59" s="307" t="s">
        <v>288</v>
      </c>
      <c r="C59" s="308"/>
      <c r="D59" s="113">
        <v>0.49622994135464327</v>
      </c>
      <c r="E59" s="115">
        <v>77</v>
      </c>
      <c r="F59" s="114">
        <v>70</v>
      </c>
      <c r="G59" s="114">
        <v>69</v>
      </c>
      <c r="H59" s="114">
        <v>72</v>
      </c>
      <c r="I59" s="140">
        <v>73</v>
      </c>
      <c r="J59" s="115">
        <v>4</v>
      </c>
      <c r="K59" s="116">
        <v>5.4794520547945202</v>
      </c>
    </row>
    <row r="60" spans="1:11" ht="14.1" customHeight="1" x14ac:dyDescent="0.2">
      <c r="A60" s="306">
        <v>81</v>
      </c>
      <c r="B60" s="307" t="s">
        <v>289</v>
      </c>
      <c r="C60" s="308"/>
      <c r="D60" s="113">
        <v>4.5627376425855513</v>
      </c>
      <c r="E60" s="115">
        <v>708</v>
      </c>
      <c r="F60" s="114">
        <v>728</v>
      </c>
      <c r="G60" s="114">
        <v>721</v>
      </c>
      <c r="H60" s="114">
        <v>740</v>
      </c>
      <c r="I60" s="140">
        <v>738</v>
      </c>
      <c r="J60" s="115">
        <v>-30</v>
      </c>
      <c r="K60" s="116">
        <v>-4.0650406504065044</v>
      </c>
    </row>
    <row r="61" spans="1:11" ht="14.1" customHeight="1" x14ac:dyDescent="0.2">
      <c r="A61" s="306" t="s">
        <v>290</v>
      </c>
      <c r="B61" s="307" t="s">
        <v>291</v>
      </c>
      <c r="C61" s="308"/>
      <c r="D61" s="113">
        <v>1.5015789134497648</v>
      </c>
      <c r="E61" s="115">
        <v>233</v>
      </c>
      <c r="F61" s="114">
        <v>240</v>
      </c>
      <c r="G61" s="114">
        <v>233</v>
      </c>
      <c r="H61" s="114">
        <v>235</v>
      </c>
      <c r="I61" s="140">
        <v>234</v>
      </c>
      <c r="J61" s="115">
        <v>-1</v>
      </c>
      <c r="K61" s="116">
        <v>-0.42735042735042733</v>
      </c>
    </row>
    <row r="62" spans="1:11" ht="14.1" customHeight="1" x14ac:dyDescent="0.2">
      <c r="A62" s="306" t="s">
        <v>292</v>
      </c>
      <c r="B62" s="307" t="s">
        <v>293</v>
      </c>
      <c r="C62" s="308"/>
      <c r="D62" s="113">
        <v>2.0558097570406653</v>
      </c>
      <c r="E62" s="115">
        <v>319</v>
      </c>
      <c r="F62" s="114">
        <v>333</v>
      </c>
      <c r="G62" s="114">
        <v>322</v>
      </c>
      <c r="H62" s="114">
        <v>346</v>
      </c>
      <c r="I62" s="140">
        <v>328</v>
      </c>
      <c r="J62" s="115">
        <v>-9</v>
      </c>
      <c r="K62" s="116">
        <v>-2.7439024390243905</v>
      </c>
    </row>
    <row r="63" spans="1:11" ht="14.1" customHeight="1" x14ac:dyDescent="0.2">
      <c r="A63" s="306"/>
      <c r="B63" s="307" t="s">
        <v>294</v>
      </c>
      <c r="C63" s="308"/>
      <c r="D63" s="113">
        <v>1.2631307598118193</v>
      </c>
      <c r="E63" s="115">
        <v>196</v>
      </c>
      <c r="F63" s="114">
        <v>202</v>
      </c>
      <c r="G63" s="114">
        <v>200</v>
      </c>
      <c r="H63" s="114">
        <v>226</v>
      </c>
      <c r="I63" s="140">
        <v>225</v>
      </c>
      <c r="J63" s="115">
        <v>-29</v>
      </c>
      <c r="K63" s="116">
        <v>-12.888888888888889</v>
      </c>
    </row>
    <row r="64" spans="1:11" ht="14.1" customHeight="1" x14ac:dyDescent="0.2">
      <c r="A64" s="306" t="s">
        <v>295</v>
      </c>
      <c r="B64" s="307" t="s">
        <v>296</v>
      </c>
      <c r="C64" s="308"/>
      <c r="D64" s="113">
        <v>0.1288908938583489</v>
      </c>
      <c r="E64" s="115">
        <v>20</v>
      </c>
      <c r="F64" s="114">
        <v>19</v>
      </c>
      <c r="G64" s="114">
        <v>18</v>
      </c>
      <c r="H64" s="114">
        <v>6</v>
      </c>
      <c r="I64" s="140">
        <v>21</v>
      </c>
      <c r="J64" s="115">
        <v>-1</v>
      </c>
      <c r="K64" s="116">
        <v>-4.7619047619047619</v>
      </c>
    </row>
    <row r="65" spans="1:11" ht="14.1" customHeight="1" x14ac:dyDescent="0.2">
      <c r="A65" s="306" t="s">
        <v>297</v>
      </c>
      <c r="B65" s="307" t="s">
        <v>298</v>
      </c>
      <c r="C65" s="308"/>
      <c r="D65" s="113">
        <v>0.58000902236257013</v>
      </c>
      <c r="E65" s="115">
        <v>90</v>
      </c>
      <c r="F65" s="114">
        <v>95</v>
      </c>
      <c r="G65" s="114">
        <v>106</v>
      </c>
      <c r="H65" s="114">
        <v>110</v>
      </c>
      <c r="I65" s="140">
        <v>110</v>
      </c>
      <c r="J65" s="115">
        <v>-20</v>
      </c>
      <c r="K65" s="116">
        <v>-18.181818181818183</v>
      </c>
    </row>
    <row r="66" spans="1:11" ht="14.1" customHeight="1" x14ac:dyDescent="0.2">
      <c r="A66" s="306">
        <v>82</v>
      </c>
      <c r="B66" s="307" t="s">
        <v>299</v>
      </c>
      <c r="C66" s="308"/>
      <c r="D66" s="113">
        <v>2.5842624218598957</v>
      </c>
      <c r="E66" s="115">
        <v>401</v>
      </c>
      <c r="F66" s="114">
        <v>413</v>
      </c>
      <c r="G66" s="114">
        <v>408</v>
      </c>
      <c r="H66" s="114">
        <v>402</v>
      </c>
      <c r="I66" s="140">
        <v>387</v>
      </c>
      <c r="J66" s="115">
        <v>14</v>
      </c>
      <c r="K66" s="116">
        <v>3.6175710594315245</v>
      </c>
    </row>
    <row r="67" spans="1:11" ht="14.1" customHeight="1" x14ac:dyDescent="0.2">
      <c r="A67" s="306" t="s">
        <v>300</v>
      </c>
      <c r="B67" s="307" t="s">
        <v>301</v>
      </c>
      <c r="C67" s="308"/>
      <c r="D67" s="113">
        <v>0.90223625700844234</v>
      </c>
      <c r="E67" s="115">
        <v>140</v>
      </c>
      <c r="F67" s="114">
        <v>149</v>
      </c>
      <c r="G67" s="114">
        <v>143</v>
      </c>
      <c r="H67" s="114">
        <v>143</v>
      </c>
      <c r="I67" s="140">
        <v>132</v>
      </c>
      <c r="J67" s="115">
        <v>8</v>
      </c>
      <c r="K67" s="116">
        <v>6.0606060606060606</v>
      </c>
    </row>
    <row r="68" spans="1:11" ht="14.1" customHeight="1" x14ac:dyDescent="0.2">
      <c r="A68" s="306" t="s">
        <v>302</v>
      </c>
      <c r="B68" s="307" t="s">
        <v>303</v>
      </c>
      <c r="C68" s="308"/>
      <c r="D68" s="113">
        <v>1.0311271508667912</v>
      </c>
      <c r="E68" s="115">
        <v>160</v>
      </c>
      <c r="F68" s="114">
        <v>170</v>
      </c>
      <c r="G68" s="114">
        <v>166</v>
      </c>
      <c r="H68" s="114">
        <v>163</v>
      </c>
      <c r="I68" s="140">
        <v>166</v>
      </c>
      <c r="J68" s="115">
        <v>-6</v>
      </c>
      <c r="K68" s="116">
        <v>-3.6144578313253013</v>
      </c>
    </row>
    <row r="69" spans="1:11" ht="14.1" customHeight="1" x14ac:dyDescent="0.2">
      <c r="A69" s="306">
        <v>83</v>
      </c>
      <c r="B69" s="307" t="s">
        <v>304</v>
      </c>
      <c r="C69" s="308"/>
      <c r="D69" s="113">
        <v>2.7647096732615841</v>
      </c>
      <c r="E69" s="115">
        <v>429</v>
      </c>
      <c r="F69" s="114">
        <v>426</v>
      </c>
      <c r="G69" s="114">
        <v>450</v>
      </c>
      <c r="H69" s="114">
        <v>468</v>
      </c>
      <c r="I69" s="140">
        <v>468</v>
      </c>
      <c r="J69" s="115">
        <v>-39</v>
      </c>
      <c r="K69" s="116">
        <v>-8.3333333333333339</v>
      </c>
    </row>
    <row r="70" spans="1:11" ht="14.1" customHeight="1" x14ac:dyDescent="0.2">
      <c r="A70" s="306" t="s">
        <v>305</v>
      </c>
      <c r="B70" s="307" t="s">
        <v>306</v>
      </c>
      <c r="C70" s="308"/>
      <c r="D70" s="113">
        <v>1.3340207514339113</v>
      </c>
      <c r="E70" s="115">
        <v>207</v>
      </c>
      <c r="F70" s="114">
        <v>212</v>
      </c>
      <c r="G70" s="114">
        <v>238</v>
      </c>
      <c r="H70" s="114">
        <v>261</v>
      </c>
      <c r="I70" s="140">
        <v>264</v>
      </c>
      <c r="J70" s="115">
        <v>-57</v>
      </c>
      <c r="K70" s="116">
        <v>-21.59090909090909</v>
      </c>
    </row>
    <row r="71" spans="1:11" ht="14.1" customHeight="1" x14ac:dyDescent="0.2">
      <c r="A71" s="306"/>
      <c r="B71" s="307" t="s">
        <v>307</v>
      </c>
      <c r="C71" s="308"/>
      <c r="D71" s="113">
        <v>0.70245537152800153</v>
      </c>
      <c r="E71" s="115">
        <v>109</v>
      </c>
      <c r="F71" s="114">
        <v>114</v>
      </c>
      <c r="G71" s="114">
        <v>121</v>
      </c>
      <c r="H71" s="114">
        <v>130</v>
      </c>
      <c r="I71" s="140">
        <v>123</v>
      </c>
      <c r="J71" s="115">
        <v>-14</v>
      </c>
      <c r="K71" s="116">
        <v>-11.382113821138212</v>
      </c>
    </row>
    <row r="72" spans="1:11" ht="14.1" customHeight="1" x14ac:dyDescent="0.2">
      <c r="A72" s="306">
        <v>84</v>
      </c>
      <c r="B72" s="307" t="s">
        <v>308</v>
      </c>
      <c r="C72" s="308"/>
      <c r="D72" s="113">
        <v>1.5531352709931043</v>
      </c>
      <c r="E72" s="115">
        <v>241</v>
      </c>
      <c r="F72" s="114">
        <v>241</v>
      </c>
      <c r="G72" s="114">
        <v>236</v>
      </c>
      <c r="H72" s="114">
        <v>219</v>
      </c>
      <c r="I72" s="140">
        <v>214</v>
      </c>
      <c r="J72" s="115">
        <v>27</v>
      </c>
      <c r="K72" s="116">
        <v>12.616822429906541</v>
      </c>
    </row>
    <row r="73" spans="1:11" ht="14.1" customHeight="1" x14ac:dyDescent="0.2">
      <c r="A73" s="306" t="s">
        <v>309</v>
      </c>
      <c r="B73" s="307" t="s">
        <v>310</v>
      </c>
      <c r="C73" s="308"/>
      <c r="D73" s="113">
        <v>8.3779081007926789E-2</v>
      </c>
      <c r="E73" s="115">
        <v>13</v>
      </c>
      <c r="F73" s="114">
        <v>10</v>
      </c>
      <c r="G73" s="114">
        <v>9</v>
      </c>
      <c r="H73" s="114">
        <v>5</v>
      </c>
      <c r="I73" s="140">
        <v>5</v>
      </c>
      <c r="J73" s="115">
        <v>8</v>
      </c>
      <c r="K73" s="116">
        <v>160</v>
      </c>
    </row>
    <row r="74" spans="1:11" ht="14.1" customHeight="1" x14ac:dyDescent="0.2">
      <c r="A74" s="306" t="s">
        <v>311</v>
      </c>
      <c r="B74" s="307" t="s">
        <v>312</v>
      </c>
      <c r="C74" s="308"/>
      <c r="D74" s="113">
        <v>5.1556357543339565E-2</v>
      </c>
      <c r="E74" s="115">
        <v>8</v>
      </c>
      <c r="F74" s="114">
        <v>10</v>
      </c>
      <c r="G74" s="114">
        <v>9</v>
      </c>
      <c r="H74" s="114">
        <v>7</v>
      </c>
      <c r="I74" s="140">
        <v>4</v>
      </c>
      <c r="J74" s="115">
        <v>4</v>
      </c>
      <c r="K74" s="116">
        <v>100</v>
      </c>
    </row>
    <row r="75" spans="1:11" ht="14.1" customHeight="1" x14ac:dyDescent="0.2">
      <c r="A75" s="306" t="s">
        <v>313</v>
      </c>
      <c r="B75" s="307" t="s">
        <v>314</v>
      </c>
      <c r="C75" s="308"/>
      <c r="D75" s="113">
        <v>0.36733904749629437</v>
      </c>
      <c r="E75" s="115">
        <v>57</v>
      </c>
      <c r="F75" s="114">
        <v>88</v>
      </c>
      <c r="G75" s="114">
        <v>74</v>
      </c>
      <c r="H75" s="114">
        <v>64</v>
      </c>
      <c r="I75" s="140">
        <v>66</v>
      </c>
      <c r="J75" s="115">
        <v>-9</v>
      </c>
      <c r="K75" s="116">
        <v>-13.636363636363637</v>
      </c>
    </row>
    <row r="76" spans="1:11" ht="14.1" customHeight="1" x14ac:dyDescent="0.2">
      <c r="A76" s="306">
        <v>91</v>
      </c>
      <c r="B76" s="307" t="s">
        <v>315</v>
      </c>
      <c r="C76" s="308"/>
      <c r="D76" s="113">
        <v>5.8000902236257007E-2</v>
      </c>
      <c r="E76" s="115">
        <v>9</v>
      </c>
      <c r="F76" s="114">
        <v>10</v>
      </c>
      <c r="G76" s="114">
        <v>10</v>
      </c>
      <c r="H76" s="114">
        <v>9</v>
      </c>
      <c r="I76" s="140">
        <v>9</v>
      </c>
      <c r="J76" s="115">
        <v>0</v>
      </c>
      <c r="K76" s="116">
        <v>0</v>
      </c>
    </row>
    <row r="77" spans="1:11" ht="14.1" customHeight="1" x14ac:dyDescent="0.2">
      <c r="A77" s="306">
        <v>92</v>
      </c>
      <c r="B77" s="307" t="s">
        <v>316</v>
      </c>
      <c r="C77" s="308"/>
      <c r="D77" s="113">
        <v>0.50267448604756071</v>
      </c>
      <c r="E77" s="115">
        <v>78</v>
      </c>
      <c r="F77" s="114">
        <v>71</v>
      </c>
      <c r="G77" s="114">
        <v>69</v>
      </c>
      <c r="H77" s="114">
        <v>62</v>
      </c>
      <c r="I77" s="140">
        <v>54</v>
      </c>
      <c r="J77" s="115">
        <v>24</v>
      </c>
      <c r="K77" s="116">
        <v>44.444444444444443</v>
      </c>
    </row>
    <row r="78" spans="1:11" ht="14.1" customHeight="1" x14ac:dyDescent="0.2">
      <c r="A78" s="306">
        <v>93</v>
      </c>
      <c r="B78" s="307" t="s">
        <v>317</v>
      </c>
      <c r="C78" s="308"/>
      <c r="D78" s="113">
        <v>0.2126699748662757</v>
      </c>
      <c r="E78" s="115">
        <v>33</v>
      </c>
      <c r="F78" s="114">
        <v>41</v>
      </c>
      <c r="G78" s="114">
        <v>37</v>
      </c>
      <c r="H78" s="114">
        <v>39</v>
      </c>
      <c r="I78" s="140">
        <v>41</v>
      </c>
      <c r="J78" s="115">
        <v>-8</v>
      </c>
      <c r="K78" s="116">
        <v>-19.512195121951219</v>
      </c>
    </row>
    <row r="79" spans="1:11" ht="14.1" customHeight="1" x14ac:dyDescent="0.2">
      <c r="A79" s="306">
        <v>94</v>
      </c>
      <c r="B79" s="307" t="s">
        <v>318</v>
      </c>
      <c r="C79" s="308"/>
      <c r="D79" s="113">
        <v>0.7282335502996713</v>
      </c>
      <c r="E79" s="115">
        <v>113</v>
      </c>
      <c r="F79" s="114">
        <v>125</v>
      </c>
      <c r="G79" s="114">
        <v>131</v>
      </c>
      <c r="H79" s="114">
        <v>112</v>
      </c>
      <c r="I79" s="140">
        <v>108</v>
      </c>
      <c r="J79" s="115">
        <v>5</v>
      </c>
      <c r="K79" s="116">
        <v>4.6296296296296298</v>
      </c>
    </row>
    <row r="80" spans="1:11" ht="14.1" customHeight="1" x14ac:dyDescent="0.2">
      <c r="A80" s="306" t="s">
        <v>319</v>
      </c>
      <c r="B80" s="307" t="s">
        <v>320</v>
      </c>
      <c r="C80" s="308"/>
      <c r="D80" s="113">
        <v>3.8667268157504674E-2</v>
      </c>
      <c r="E80" s="115">
        <v>6</v>
      </c>
      <c r="F80" s="114" t="s">
        <v>513</v>
      </c>
      <c r="G80" s="114" t="s">
        <v>513</v>
      </c>
      <c r="H80" s="114" t="s">
        <v>513</v>
      </c>
      <c r="I80" s="140" t="s">
        <v>513</v>
      </c>
      <c r="J80" s="115" t="s">
        <v>513</v>
      </c>
      <c r="K80" s="116" t="s">
        <v>513</v>
      </c>
    </row>
    <row r="81" spans="1:11" ht="14.1" customHeight="1" x14ac:dyDescent="0.2">
      <c r="A81" s="310" t="s">
        <v>321</v>
      </c>
      <c r="B81" s="311" t="s">
        <v>333</v>
      </c>
      <c r="C81" s="312"/>
      <c r="D81" s="125">
        <v>3.8087259135142104</v>
      </c>
      <c r="E81" s="143">
        <v>591</v>
      </c>
      <c r="F81" s="144">
        <v>608</v>
      </c>
      <c r="G81" s="144">
        <v>605</v>
      </c>
      <c r="H81" s="144">
        <v>631</v>
      </c>
      <c r="I81" s="145">
        <v>607</v>
      </c>
      <c r="J81" s="143">
        <v>-16</v>
      </c>
      <c r="K81" s="146">
        <v>-2.6359143327841843</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5020</v>
      </c>
      <c r="G12" s="536">
        <v>4530</v>
      </c>
      <c r="H12" s="536">
        <v>6588</v>
      </c>
      <c r="I12" s="536">
        <v>4608</v>
      </c>
      <c r="J12" s="537">
        <v>5628</v>
      </c>
      <c r="K12" s="538">
        <v>-608</v>
      </c>
      <c r="L12" s="349">
        <v>-10.803127221037668</v>
      </c>
    </row>
    <row r="13" spans="1:17" s="110" customFormat="1" ht="15" customHeight="1" x14ac:dyDescent="0.2">
      <c r="A13" s="350" t="s">
        <v>344</v>
      </c>
      <c r="B13" s="351" t="s">
        <v>345</v>
      </c>
      <c r="C13" s="347"/>
      <c r="D13" s="347"/>
      <c r="E13" s="348"/>
      <c r="F13" s="536">
        <v>3068</v>
      </c>
      <c r="G13" s="536">
        <v>2534</v>
      </c>
      <c r="H13" s="536">
        <v>3934</v>
      </c>
      <c r="I13" s="536">
        <v>2948</v>
      </c>
      <c r="J13" s="537">
        <v>3414</v>
      </c>
      <c r="K13" s="538">
        <v>-346</v>
      </c>
      <c r="L13" s="349">
        <v>-10.134739308728763</v>
      </c>
    </row>
    <row r="14" spans="1:17" s="110" customFormat="1" ht="22.5" customHeight="1" x14ac:dyDescent="0.2">
      <c r="A14" s="350"/>
      <c r="B14" s="351" t="s">
        <v>346</v>
      </c>
      <c r="C14" s="347"/>
      <c r="D14" s="347"/>
      <c r="E14" s="348"/>
      <c r="F14" s="536">
        <v>1952</v>
      </c>
      <c r="G14" s="536">
        <v>1996</v>
      </c>
      <c r="H14" s="536">
        <v>2654</v>
      </c>
      <c r="I14" s="536">
        <v>1660</v>
      </c>
      <c r="J14" s="537">
        <v>2214</v>
      </c>
      <c r="K14" s="538">
        <v>-262</v>
      </c>
      <c r="L14" s="349">
        <v>-11.833785004516711</v>
      </c>
    </row>
    <row r="15" spans="1:17" s="110" customFormat="1" ht="15" customHeight="1" x14ac:dyDescent="0.2">
      <c r="A15" s="350" t="s">
        <v>347</v>
      </c>
      <c r="B15" s="351" t="s">
        <v>108</v>
      </c>
      <c r="C15" s="347"/>
      <c r="D15" s="347"/>
      <c r="E15" s="348"/>
      <c r="F15" s="536">
        <v>1209</v>
      </c>
      <c r="G15" s="536">
        <v>1241</v>
      </c>
      <c r="H15" s="536">
        <v>2676</v>
      </c>
      <c r="I15" s="536">
        <v>1099</v>
      </c>
      <c r="J15" s="537">
        <v>1277</v>
      </c>
      <c r="K15" s="538">
        <v>-68</v>
      </c>
      <c r="L15" s="349">
        <v>-5.3249804228660924</v>
      </c>
    </row>
    <row r="16" spans="1:17" s="110" customFormat="1" ht="15" customHeight="1" x14ac:dyDescent="0.2">
      <c r="A16" s="350"/>
      <c r="B16" s="351" t="s">
        <v>109</v>
      </c>
      <c r="C16" s="347"/>
      <c r="D16" s="347"/>
      <c r="E16" s="348"/>
      <c r="F16" s="536">
        <v>3393</v>
      </c>
      <c r="G16" s="536">
        <v>2976</v>
      </c>
      <c r="H16" s="536">
        <v>3478</v>
      </c>
      <c r="I16" s="536">
        <v>3135</v>
      </c>
      <c r="J16" s="537">
        <v>3888</v>
      </c>
      <c r="K16" s="538">
        <v>-495</v>
      </c>
      <c r="L16" s="349">
        <v>-12.731481481481481</v>
      </c>
    </row>
    <row r="17" spans="1:12" s="110" customFormat="1" ht="15" customHeight="1" x14ac:dyDescent="0.2">
      <c r="A17" s="350"/>
      <c r="B17" s="351" t="s">
        <v>110</v>
      </c>
      <c r="C17" s="347"/>
      <c r="D17" s="347"/>
      <c r="E17" s="348"/>
      <c r="F17" s="536">
        <v>369</v>
      </c>
      <c r="G17" s="536">
        <v>273</v>
      </c>
      <c r="H17" s="536">
        <v>375</v>
      </c>
      <c r="I17" s="536">
        <v>332</v>
      </c>
      <c r="J17" s="537">
        <v>411</v>
      </c>
      <c r="K17" s="538">
        <v>-42</v>
      </c>
      <c r="L17" s="349">
        <v>-10.218978102189782</v>
      </c>
    </row>
    <row r="18" spans="1:12" s="110" customFormat="1" ht="15" customHeight="1" x14ac:dyDescent="0.2">
      <c r="A18" s="350"/>
      <c r="B18" s="351" t="s">
        <v>111</v>
      </c>
      <c r="C18" s="347"/>
      <c r="D18" s="347"/>
      <c r="E18" s="348"/>
      <c r="F18" s="536">
        <v>49</v>
      </c>
      <c r="G18" s="536">
        <v>40</v>
      </c>
      <c r="H18" s="536">
        <v>59</v>
      </c>
      <c r="I18" s="536">
        <v>42</v>
      </c>
      <c r="J18" s="537">
        <v>52</v>
      </c>
      <c r="K18" s="538">
        <v>-3</v>
      </c>
      <c r="L18" s="349">
        <v>-5.7692307692307692</v>
      </c>
    </row>
    <row r="19" spans="1:12" s="110" customFormat="1" ht="15" customHeight="1" x14ac:dyDescent="0.2">
      <c r="A19" s="118" t="s">
        <v>113</v>
      </c>
      <c r="B19" s="119" t="s">
        <v>181</v>
      </c>
      <c r="C19" s="347"/>
      <c r="D19" s="347"/>
      <c r="E19" s="348"/>
      <c r="F19" s="536">
        <v>3314</v>
      </c>
      <c r="G19" s="536">
        <v>2870</v>
      </c>
      <c r="H19" s="536">
        <v>4800</v>
      </c>
      <c r="I19" s="536">
        <v>3125</v>
      </c>
      <c r="J19" s="537">
        <v>3750</v>
      </c>
      <c r="K19" s="538">
        <v>-436</v>
      </c>
      <c r="L19" s="349">
        <v>-11.626666666666667</v>
      </c>
    </row>
    <row r="20" spans="1:12" s="110" customFormat="1" ht="15" customHeight="1" x14ac:dyDescent="0.2">
      <c r="A20" s="118"/>
      <c r="B20" s="119" t="s">
        <v>182</v>
      </c>
      <c r="C20" s="347"/>
      <c r="D20" s="347"/>
      <c r="E20" s="348"/>
      <c r="F20" s="536">
        <v>1706</v>
      </c>
      <c r="G20" s="536">
        <v>1660</v>
      </c>
      <c r="H20" s="536">
        <v>1788</v>
      </c>
      <c r="I20" s="536">
        <v>1483</v>
      </c>
      <c r="J20" s="537">
        <v>1878</v>
      </c>
      <c r="K20" s="538">
        <v>-172</v>
      </c>
      <c r="L20" s="349">
        <v>-9.1586794462193826</v>
      </c>
    </row>
    <row r="21" spans="1:12" s="110" customFormat="1" ht="15" customHeight="1" x14ac:dyDescent="0.2">
      <c r="A21" s="118" t="s">
        <v>113</v>
      </c>
      <c r="B21" s="119" t="s">
        <v>116</v>
      </c>
      <c r="C21" s="347"/>
      <c r="D21" s="347"/>
      <c r="E21" s="348"/>
      <c r="F21" s="536">
        <v>3555</v>
      </c>
      <c r="G21" s="536">
        <v>3247</v>
      </c>
      <c r="H21" s="536">
        <v>5016</v>
      </c>
      <c r="I21" s="536">
        <v>3203</v>
      </c>
      <c r="J21" s="537">
        <v>4075</v>
      </c>
      <c r="K21" s="538">
        <v>-520</v>
      </c>
      <c r="L21" s="349">
        <v>-12.760736196319018</v>
      </c>
    </row>
    <row r="22" spans="1:12" s="110" customFormat="1" ht="15" customHeight="1" x14ac:dyDescent="0.2">
      <c r="A22" s="118"/>
      <c r="B22" s="119" t="s">
        <v>117</v>
      </c>
      <c r="C22" s="347"/>
      <c r="D22" s="347"/>
      <c r="E22" s="348"/>
      <c r="F22" s="536">
        <v>1458</v>
      </c>
      <c r="G22" s="536">
        <v>1276</v>
      </c>
      <c r="H22" s="536">
        <v>1564</v>
      </c>
      <c r="I22" s="536">
        <v>1391</v>
      </c>
      <c r="J22" s="537">
        <v>1543</v>
      </c>
      <c r="K22" s="538">
        <v>-85</v>
      </c>
      <c r="L22" s="349">
        <v>-5.5087491898898246</v>
      </c>
    </row>
    <row r="23" spans="1:12" s="110" customFormat="1" ht="15" customHeight="1" x14ac:dyDescent="0.2">
      <c r="A23" s="352" t="s">
        <v>347</v>
      </c>
      <c r="B23" s="353" t="s">
        <v>193</v>
      </c>
      <c r="C23" s="354"/>
      <c r="D23" s="354"/>
      <c r="E23" s="355"/>
      <c r="F23" s="539">
        <v>139</v>
      </c>
      <c r="G23" s="539">
        <v>254</v>
      </c>
      <c r="H23" s="539">
        <v>1247</v>
      </c>
      <c r="I23" s="539">
        <v>125</v>
      </c>
      <c r="J23" s="540">
        <v>136</v>
      </c>
      <c r="K23" s="541">
        <v>3</v>
      </c>
      <c r="L23" s="356">
        <v>2.2058823529411766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40.700000000000003</v>
      </c>
      <c r="G25" s="542">
        <v>40.700000000000003</v>
      </c>
      <c r="H25" s="542">
        <v>42.2</v>
      </c>
      <c r="I25" s="542">
        <v>41.8</v>
      </c>
      <c r="J25" s="542">
        <v>40.9</v>
      </c>
      <c r="K25" s="543" t="s">
        <v>349</v>
      </c>
      <c r="L25" s="364">
        <v>-0.19999999999999574</v>
      </c>
    </row>
    <row r="26" spans="1:12" s="110" customFormat="1" ht="15" customHeight="1" x14ac:dyDescent="0.2">
      <c r="A26" s="365" t="s">
        <v>105</v>
      </c>
      <c r="B26" s="366" t="s">
        <v>345</v>
      </c>
      <c r="C26" s="362"/>
      <c r="D26" s="362"/>
      <c r="E26" s="363"/>
      <c r="F26" s="542">
        <v>38.4</v>
      </c>
      <c r="G26" s="542">
        <v>37</v>
      </c>
      <c r="H26" s="542">
        <v>40.1</v>
      </c>
      <c r="I26" s="542">
        <v>36.700000000000003</v>
      </c>
      <c r="J26" s="544">
        <v>37.5</v>
      </c>
      <c r="K26" s="543" t="s">
        <v>349</v>
      </c>
      <c r="L26" s="364">
        <v>0.89999999999999858</v>
      </c>
    </row>
    <row r="27" spans="1:12" s="110" customFormat="1" ht="15" customHeight="1" x14ac:dyDescent="0.2">
      <c r="A27" s="365"/>
      <c r="B27" s="366" t="s">
        <v>346</v>
      </c>
      <c r="C27" s="362"/>
      <c r="D27" s="362"/>
      <c r="E27" s="363"/>
      <c r="F27" s="542">
        <v>44.4</v>
      </c>
      <c r="G27" s="542">
        <v>45.6</v>
      </c>
      <c r="H27" s="542">
        <v>45.3</v>
      </c>
      <c r="I27" s="542">
        <v>51.3</v>
      </c>
      <c r="J27" s="542">
        <v>46.3</v>
      </c>
      <c r="K27" s="543" t="s">
        <v>349</v>
      </c>
      <c r="L27" s="364">
        <v>-1.8999999999999986</v>
      </c>
    </row>
    <row r="28" spans="1:12" s="110" customFormat="1" ht="15" customHeight="1" x14ac:dyDescent="0.2">
      <c r="A28" s="365" t="s">
        <v>113</v>
      </c>
      <c r="B28" s="366" t="s">
        <v>108</v>
      </c>
      <c r="C28" s="362"/>
      <c r="D28" s="362"/>
      <c r="E28" s="363"/>
      <c r="F28" s="542">
        <v>53.7</v>
      </c>
      <c r="G28" s="542">
        <v>47.6</v>
      </c>
      <c r="H28" s="542">
        <v>49.8</v>
      </c>
      <c r="I28" s="542">
        <v>51.4</v>
      </c>
      <c r="J28" s="542">
        <v>49.8</v>
      </c>
      <c r="K28" s="543" t="s">
        <v>349</v>
      </c>
      <c r="L28" s="364">
        <v>3.9000000000000057</v>
      </c>
    </row>
    <row r="29" spans="1:12" s="110" customFormat="1" ht="11.25" x14ac:dyDescent="0.2">
      <c r="A29" s="365"/>
      <c r="B29" s="366" t="s">
        <v>109</v>
      </c>
      <c r="C29" s="362"/>
      <c r="D29" s="362"/>
      <c r="E29" s="363"/>
      <c r="F29" s="542">
        <v>38.1</v>
      </c>
      <c r="G29" s="542">
        <v>38.9</v>
      </c>
      <c r="H29" s="542">
        <v>39.200000000000003</v>
      </c>
      <c r="I29" s="542">
        <v>39.6</v>
      </c>
      <c r="J29" s="544">
        <v>39.5</v>
      </c>
      <c r="K29" s="543" t="s">
        <v>349</v>
      </c>
      <c r="L29" s="364">
        <v>-1.3999999999999986</v>
      </c>
    </row>
    <row r="30" spans="1:12" s="110" customFormat="1" ht="15" customHeight="1" x14ac:dyDescent="0.2">
      <c r="A30" s="365"/>
      <c r="B30" s="366" t="s">
        <v>110</v>
      </c>
      <c r="C30" s="362"/>
      <c r="D30" s="362"/>
      <c r="E30" s="363"/>
      <c r="F30" s="542">
        <v>26.8</v>
      </c>
      <c r="G30" s="542">
        <v>34.799999999999997</v>
      </c>
      <c r="H30" s="542">
        <v>40.799999999999997</v>
      </c>
      <c r="I30" s="542">
        <v>34.700000000000003</v>
      </c>
      <c r="J30" s="542">
        <v>29.8</v>
      </c>
      <c r="K30" s="543" t="s">
        <v>349</v>
      </c>
      <c r="L30" s="364">
        <v>-3</v>
      </c>
    </row>
    <row r="31" spans="1:12" s="110" customFormat="1" ht="15" customHeight="1" x14ac:dyDescent="0.2">
      <c r="A31" s="365"/>
      <c r="B31" s="366" t="s">
        <v>111</v>
      </c>
      <c r="C31" s="362"/>
      <c r="D31" s="362"/>
      <c r="E31" s="363"/>
      <c r="F31" s="542">
        <v>34.700000000000003</v>
      </c>
      <c r="G31" s="542">
        <v>47.5</v>
      </c>
      <c r="H31" s="542">
        <v>45.8</v>
      </c>
      <c r="I31" s="542">
        <v>35.700000000000003</v>
      </c>
      <c r="J31" s="542">
        <v>34.6</v>
      </c>
      <c r="K31" s="543" t="s">
        <v>349</v>
      </c>
      <c r="L31" s="364">
        <v>0.10000000000000142</v>
      </c>
    </row>
    <row r="32" spans="1:12" s="110" customFormat="1" ht="15" customHeight="1" x14ac:dyDescent="0.2">
      <c r="A32" s="367" t="s">
        <v>113</v>
      </c>
      <c r="B32" s="368" t="s">
        <v>181</v>
      </c>
      <c r="C32" s="362"/>
      <c r="D32" s="362"/>
      <c r="E32" s="363"/>
      <c r="F32" s="542">
        <v>39</v>
      </c>
      <c r="G32" s="542">
        <v>39.4</v>
      </c>
      <c r="H32" s="542">
        <v>41.5</v>
      </c>
      <c r="I32" s="542">
        <v>40.299999999999997</v>
      </c>
      <c r="J32" s="544">
        <v>40.9</v>
      </c>
      <c r="K32" s="543" t="s">
        <v>349</v>
      </c>
      <c r="L32" s="364">
        <v>-1.8999999999999986</v>
      </c>
    </row>
    <row r="33" spans="1:12" s="110" customFormat="1" ht="15" customHeight="1" x14ac:dyDescent="0.2">
      <c r="A33" s="367"/>
      <c r="B33" s="368" t="s">
        <v>182</v>
      </c>
      <c r="C33" s="362"/>
      <c r="D33" s="362"/>
      <c r="E33" s="363"/>
      <c r="F33" s="542">
        <v>44</v>
      </c>
      <c r="G33" s="542">
        <v>42.8</v>
      </c>
      <c r="H33" s="542">
        <v>43.4</v>
      </c>
      <c r="I33" s="542">
        <v>44.8</v>
      </c>
      <c r="J33" s="542">
        <v>40.9</v>
      </c>
      <c r="K33" s="543" t="s">
        <v>349</v>
      </c>
      <c r="L33" s="364">
        <v>3.1000000000000014</v>
      </c>
    </row>
    <row r="34" spans="1:12" s="369" customFormat="1" ht="15" customHeight="1" x14ac:dyDescent="0.2">
      <c r="A34" s="367" t="s">
        <v>113</v>
      </c>
      <c r="B34" s="368" t="s">
        <v>116</v>
      </c>
      <c r="C34" s="362"/>
      <c r="D34" s="362"/>
      <c r="E34" s="363"/>
      <c r="F34" s="542">
        <v>38.700000000000003</v>
      </c>
      <c r="G34" s="542">
        <v>41.2</v>
      </c>
      <c r="H34" s="542">
        <v>41.3</v>
      </c>
      <c r="I34" s="542">
        <v>40.700000000000003</v>
      </c>
      <c r="J34" s="542">
        <v>40.700000000000003</v>
      </c>
      <c r="K34" s="543" t="s">
        <v>349</v>
      </c>
      <c r="L34" s="364">
        <v>-2</v>
      </c>
    </row>
    <row r="35" spans="1:12" s="369" customFormat="1" ht="11.25" x14ac:dyDescent="0.2">
      <c r="A35" s="370"/>
      <c r="B35" s="371" t="s">
        <v>117</v>
      </c>
      <c r="C35" s="372"/>
      <c r="D35" s="372"/>
      <c r="E35" s="373"/>
      <c r="F35" s="545">
        <v>45.3</v>
      </c>
      <c r="G35" s="545">
        <v>39.6</v>
      </c>
      <c r="H35" s="545">
        <v>44.4</v>
      </c>
      <c r="I35" s="545">
        <v>44.4</v>
      </c>
      <c r="J35" s="546">
        <v>41.3</v>
      </c>
      <c r="K35" s="547" t="s">
        <v>349</v>
      </c>
      <c r="L35" s="374">
        <v>4</v>
      </c>
    </row>
    <row r="36" spans="1:12" s="369" customFormat="1" ht="15.95" customHeight="1" x14ac:dyDescent="0.2">
      <c r="A36" s="375" t="s">
        <v>350</v>
      </c>
      <c r="B36" s="376"/>
      <c r="C36" s="377"/>
      <c r="D36" s="376"/>
      <c r="E36" s="378"/>
      <c r="F36" s="548">
        <v>4861</v>
      </c>
      <c r="G36" s="548">
        <v>4224</v>
      </c>
      <c r="H36" s="548">
        <v>5110</v>
      </c>
      <c r="I36" s="548">
        <v>4459</v>
      </c>
      <c r="J36" s="548">
        <v>5427</v>
      </c>
      <c r="K36" s="549">
        <v>-566</v>
      </c>
      <c r="L36" s="380">
        <v>-10.42933480744426</v>
      </c>
    </row>
    <row r="37" spans="1:12" s="369" customFormat="1" ht="15.95" customHeight="1" x14ac:dyDescent="0.2">
      <c r="A37" s="381"/>
      <c r="B37" s="382" t="s">
        <v>113</v>
      </c>
      <c r="C37" s="382" t="s">
        <v>351</v>
      </c>
      <c r="D37" s="382"/>
      <c r="E37" s="383"/>
      <c r="F37" s="548">
        <v>1979</v>
      </c>
      <c r="G37" s="548">
        <v>1720</v>
      </c>
      <c r="H37" s="548">
        <v>2155</v>
      </c>
      <c r="I37" s="548">
        <v>1864</v>
      </c>
      <c r="J37" s="548">
        <v>2218</v>
      </c>
      <c r="K37" s="549">
        <v>-239</v>
      </c>
      <c r="L37" s="380">
        <v>-10.775473399458972</v>
      </c>
    </row>
    <row r="38" spans="1:12" s="369" customFormat="1" ht="15.95" customHeight="1" x14ac:dyDescent="0.2">
      <c r="A38" s="381"/>
      <c r="B38" s="384" t="s">
        <v>105</v>
      </c>
      <c r="C38" s="384" t="s">
        <v>106</v>
      </c>
      <c r="D38" s="385"/>
      <c r="E38" s="383"/>
      <c r="F38" s="548">
        <v>2991</v>
      </c>
      <c r="G38" s="548">
        <v>2405</v>
      </c>
      <c r="H38" s="548">
        <v>3093</v>
      </c>
      <c r="I38" s="548">
        <v>2898</v>
      </c>
      <c r="J38" s="550">
        <v>3324</v>
      </c>
      <c r="K38" s="549">
        <v>-333</v>
      </c>
      <c r="L38" s="380">
        <v>-10.018050541516246</v>
      </c>
    </row>
    <row r="39" spans="1:12" s="369" customFormat="1" ht="15.95" customHeight="1" x14ac:dyDescent="0.2">
      <c r="A39" s="381"/>
      <c r="B39" s="385"/>
      <c r="C39" s="382" t="s">
        <v>352</v>
      </c>
      <c r="D39" s="385"/>
      <c r="E39" s="383"/>
      <c r="F39" s="548">
        <v>1148</v>
      </c>
      <c r="G39" s="548">
        <v>890</v>
      </c>
      <c r="H39" s="548">
        <v>1241</v>
      </c>
      <c r="I39" s="548">
        <v>1063</v>
      </c>
      <c r="J39" s="548">
        <v>1245</v>
      </c>
      <c r="K39" s="549">
        <v>-97</v>
      </c>
      <c r="L39" s="380">
        <v>-7.7911646586345382</v>
      </c>
    </row>
    <row r="40" spans="1:12" s="369" customFormat="1" ht="15.95" customHeight="1" x14ac:dyDescent="0.2">
      <c r="A40" s="381"/>
      <c r="B40" s="384"/>
      <c r="C40" s="384" t="s">
        <v>107</v>
      </c>
      <c r="D40" s="385"/>
      <c r="E40" s="383"/>
      <c r="F40" s="548">
        <v>1870</v>
      </c>
      <c r="G40" s="548">
        <v>1819</v>
      </c>
      <c r="H40" s="548">
        <v>2017</v>
      </c>
      <c r="I40" s="548">
        <v>1561</v>
      </c>
      <c r="J40" s="548">
        <v>2103</v>
      </c>
      <c r="K40" s="549">
        <v>-233</v>
      </c>
      <c r="L40" s="380">
        <v>-11.079410366143604</v>
      </c>
    </row>
    <row r="41" spans="1:12" s="369" customFormat="1" ht="24" customHeight="1" x14ac:dyDescent="0.2">
      <c r="A41" s="381"/>
      <c r="B41" s="385"/>
      <c r="C41" s="382" t="s">
        <v>352</v>
      </c>
      <c r="D41" s="385"/>
      <c r="E41" s="383"/>
      <c r="F41" s="548">
        <v>831</v>
      </c>
      <c r="G41" s="548">
        <v>830</v>
      </c>
      <c r="H41" s="548">
        <v>914</v>
      </c>
      <c r="I41" s="548">
        <v>801</v>
      </c>
      <c r="J41" s="550">
        <v>973</v>
      </c>
      <c r="K41" s="549">
        <v>-142</v>
      </c>
      <c r="L41" s="380">
        <v>-14.594039054470709</v>
      </c>
    </row>
    <row r="42" spans="1:12" s="110" customFormat="1" ht="15" customHeight="1" x14ac:dyDescent="0.2">
      <c r="A42" s="381"/>
      <c r="B42" s="384" t="s">
        <v>113</v>
      </c>
      <c r="C42" s="384" t="s">
        <v>353</v>
      </c>
      <c r="D42" s="385"/>
      <c r="E42" s="383"/>
      <c r="F42" s="548">
        <v>1092</v>
      </c>
      <c r="G42" s="548">
        <v>981</v>
      </c>
      <c r="H42" s="548">
        <v>1345</v>
      </c>
      <c r="I42" s="548">
        <v>988</v>
      </c>
      <c r="J42" s="548">
        <v>1125</v>
      </c>
      <c r="K42" s="549">
        <v>-33</v>
      </c>
      <c r="L42" s="380">
        <v>-2.9333333333333331</v>
      </c>
    </row>
    <row r="43" spans="1:12" s="110" customFormat="1" ht="15" customHeight="1" x14ac:dyDescent="0.2">
      <c r="A43" s="381"/>
      <c r="B43" s="385"/>
      <c r="C43" s="382" t="s">
        <v>352</v>
      </c>
      <c r="D43" s="385"/>
      <c r="E43" s="383"/>
      <c r="F43" s="548">
        <v>586</v>
      </c>
      <c r="G43" s="548">
        <v>467</v>
      </c>
      <c r="H43" s="548">
        <v>670</v>
      </c>
      <c r="I43" s="548">
        <v>508</v>
      </c>
      <c r="J43" s="548">
        <v>560</v>
      </c>
      <c r="K43" s="549">
        <v>26</v>
      </c>
      <c r="L43" s="380">
        <v>4.6428571428571432</v>
      </c>
    </row>
    <row r="44" spans="1:12" s="110" customFormat="1" ht="15" customHeight="1" x14ac:dyDescent="0.2">
      <c r="A44" s="381"/>
      <c r="B44" s="384"/>
      <c r="C44" s="366" t="s">
        <v>109</v>
      </c>
      <c r="D44" s="385"/>
      <c r="E44" s="383"/>
      <c r="F44" s="548">
        <v>3351</v>
      </c>
      <c r="G44" s="548">
        <v>2930</v>
      </c>
      <c r="H44" s="548">
        <v>3333</v>
      </c>
      <c r="I44" s="548">
        <v>3098</v>
      </c>
      <c r="J44" s="550">
        <v>3840</v>
      </c>
      <c r="K44" s="549">
        <v>-489</v>
      </c>
      <c r="L44" s="380">
        <v>-12.734375</v>
      </c>
    </row>
    <row r="45" spans="1:12" s="110" customFormat="1" ht="15" customHeight="1" x14ac:dyDescent="0.2">
      <c r="A45" s="381"/>
      <c r="B45" s="385"/>
      <c r="C45" s="382" t="s">
        <v>352</v>
      </c>
      <c r="D45" s="385"/>
      <c r="E45" s="383"/>
      <c r="F45" s="548">
        <v>1277</v>
      </c>
      <c r="G45" s="548">
        <v>1139</v>
      </c>
      <c r="H45" s="548">
        <v>1306</v>
      </c>
      <c r="I45" s="548">
        <v>1226</v>
      </c>
      <c r="J45" s="548">
        <v>1518</v>
      </c>
      <c r="K45" s="549">
        <v>-241</v>
      </c>
      <c r="L45" s="380">
        <v>-15.876152832674572</v>
      </c>
    </row>
    <row r="46" spans="1:12" s="110" customFormat="1" ht="15" customHeight="1" x14ac:dyDescent="0.2">
      <c r="A46" s="381"/>
      <c r="B46" s="384"/>
      <c r="C46" s="366" t="s">
        <v>110</v>
      </c>
      <c r="D46" s="385"/>
      <c r="E46" s="383"/>
      <c r="F46" s="548">
        <v>369</v>
      </c>
      <c r="G46" s="548">
        <v>273</v>
      </c>
      <c r="H46" s="548">
        <v>373</v>
      </c>
      <c r="I46" s="548">
        <v>331</v>
      </c>
      <c r="J46" s="548">
        <v>410</v>
      </c>
      <c r="K46" s="549">
        <v>-41</v>
      </c>
      <c r="L46" s="380">
        <v>-10</v>
      </c>
    </row>
    <row r="47" spans="1:12" s="110" customFormat="1" ht="15" customHeight="1" x14ac:dyDescent="0.2">
      <c r="A47" s="381"/>
      <c r="B47" s="385"/>
      <c r="C47" s="382" t="s">
        <v>352</v>
      </c>
      <c r="D47" s="385"/>
      <c r="E47" s="383"/>
      <c r="F47" s="548">
        <v>99</v>
      </c>
      <c r="G47" s="548">
        <v>95</v>
      </c>
      <c r="H47" s="548">
        <v>152</v>
      </c>
      <c r="I47" s="548">
        <v>115</v>
      </c>
      <c r="J47" s="550">
        <v>122</v>
      </c>
      <c r="K47" s="549">
        <v>-23</v>
      </c>
      <c r="L47" s="380">
        <v>-18.852459016393443</v>
      </c>
    </row>
    <row r="48" spans="1:12" s="110" customFormat="1" ht="15" customHeight="1" x14ac:dyDescent="0.2">
      <c r="A48" s="381"/>
      <c r="B48" s="385"/>
      <c r="C48" s="366" t="s">
        <v>111</v>
      </c>
      <c r="D48" s="386"/>
      <c r="E48" s="387"/>
      <c r="F48" s="548">
        <v>49</v>
      </c>
      <c r="G48" s="548">
        <v>40</v>
      </c>
      <c r="H48" s="548">
        <v>59</v>
      </c>
      <c r="I48" s="548">
        <v>42</v>
      </c>
      <c r="J48" s="548">
        <v>52</v>
      </c>
      <c r="K48" s="549">
        <v>-3</v>
      </c>
      <c r="L48" s="380">
        <v>-5.7692307692307692</v>
      </c>
    </row>
    <row r="49" spans="1:12" s="110" customFormat="1" ht="15" customHeight="1" x14ac:dyDescent="0.2">
      <c r="A49" s="381"/>
      <c r="B49" s="385"/>
      <c r="C49" s="382" t="s">
        <v>352</v>
      </c>
      <c r="D49" s="385"/>
      <c r="E49" s="383"/>
      <c r="F49" s="548">
        <v>17</v>
      </c>
      <c r="G49" s="548">
        <v>19</v>
      </c>
      <c r="H49" s="548">
        <v>27</v>
      </c>
      <c r="I49" s="548">
        <v>15</v>
      </c>
      <c r="J49" s="548">
        <v>18</v>
      </c>
      <c r="K49" s="549">
        <v>-1</v>
      </c>
      <c r="L49" s="380">
        <v>-5.5555555555555554</v>
      </c>
    </row>
    <row r="50" spans="1:12" s="110" customFormat="1" ht="15" customHeight="1" x14ac:dyDescent="0.2">
      <c r="A50" s="381"/>
      <c r="B50" s="384" t="s">
        <v>113</v>
      </c>
      <c r="C50" s="382" t="s">
        <v>181</v>
      </c>
      <c r="D50" s="385"/>
      <c r="E50" s="383"/>
      <c r="F50" s="548">
        <v>3172</v>
      </c>
      <c r="G50" s="548">
        <v>2585</v>
      </c>
      <c r="H50" s="548">
        <v>3380</v>
      </c>
      <c r="I50" s="548">
        <v>2996</v>
      </c>
      <c r="J50" s="550">
        <v>3561</v>
      </c>
      <c r="K50" s="549">
        <v>-389</v>
      </c>
      <c r="L50" s="380">
        <v>-10.923897781522044</v>
      </c>
    </row>
    <row r="51" spans="1:12" s="110" customFormat="1" ht="15" customHeight="1" x14ac:dyDescent="0.2">
      <c r="A51" s="381"/>
      <c r="B51" s="385"/>
      <c r="C51" s="382" t="s">
        <v>352</v>
      </c>
      <c r="D51" s="385"/>
      <c r="E51" s="383"/>
      <c r="F51" s="548">
        <v>1236</v>
      </c>
      <c r="G51" s="548">
        <v>1018</v>
      </c>
      <c r="H51" s="548">
        <v>1404</v>
      </c>
      <c r="I51" s="548">
        <v>1208</v>
      </c>
      <c r="J51" s="548">
        <v>1455</v>
      </c>
      <c r="K51" s="549">
        <v>-219</v>
      </c>
      <c r="L51" s="380">
        <v>-15.051546391752577</v>
      </c>
    </row>
    <row r="52" spans="1:12" s="110" customFormat="1" ht="15" customHeight="1" x14ac:dyDescent="0.2">
      <c r="A52" s="381"/>
      <c r="B52" s="384"/>
      <c r="C52" s="382" t="s">
        <v>182</v>
      </c>
      <c r="D52" s="385"/>
      <c r="E52" s="383"/>
      <c r="F52" s="548">
        <v>1689</v>
      </c>
      <c r="G52" s="548">
        <v>1639</v>
      </c>
      <c r="H52" s="548">
        <v>1730</v>
      </c>
      <c r="I52" s="548">
        <v>1463</v>
      </c>
      <c r="J52" s="548">
        <v>1866</v>
      </c>
      <c r="K52" s="549">
        <v>-177</v>
      </c>
      <c r="L52" s="380">
        <v>-9.485530546623794</v>
      </c>
    </row>
    <row r="53" spans="1:12" s="269" customFormat="1" ht="11.25" customHeight="1" x14ac:dyDescent="0.2">
      <c r="A53" s="381"/>
      <c r="B53" s="385"/>
      <c r="C53" s="382" t="s">
        <v>352</v>
      </c>
      <c r="D53" s="385"/>
      <c r="E53" s="383"/>
      <c r="F53" s="548">
        <v>743</v>
      </c>
      <c r="G53" s="548">
        <v>702</v>
      </c>
      <c r="H53" s="548">
        <v>751</v>
      </c>
      <c r="I53" s="548">
        <v>656</v>
      </c>
      <c r="J53" s="550">
        <v>763</v>
      </c>
      <c r="K53" s="549">
        <v>-20</v>
      </c>
      <c r="L53" s="380">
        <v>-2.6212319790301444</v>
      </c>
    </row>
    <row r="54" spans="1:12" s="151" customFormat="1" ht="12.75" customHeight="1" x14ac:dyDescent="0.2">
      <c r="A54" s="381"/>
      <c r="B54" s="384" t="s">
        <v>113</v>
      </c>
      <c r="C54" s="384" t="s">
        <v>116</v>
      </c>
      <c r="D54" s="385"/>
      <c r="E54" s="383"/>
      <c r="F54" s="548">
        <v>3423</v>
      </c>
      <c r="G54" s="548">
        <v>2983</v>
      </c>
      <c r="H54" s="548">
        <v>3711</v>
      </c>
      <c r="I54" s="548">
        <v>3079</v>
      </c>
      <c r="J54" s="548">
        <v>3910</v>
      </c>
      <c r="K54" s="549">
        <v>-487</v>
      </c>
      <c r="L54" s="380">
        <v>-12.455242966751918</v>
      </c>
    </row>
    <row r="55" spans="1:12" ht="11.25" x14ac:dyDescent="0.2">
      <c r="A55" s="381"/>
      <c r="B55" s="385"/>
      <c r="C55" s="382" t="s">
        <v>352</v>
      </c>
      <c r="D55" s="385"/>
      <c r="E55" s="383"/>
      <c r="F55" s="548">
        <v>1325</v>
      </c>
      <c r="G55" s="548">
        <v>1228</v>
      </c>
      <c r="H55" s="548">
        <v>1534</v>
      </c>
      <c r="I55" s="548">
        <v>1253</v>
      </c>
      <c r="J55" s="548">
        <v>1592</v>
      </c>
      <c r="K55" s="549">
        <v>-267</v>
      </c>
      <c r="L55" s="380">
        <v>-16.771356783919597</v>
      </c>
    </row>
    <row r="56" spans="1:12" ht="14.25" customHeight="1" x14ac:dyDescent="0.2">
      <c r="A56" s="381"/>
      <c r="B56" s="385"/>
      <c r="C56" s="384" t="s">
        <v>117</v>
      </c>
      <c r="D56" s="385"/>
      <c r="E56" s="383"/>
      <c r="F56" s="548">
        <v>1431</v>
      </c>
      <c r="G56" s="548">
        <v>1234</v>
      </c>
      <c r="H56" s="548">
        <v>1393</v>
      </c>
      <c r="I56" s="548">
        <v>1367</v>
      </c>
      <c r="J56" s="548">
        <v>1507</v>
      </c>
      <c r="K56" s="549">
        <v>-76</v>
      </c>
      <c r="L56" s="380">
        <v>-5.0431320504313204</v>
      </c>
    </row>
    <row r="57" spans="1:12" ht="18.75" customHeight="1" x14ac:dyDescent="0.2">
      <c r="A57" s="388"/>
      <c r="B57" s="389"/>
      <c r="C57" s="390" t="s">
        <v>352</v>
      </c>
      <c r="D57" s="389"/>
      <c r="E57" s="391"/>
      <c r="F57" s="551">
        <v>648</v>
      </c>
      <c r="G57" s="552">
        <v>489</v>
      </c>
      <c r="H57" s="552">
        <v>618</v>
      </c>
      <c r="I57" s="552">
        <v>607</v>
      </c>
      <c r="J57" s="552">
        <v>622</v>
      </c>
      <c r="K57" s="553">
        <f t="shared" ref="K57" si="0">IF(OR(F57=".",J57=".")=TRUE,".",IF(OR(F57="*",J57="*")=TRUE,"*",IF(AND(F57="-",J57="-")=TRUE,"-",IF(AND(ISNUMBER(J57),ISNUMBER(F57))=TRUE,IF(F57-J57=0,0,F57-J57),IF(ISNUMBER(F57)=TRUE,F57,-J57)))))</f>
        <v>26</v>
      </c>
      <c r="L57" s="392">
        <f t="shared" ref="L57" si="1">IF(K57 =".",".",IF(K57 ="*","*",IF(K57="-","-",IF(K57=0,0,IF(OR(J57="-",J57=".",F57="-",F57=".")=TRUE,"X",IF(J57=0,"0,0",IF(ABS(K57*100/J57)&gt;250,".X",(K57*100/J57))))))))</f>
        <v>4.180064308681672</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5020</v>
      </c>
      <c r="E11" s="114">
        <v>4530</v>
      </c>
      <c r="F11" s="114">
        <v>6588</v>
      </c>
      <c r="G11" s="114">
        <v>4608</v>
      </c>
      <c r="H11" s="140">
        <v>5628</v>
      </c>
      <c r="I11" s="115">
        <v>-608</v>
      </c>
      <c r="J11" s="116">
        <v>-10.803127221037668</v>
      </c>
    </row>
    <row r="12" spans="1:15" s="110" customFormat="1" ht="24.95" customHeight="1" x14ac:dyDescent="0.2">
      <c r="A12" s="193" t="s">
        <v>132</v>
      </c>
      <c r="B12" s="194" t="s">
        <v>133</v>
      </c>
      <c r="C12" s="113">
        <v>0.15936254980079681</v>
      </c>
      <c r="D12" s="115">
        <v>8</v>
      </c>
      <c r="E12" s="114">
        <v>5</v>
      </c>
      <c r="F12" s="114">
        <v>13</v>
      </c>
      <c r="G12" s="114">
        <v>3</v>
      </c>
      <c r="H12" s="140">
        <v>7</v>
      </c>
      <c r="I12" s="115">
        <v>1</v>
      </c>
      <c r="J12" s="116">
        <v>14.285714285714286</v>
      </c>
    </row>
    <row r="13" spans="1:15" s="110" customFormat="1" ht="24.95" customHeight="1" x14ac:dyDescent="0.2">
      <c r="A13" s="193" t="s">
        <v>134</v>
      </c>
      <c r="B13" s="199" t="s">
        <v>214</v>
      </c>
      <c r="C13" s="113">
        <v>0.85657370517928288</v>
      </c>
      <c r="D13" s="115">
        <v>43</v>
      </c>
      <c r="E13" s="114">
        <v>17</v>
      </c>
      <c r="F13" s="114">
        <v>65</v>
      </c>
      <c r="G13" s="114">
        <v>30</v>
      </c>
      <c r="H13" s="140">
        <v>40</v>
      </c>
      <c r="I13" s="115">
        <v>3</v>
      </c>
      <c r="J13" s="116">
        <v>7.5</v>
      </c>
    </row>
    <row r="14" spans="1:15" s="287" customFormat="1" ht="24.95" customHeight="1" x14ac:dyDescent="0.2">
      <c r="A14" s="193" t="s">
        <v>215</v>
      </c>
      <c r="B14" s="199" t="s">
        <v>137</v>
      </c>
      <c r="C14" s="113">
        <v>9.0637450199203187</v>
      </c>
      <c r="D14" s="115">
        <v>455</v>
      </c>
      <c r="E14" s="114">
        <v>264</v>
      </c>
      <c r="F14" s="114">
        <v>589</v>
      </c>
      <c r="G14" s="114">
        <v>487</v>
      </c>
      <c r="H14" s="140">
        <v>433</v>
      </c>
      <c r="I14" s="115">
        <v>22</v>
      </c>
      <c r="J14" s="116">
        <v>5.0808314087759818</v>
      </c>
      <c r="K14" s="110"/>
      <c r="L14" s="110"/>
      <c r="M14" s="110"/>
      <c r="N14" s="110"/>
      <c r="O14" s="110"/>
    </row>
    <row r="15" spans="1:15" s="110" customFormat="1" ht="24.95" customHeight="1" x14ac:dyDescent="0.2">
      <c r="A15" s="193" t="s">
        <v>216</v>
      </c>
      <c r="B15" s="199" t="s">
        <v>217</v>
      </c>
      <c r="C15" s="113">
        <v>2.5896414342629481</v>
      </c>
      <c r="D15" s="115">
        <v>130</v>
      </c>
      <c r="E15" s="114">
        <v>97</v>
      </c>
      <c r="F15" s="114">
        <v>180</v>
      </c>
      <c r="G15" s="114">
        <v>127</v>
      </c>
      <c r="H15" s="140">
        <v>127</v>
      </c>
      <c r="I15" s="115">
        <v>3</v>
      </c>
      <c r="J15" s="116">
        <v>2.3622047244094486</v>
      </c>
    </row>
    <row r="16" spans="1:15" s="287" customFormat="1" ht="24.95" customHeight="1" x14ac:dyDescent="0.2">
      <c r="A16" s="193" t="s">
        <v>218</v>
      </c>
      <c r="B16" s="199" t="s">
        <v>141</v>
      </c>
      <c r="C16" s="113">
        <v>3.545816733067729</v>
      </c>
      <c r="D16" s="115">
        <v>178</v>
      </c>
      <c r="E16" s="114">
        <v>98</v>
      </c>
      <c r="F16" s="114">
        <v>288</v>
      </c>
      <c r="G16" s="114">
        <v>174</v>
      </c>
      <c r="H16" s="140">
        <v>229</v>
      </c>
      <c r="I16" s="115">
        <v>-51</v>
      </c>
      <c r="J16" s="116">
        <v>-22.270742358078603</v>
      </c>
      <c r="K16" s="110"/>
      <c r="L16" s="110"/>
      <c r="M16" s="110"/>
      <c r="N16" s="110"/>
      <c r="O16" s="110"/>
    </row>
    <row r="17" spans="1:15" s="110" customFormat="1" ht="24.95" customHeight="1" x14ac:dyDescent="0.2">
      <c r="A17" s="193" t="s">
        <v>142</v>
      </c>
      <c r="B17" s="199" t="s">
        <v>220</v>
      </c>
      <c r="C17" s="113">
        <v>2.9282868525896415</v>
      </c>
      <c r="D17" s="115">
        <v>147</v>
      </c>
      <c r="E17" s="114">
        <v>69</v>
      </c>
      <c r="F17" s="114">
        <v>121</v>
      </c>
      <c r="G17" s="114">
        <v>186</v>
      </c>
      <c r="H17" s="140">
        <v>77</v>
      </c>
      <c r="I17" s="115">
        <v>70</v>
      </c>
      <c r="J17" s="116">
        <v>90.909090909090907</v>
      </c>
    </row>
    <row r="18" spans="1:15" s="287" customFormat="1" ht="24.95" customHeight="1" x14ac:dyDescent="0.2">
      <c r="A18" s="201" t="s">
        <v>144</v>
      </c>
      <c r="B18" s="202" t="s">
        <v>145</v>
      </c>
      <c r="C18" s="113">
        <v>10.338645418326694</v>
      </c>
      <c r="D18" s="115">
        <v>519</v>
      </c>
      <c r="E18" s="114">
        <v>361</v>
      </c>
      <c r="F18" s="114">
        <v>675</v>
      </c>
      <c r="G18" s="114">
        <v>409</v>
      </c>
      <c r="H18" s="140">
        <v>464</v>
      </c>
      <c r="I18" s="115">
        <v>55</v>
      </c>
      <c r="J18" s="116">
        <v>11.853448275862069</v>
      </c>
      <c r="K18" s="110"/>
      <c r="L18" s="110"/>
      <c r="M18" s="110"/>
      <c r="N18" s="110"/>
      <c r="O18" s="110"/>
    </row>
    <row r="19" spans="1:15" s="110" customFormat="1" ht="24.95" customHeight="1" x14ac:dyDescent="0.2">
      <c r="A19" s="193" t="s">
        <v>146</v>
      </c>
      <c r="B19" s="199" t="s">
        <v>147</v>
      </c>
      <c r="C19" s="113">
        <v>12.629482071713147</v>
      </c>
      <c r="D19" s="115">
        <v>634</v>
      </c>
      <c r="E19" s="114">
        <v>525</v>
      </c>
      <c r="F19" s="114">
        <v>1004</v>
      </c>
      <c r="G19" s="114">
        <v>626</v>
      </c>
      <c r="H19" s="140">
        <v>643</v>
      </c>
      <c r="I19" s="115">
        <v>-9</v>
      </c>
      <c r="J19" s="116">
        <v>-1.3996889580093312</v>
      </c>
    </row>
    <row r="20" spans="1:15" s="287" customFormat="1" ht="24.95" customHeight="1" x14ac:dyDescent="0.2">
      <c r="A20" s="193" t="s">
        <v>148</v>
      </c>
      <c r="B20" s="199" t="s">
        <v>149</v>
      </c>
      <c r="C20" s="113">
        <v>10.0199203187251</v>
      </c>
      <c r="D20" s="115">
        <v>503</v>
      </c>
      <c r="E20" s="114">
        <v>395</v>
      </c>
      <c r="F20" s="114">
        <v>544</v>
      </c>
      <c r="G20" s="114">
        <v>393</v>
      </c>
      <c r="H20" s="140">
        <v>507</v>
      </c>
      <c r="I20" s="115">
        <v>-4</v>
      </c>
      <c r="J20" s="116">
        <v>-0.78895463510848129</v>
      </c>
      <c r="K20" s="110"/>
      <c r="L20" s="110"/>
      <c r="M20" s="110"/>
      <c r="N20" s="110"/>
      <c r="O20" s="110"/>
    </row>
    <row r="21" spans="1:15" s="110" customFormat="1" ht="24.95" customHeight="1" x14ac:dyDescent="0.2">
      <c r="A21" s="201" t="s">
        <v>150</v>
      </c>
      <c r="B21" s="202" t="s">
        <v>151</v>
      </c>
      <c r="C21" s="113">
        <v>4.6015936254980083</v>
      </c>
      <c r="D21" s="115">
        <v>231</v>
      </c>
      <c r="E21" s="114">
        <v>212</v>
      </c>
      <c r="F21" s="114">
        <v>225</v>
      </c>
      <c r="G21" s="114">
        <v>199</v>
      </c>
      <c r="H21" s="140">
        <v>291</v>
      </c>
      <c r="I21" s="115">
        <v>-60</v>
      </c>
      <c r="J21" s="116">
        <v>-20.618556701030929</v>
      </c>
    </row>
    <row r="22" spans="1:15" s="110" customFormat="1" ht="24.95" customHeight="1" x14ac:dyDescent="0.2">
      <c r="A22" s="201" t="s">
        <v>152</v>
      </c>
      <c r="B22" s="199" t="s">
        <v>153</v>
      </c>
      <c r="C22" s="113">
        <v>0.87649402390438247</v>
      </c>
      <c r="D22" s="115">
        <v>44</v>
      </c>
      <c r="E22" s="114">
        <v>46</v>
      </c>
      <c r="F22" s="114">
        <v>52</v>
      </c>
      <c r="G22" s="114">
        <v>24</v>
      </c>
      <c r="H22" s="140">
        <v>38</v>
      </c>
      <c r="I22" s="115">
        <v>6</v>
      </c>
      <c r="J22" s="116">
        <v>15.789473684210526</v>
      </c>
    </row>
    <row r="23" spans="1:15" s="110" customFormat="1" ht="24.95" customHeight="1" x14ac:dyDescent="0.2">
      <c r="A23" s="193" t="s">
        <v>154</v>
      </c>
      <c r="B23" s="199" t="s">
        <v>155</v>
      </c>
      <c r="C23" s="113">
        <v>1.1752988047808766</v>
      </c>
      <c r="D23" s="115">
        <v>59</v>
      </c>
      <c r="E23" s="114">
        <v>41</v>
      </c>
      <c r="F23" s="114">
        <v>79</v>
      </c>
      <c r="G23" s="114">
        <v>40</v>
      </c>
      <c r="H23" s="140">
        <v>55</v>
      </c>
      <c r="I23" s="115">
        <v>4</v>
      </c>
      <c r="J23" s="116">
        <v>7.2727272727272725</v>
      </c>
    </row>
    <row r="24" spans="1:15" s="110" customFormat="1" ht="24.95" customHeight="1" x14ac:dyDescent="0.2">
      <c r="A24" s="193" t="s">
        <v>156</v>
      </c>
      <c r="B24" s="199" t="s">
        <v>221</v>
      </c>
      <c r="C24" s="113">
        <v>4.0039840637450199</v>
      </c>
      <c r="D24" s="115">
        <v>201</v>
      </c>
      <c r="E24" s="114">
        <v>208</v>
      </c>
      <c r="F24" s="114">
        <v>266</v>
      </c>
      <c r="G24" s="114">
        <v>154</v>
      </c>
      <c r="H24" s="140">
        <v>247</v>
      </c>
      <c r="I24" s="115">
        <v>-46</v>
      </c>
      <c r="J24" s="116">
        <v>-18.623481781376519</v>
      </c>
    </row>
    <row r="25" spans="1:15" s="110" customFormat="1" ht="24.95" customHeight="1" x14ac:dyDescent="0.2">
      <c r="A25" s="193" t="s">
        <v>222</v>
      </c>
      <c r="B25" s="204" t="s">
        <v>159</v>
      </c>
      <c r="C25" s="113">
        <v>5.7968127490039842</v>
      </c>
      <c r="D25" s="115">
        <v>291</v>
      </c>
      <c r="E25" s="114">
        <v>577</v>
      </c>
      <c r="F25" s="114">
        <v>325</v>
      </c>
      <c r="G25" s="114">
        <v>284</v>
      </c>
      <c r="H25" s="140">
        <v>407</v>
      </c>
      <c r="I25" s="115">
        <v>-116</v>
      </c>
      <c r="J25" s="116">
        <v>-28.5012285012285</v>
      </c>
    </row>
    <row r="26" spans="1:15" s="110" customFormat="1" ht="24.95" customHeight="1" x14ac:dyDescent="0.2">
      <c r="A26" s="201">
        <v>782.78300000000002</v>
      </c>
      <c r="B26" s="203" t="s">
        <v>160</v>
      </c>
      <c r="C26" s="113">
        <v>16.474103585657371</v>
      </c>
      <c r="D26" s="115">
        <v>827</v>
      </c>
      <c r="E26" s="114">
        <v>678</v>
      </c>
      <c r="F26" s="114">
        <v>912</v>
      </c>
      <c r="G26" s="114">
        <v>939</v>
      </c>
      <c r="H26" s="140">
        <v>1044</v>
      </c>
      <c r="I26" s="115">
        <v>-217</v>
      </c>
      <c r="J26" s="116">
        <v>-20.785440613026822</v>
      </c>
    </row>
    <row r="27" spans="1:15" s="110" customFormat="1" ht="24.95" customHeight="1" x14ac:dyDescent="0.2">
      <c r="A27" s="193" t="s">
        <v>161</v>
      </c>
      <c r="B27" s="199" t="s">
        <v>162</v>
      </c>
      <c r="C27" s="113">
        <v>2.1314741035856573</v>
      </c>
      <c r="D27" s="115">
        <v>107</v>
      </c>
      <c r="E27" s="114">
        <v>85</v>
      </c>
      <c r="F27" s="114">
        <v>158</v>
      </c>
      <c r="G27" s="114">
        <v>88</v>
      </c>
      <c r="H27" s="140">
        <v>92</v>
      </c>
      <c r="I27" s="115">
        <v>15</v>
      </c>
      <c r="J27" s="116">
        <v>16.304347826086957</v>
      </c>
    </row>
    <row r="28" spans="1:15" s="110" customFormat="1" ht="24.95" customHeight="1" x14ac:dyDescent="0.2">
      <c r="A28" s="193" t="s">
        <v>163</v>
      </c>
      <c r="B28" s="199" t="s">
        <v>164</v>
      </c>
      <c r="C28" s="113">
        <v>2.310756972111554</v>
      </c>
      <c r="D28" s="115">
        <v>116</v>
      </c>
      <c r="E28" s="114">
        <v>123</v>
      </c>
      <c r="F28" s="114">
        <v>246</v>
      </c>
      <c r="G28" s="114">
        <v>113</v>
      </c>
      <c r="H28" s="140">
        <v>212</v>
      </c>
      <c r="I28" s="115">
        <v>-96</v>
      </c>
      <c r="J28" s="116">
        <v>-45.283018867924525</v>
      </c>
    </row>
    <row r="29" spans="1:15" s="110" customFormat="1" ht="24.95" customHeight="1" x14ac:dyDescent="0.2">
      <c r="A29" s="193">
        <v>86</v>
      </c>
      <c r="B29" s="199" t="s">
        <v>165</v>
      </c>
      <c r="C29" s="113">
        <v>7.3904382470119518</v>
      </c>
      <c r="D29" s="115">
        <v>371</v>
      </c>
      <c r="E29" s="114">
        <v>345</v>
      </c>
      <c r="F29" s="114">
        <v>460</v>
      </c>
      <c r="G29" s="114">
        <v>300</v>
      </c>
      <c r="H29" s="140">
        <v>294</v>
      </c>
      <c r="I29" s="115">
        <v>77</v>
      </c>
      <c r="J29" s="116">
        <v>26.19047619047619</v>
      </c>
    </row>
    <row r="30" spans="1:15" s="110" customFormat="1" ht="24.95" customHeight="1" x14ac:dyDescent="0.2">
      <c r="A30" s="193">
        <v>87.88</v>
      </c>
      <c r="B30" s="204" t="s">
        <v>166</v>
      </c>
      <c r="C30" s="113">
        <v>8.286852589641434</v>
      </c>
      <c r="D30" s="115">
        <v>416</v>
      </c>
      <c r="E30" s="114">
        <v>507</v>
      </c>
      <c r="F30" s="114">
        <v>682</v>
      </c>
      <c r="G30" s="114">
        <v>369</v>
      </c>
      <c r="H30" s="140">
        <v>634</v>
      </c>
      <c r="I30" s="115">
        <v>-218</v>
      </c>
      <c r="J30" s="116">
        <v>-34.384858044164041</v>
      </c>
    </row>
    <row r="31" spans="1:15" s="110" customFormat="1" ht="24.95" customHeight="1" x14ac:dyDescent="0.2">
      <c r="A31" s="193" t="s">
        <v>167</v>
      </c>
      <c r="B31" s="199" t="s">
        <v>168</v>
      </c>
      <c r="C31" s="113">
        <v>3.8844621513944224</v>
      </c>
      <c r="D31" s="115">
        <v>195</v>
      </c>
      <c r="E31" s="114">
        <v>141</v>
      </c>
      <c r="F31" s="114">
        <v>293</v>
      </c>
      <c r="G31" s="114">
        <v>150</v>
      </c>
      <c r="H31" s="140">
        <v>220</v>
      </c>
      <c r="I31" s="115">
        <v>-25</v>
      </c>
      <c r="J31" s="116">
        <v>-11.363636363636363</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0.15936254980079681</v>
      </c>
      <c r="D34" s="115">
        <v>8</v>
      </c>
      <c r="E34" s="114">
        <v>5</v>
      </c>
      <c r="F34" s="114">
        <v>13</v>
      </c>
      <c r="G34" s="114">
        <v>3</v>
      </c>
      <c r="H34" s="140">
        <v>7</v>
      </c>
      <c r="I34" s="115">
        <v>1</v>
      </c>
      <c r="J34" s="116">
        <v>14.285714285714286</v>
      </c>
    </row>
    <row r="35" spans="1:10" s="110" customFormat="1" ht="24.95" customHeight="1" x14ac:dyDescent="0.2">
      <c r="A35" s="292" t="s">
        <v>171</v>
      </c>
      <c r="B35" s="293" t="s">
        <v>172</v>
      </c>
      <c r="C35" s="113">
        <v>20.258964143426294</v>
      </c>
      <c r="D35" s="115">
        <v>1017</v>
      </c>
      <c r="E35" s="114">
        <v>642</v>
      </c>
      <c r="F35" s="114">
        <v>1329</v>
      </c>
      <c r="G35" s="114">
        <v>926</v>
      </c>
      <c r="H35" s="140">
        <v>937</v>
      </c>
      <c r="I35" s="115">
        <v>80</v>
      </c>
      <c r="J35" s="116">
        <v>8.5378868729989321</v>
      </c>
    </row>
    <row r="36" spans="1:10" s="110" customFormat="1" ht="24.95" customHeight="1" x14ac:dyDescent="0.2">
      <c r="A36" s="294" t="s">
        <v>173</v>
      </c>
      <c r="B36" s="295" t="s">
        <v>174</v>
      </c>
      <c r="C36" s="125">
        <v>79.581673306772913</v>
      </c>
      <c r="D36" s="143">
        <v>3995</v>
      </c>
      <c r="E36" s="144">
        <v>3883</v>
      </c>
      <c r="F36" s="144">
        <v>5246</v>
      </c>
      <c r="G36" s="144">
        <v>3679</v>
      </c>
      <c r="H36" s="145">
        <v>4684</v>
      </c>
      <c r="I36" s="143">
        <v>-689</v>
      </c>
      <c r="J36" s="146">
        <v>-14.709649871904356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5020</v>
      </c>
      <c r="F11" s="264">
        <v>4530</v>
      </c>
      <c r="G11" s="264">
        <v>6588</v>
      </c>
      <c r="H11" s="264">
        <v>4608</v>
      </c>
      <c r="I11" s="265">
        <v>5628</v>
      </c>
      <c r="J11" s="263">
        <v>-608</v>
      </c>
      <c r="K11" s="266">
        <v>-10.803127221037668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32.211155378486055</v>
      </c>
      <c r="E13" s="115">
        <v>1617</v>
      </c>
      <c r="F13" s="114">
        <v>1419</v>
      </c>
      <c r="G13" s="114">
        <v>1869</v>
      </c>
      <c r="H13" s="114">
        <v>1604</v>
      </c>
      <c r="I13" s="140">
        <v>1960</v>
      </c>
      <c r="J13" s="115">
        <v>-343</v>
      </c>
      <c r="K13" s="116">
        <v>-17.5</v>
      </c>
    </row>
    <row r="14" spans="1:15" ht="15.95" customHeight="1" x14ac:dyDescent="0.2">
      <c r="A14" s="306" t="s">
        <v>230</v>
      </c>
      <c r="B14" s="307"/>
      <c r="C14" s="308"/>
      <c r="D14" s="113">
        <v>54.163346613545819</v>
      </c>
      <c r="E14" s="115">
        <v>2719</v>
      </c>
      <c r="F14" s="114">
        <v>2252</v>
      </c>
      <c r="G14" s="114">
        <v>3952</v>
      </c>
      <c r="H14" s="114">
        <v>2409</v>
      </c>
      <c r="I14" s="140">
        <v>2832</v>
      </c>
      <c r="J14" s="115">
        <v>-113</v>
      </c>
      <c r="K14" s="116">
        <v>-3.9901129943502824</v>
      </c>
    </row>
    <row r="15" spans="1:15" ht="15.95" customHeight="1" x14ac:dyDescent="0.2">
      <c r="A15" s="306" t="s">
        <v>231</v>
      </c>
      <c r="B15" s="307"/>
      <c r="C15" s="308"/>
      <c r="D15" s="113">
        <v>5.8167330677290838</v>
      </c>
      <c r="E15" s="115">
        <v>292</v>
      </c>
      <c r="F15" s="114">
        <v>534</v>
      </c>
      <c r="G15" s="114">
        <v>295</v>
      </c>
      <c r="H15" s="114">
        <v>257</v>
      </c>
      <c r="I15" s="140">
        <v>399</v>
      </c>
      <c r="J15" s="115">
        <v>-107</v>
      </c>
      <c r="K15" s="116">
        <v>-26.817042606516292</v>
      </c>
    </row>
    <row r="16" spans="1:15" ht="15.95" customHeight="1" x14ac:dyDescent="0.2">
      <c r="A16" s="306" t="s">
        <v>232</v>
      </c>
      <c r="B16" s="307"/>
      <c r="C16" s="308"/>
      <c r="D16" s="113">
        <v>7.430278884462151</v>
      </c>
      <c r="E16" s="115">
        <v>373</v>
      </c>
      <c r="F16" s="114">
        <v>290</v>
      </c>
      <c r="G16" s="114">
        <v>384</v>
      </c>
      <c r="H16" s="114">
        <v>319</v>
      </c>
      <c r="I16" s="140">
        <v>389</v>
      </c>
      <c r="J16" s="115">
        <v>-16</v>
      </c>
      <c r="K16" s="116">
        <v>-4.1131105398457581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0.17928286852589642</v>
      </c>
      <c r="E18" s="115">
        <v>9</v>
      </c>
      <c r="F18" s="114">
        <v>8</v>
      </c>
      <c r="G18" s="114">
        <v>26</v>
      </c>
      <c r="H18" s="114">
        <v>11</v>
      </c>
      <c r="I18" s="140">
        <v>21</v>
      </c>
      <c r="J18" s="115">
        <v>-12</v>
      </c>
      <c r="K18" s="116">
        <v>-57.142857142857146</v>
      </c>
    </row>
    <row r="19" spans="1:11" ht="14.1" customHeight="1" x14ac:dyDescent="0.2">
      <c r="A19" s="306" t="s">
        <v>235</v>
      </c>
      <c r="B19" s="307" t="s">
        <v>236</v>
      </c>
      <c r="C19" s="308"/>
      <c r="D19" s="113">
        <v>0.15936254980079681</v>
      </c>
      <c r="E19" s="115">
        <v>8</v>
      </c>
      <c r="F19" s="114">
        <v>3</v>
      </c>
      <c r="G19" s="114">
        <v>16</v>
      </c>
      <c r="H19" s="114">
        <v>6</v>
      </c>
      <c r="I19" s="140">
        <v>12</v>
      </c>
      <c r="J19" s="115">
        <v>-4</v>
      </c>
      <c r="K19" s="116">
        <v>-33.333333333333336</v>
      </c>
    </row>
    <row r="20" spans="1:11" ht="14.1" customHeight="1" x14ac:dyDescent="0.2">
      <c r="A20" s="306">
        <v>12</v>
      </c>
      <c r="B20" s="307" t="s">
        <v>237</v>
      </c>
      <c r="C20" s="308"/>
      <c r="D20" s="113">
        <v>0.93625498007968122</v>
      </c>
      <c r="E20" s="115">
        <v>47</v>
      </c>
      <c r="F20" s="114">
        <v>33</v>
      </c>
      <c r="G20" s="114">
        <v>91</v>
      </c>
      <c r="H20" s="114">
        <v>53</v>
      </c>
      <c r="I20" s="140">
        <v>62</v>
      </c>
      <c r="J20" s="115">
        <v>-15</v>
      </c>
      <c r="K20" s="116">
        <v>-24.193548387096776</v>
      </c>
    </row>
    <row r="21" spans="1:11" ht="14.1" customHeight="1" x14ac:dyDescent="0.2">
      <c r="A21" s="306">
        <v>21</v>
      </c>
      <c r="B21" s="307" t="s">
        <v>238</v>
      </c>
      <c r="C21" s="308"/>
      <c r="D21" s="113">
        <v>0.37848605577689243</v>
      </c>
      <c r="E21" s="115">
        <v>19</v>
      </c>
      <c r="F21" s="114">
        <v>10</v>
      </c>
      <c r="G21" s="114">
        <v>24</v>
      </c>
      <c r="H21" s="114">
        <v>28</v>
      </c>
      <c r="I21" s="140">
        <v>16</v>
      </c>
      <c r="J21" s="115">
        <v>3</v>
      </c>
      <c r="K21" s="116">
        <v>18.75</v>
      </c>
    </row>
    <row r="22" spans="1:11" ht="14.1" customHeight="1" x14ac:dyDescent="0.2">
      <c r="A22" s="306">
        <v>22</v>
      </c>
      <c r="B22" s="307" t="s">
        <v>239</v>
      </c>
      <c r="C22" s="308"/>
      <c r="D22" s="113">
        <v>0.71713147410358569</v>
      </c>
      <c r="E22" s="115">
        <v>36</v>
      </c>
      <c r="F22" s="114">
        <v>66</v>
      </c>
      <c r="G22" s="114">
        <v>79</v>
      </c>
      <c r="H22" s="114">
        <v>35</v>
      </c>
      <c r="I22" s="140">
        <v>40</v>
      </c>
      <c r="J22" s="115">
        <v>-4</v>
      </c>
      <c r="K22" s="116">
        <v>-10</v>
      </c>
    </row>
    <row r="23" spans="1:11" ht="14.1" customHeight="1" x14ac:dyDescent="0.2">
      <c r="A23" s="306">
        <v>23</v>
      </c>
      <c r="B23" s="307" t="s">
        <v>240</v>
      </c>
      <c r="C23" s="308"/>
      <c r="D23" s="113">
        <v>0.51792828685258963</v>
      </c>
      <c r="E23" s="115">
        <v>26</v>
      </c>
      <c r="F23" s="114">
        <v>15</v>
      </c>
      <c r="G23" s="114">
        <v>41</v>
      </c>
      <c r="H23" s="114">
        <v>33</v>
      </c>
      <c r="I23" s="140">
        <v>25</v>
      </c>
      <c r="J23" s="115">
        <v>1</v>
      </c>
      <c r="K23" s="116">
        <v>4</v>
      </c>
    </row>
    <row r="24" spans="1:11" ht="14.1" customHeight="1" x14ac:dyDescent="0.2">
      <c r="A24" s="306">
        <v>24</v>
      </c>
      <c r="B24" s="307" t="s">
        <v>241</v>
      </c>
      <c r="C24" s="308"/>
      <c r="D24" s="113">
        <v>2.9482071713147411</v>
      </c>
      <c r="E24" s="115">
        <v>148</v>
      </c>
      <c r="F24" s="114">
        <v>79</v>
      </c>
      <c r="G24" s="114">
        <v>235</v>
      </c>
      <c r="H24" s="114">
        <v>205</v>
      </c>
      <c r="I24" s="140">
        <v>214</v>
      </c>
      <c r="J24" s="115">
        <v>-66</v>
      </c>
      <c r="K24" s="116">
        <v>-30.841121495327101</v>
      </c>
    </row>
    <row r="25" spans="1:11" ht="14.1" customHeight="1" x14ac:dyDescent="0.2">
      <c r="A25" s="306">
        <v>25</v>
      </c>
      <c r="B25" s="307" t="s">
        <v>242</v>
      </c>
      <c r="C25" s="308"/>
      <c r="D25" s="113">
        <v>5.3187250996015933</v>
      </c>
      <c r="E25" s="115">
        <v>267</v>
      </c>
      <c r="F25" s="114">
        <v>110</v>
      </c>
      <c r="G25" s="114">
        <v>247</v>
      </c>
      <c r="H25" s="114">
        <v>266</v>
      </c>
      <c r="I25" s="140">
        <v>214</v>
      </c>
      <c r="J25" s="115">
        <v>53</v>
      </c>
      <c r="K25" s="116">
        <v>24.766355140186917</v>
      </c>
    </row>
    <row r="26" spans="1:11" ht="14.1" customHeight="1" x14ac:dyDescent="0.2">
      <c r="A26" s="306">
        <v>26</v>
      </c>
      <c r="B26" s="307" t="s">
        <v>243</v>
      </c>
      <c r="C26" s="308"/>
      <c r="D26" s="113">
        <v>1.9322709163346614</v>
      </c>
      <c r="E26" s="115">
        <v>97</v>
      </c>
      <c r="F26" s="114">
        <v>41</v>
      </c>
      <c r="G26" s="114">
        <v>151</v>
      </c>
      <c r="H26" s="114">
        <v>73</v>
      </c>
      <c r="I26" s="140">
        <v>122</v>
      </c>
      <c r="J26" s="115">
        <v>-25</v>
      </c>
      <c r="K26" s="116">
        <v>-20.491803278688526</v>
      </c>
    </row>
    <row r="27" spans="1:11" ht="14.1" customHeight="1" x14ac:dyDescent="0.2">
      <c r="A27" s="306">
        <v>27</v>
      </c>
      <c r="B27" s="307" t="s">
        <v>244</v>
      </c>
      <c r="C27" s="308"/>
      <c r="D27" s="113">
        <v>1.0557768924302788</v>
      </c>
      <c r="E27" s="115">
        <v>53</v>
      </c>
      <c r="F27" s="114">
        <v>28</v>
      </c>
      <c r="G27" s="114">
        <v>48</v>
      </c>
      <c r="H27" s="114">
        <v>43</v>
      </c>
      <c r="I27" s="140">
        <v>46</v>
      </c>
      <c r="J27" s="115">
        <v>7</v>
      </c>
      <c r="K27" s="116">
        <v>15.217391304347826</v>
      </c>
    </row>
    <row r="28" spans="1:11" ht="14.1" customHeight="1" x14ac:dyDescent="0.2">
      <c r="A28" s="306">
        <v>28</v>
      </c>
      <c r="B28" s="307" t="s">
        <v>245</v>
      </c>
      <c r="C28" s="308"/>
      <c r="D28" s="113">
        <v>7.9681274900398405E-2</v>
      </c>
      <c r="E28" s="115">
        <v>4</v>
      </c>
      <c r="F28" s="114" t="s">
        <v>513</v>
      </c>
      <c r="G28" s="114" t="s">
        <v>513</v>
      </c>
      <c r="H28" s="114">
        <v>9</v>
      </c>
      <c r="I28" s="140">
        <v>5</v>
      </c>
      <c r="J28" s="115">
        <v>-1</v>
      </c>
      <c r="K28" s="116">
        <v>-20</v>
      </c>
    </row>
    <row r="29" spans="1:11" ht="14.1" customHeight="1" x14ac:dyDescent="0.2">
      <c r="A29" s="306">
        <v>29</v>
      </c>
      <c r="B29" s="307" t="s">
        <v>246</v>
      </c>
      <c r="C29" s="308"/>
      <c r="D29" s="113">
        <v>3.5258964143426295</v>
      </c>
      <c r="E29" s="115">
        <v>177</v>
      </c>
      <c r="F29" s="114">
        <v>91</v>
      </c>
      <c r="G29" s="114">
        <v>139</v>
      </c>
      <c r="H29" s="114">
        <v>99</v>
      </c>
      <c r="I29" s="140">
        <v>162</v>
      </c>
      <c r="J29" s="115">
        <v>15</v>
      </c>
      <c r="K29" s="116">
        <v>9.2592592592592595</v>
      </c>
    </row>
    <row r="30" spans="1:11" ht="14.1" customHeight="1" x14ac:dyDescent="0.2">
      <c r="A30" s="306" t="s">
        <v>247</v>
      </c>
      <c r="B30" s="307" t="s">
        <v>248</v>
      </c>
      <c r="C30" s="308"/>
      <c r="D30" s="113">
        <v>1.9920318725099602</v>
      </c>
      <c r="E30" s="115">
        <v>100</v>
      </c>
      <c r="F30" s="114">
        <v>27</v>
      </c>
      <c r="G30" s="114">
        <v>61</v>
      </c>
      <c r="H30" s="114">
        <v>35</v>
      </c>
      <c r="I30" s="140">
        <v>68</v>
      </c>
      <c r="J30" s="115">
        <v>32</v>
      </c>
      <c r="K30" s="116">
        <v>47.058823529411768</v>
      </c>
    </row>
    <row r="31" spans="1:11" ht="14.1" customHeight="1" x14ac:dyDescent="0.2">
      <c r="A31" s="306" t="s">
        <v>249</v>
      </c>
      <c r="B31" s="307" t="s">
        <v>250</v>
      </c>
      <c r="C31" s="308"/>
      <c r="D31" s="113">
        <v>1.5338645418326693</v>
      </c>
      <c r="E31" s="115">
        <v>77</v>
      </c>
      <c r="F31" s="114">
        <v>64</v>
      </c>
      <c r="G31" s="114">
        <v>78</v>
      </c>
      <c r="H31" s="114">
        <v>64</v>
      </c>
      <c r="I31" s="140">
        <v>94</v>
      </c>
      <c r="J31" s="115">
        <v>-17</v>
      </c>
      <c r="K31" s="116">
        <v>-18.085106382978722</v>
      </c>
    </row>
    <row r="32" spans="1:11" ht="14.1" customHeight="1" x14ac:dyDescent="0.2">
      <c r="A32" s="306">
        <v>31</v>
      </c>
      <c r="B32" s="307" t="s">
        <v>251</v>
      </c>
      <c r="C32" s="308"/>
      <c r="D32" s="113">
        <v>0.39840637450199201</v>
      </c>
      <c r="E32" s="115">
        <v>20</v>
      </c>
      <c r="F32" s="114">
        <v>20</v>
      </c>
      <c r="G32" s="114">
        <v>31</v>
      </c>
      <c r="H32" s="114">
        <v>24</v>
      </c>
      <c r="I32" s="140">
        <v>28</v>
      </c>
      <c r="J32" s="115">
        <v>-8</v>
      </c>
      <c r="K32" s="116">
        <v>-28.571428571428573</v>
      </c>
    </row>
    <row r="33" spans="1:11" ht="14.1" customHeight="1" x14ac:dyDescent="0.2">
      <c r="A33" s="306">
        <v>32</v>
      </c>
      <c r="B33" s="307" t="s">
        <v>252</v>
      </c>
      <c r="C33" s="308"/>
      <c r="D33" s="113">
        <v>7.3306772908366531</v>
      </c>
      <c r="E33" s="115">
        <v>368</v>
      </c>
      <c r="F33" s="114">
        <v>330</v>
      </c>
      <c r="G33" s="114">
        <v>360</v>
      </c>
      <c r="H33" s="114">
        <v>340</v>
      </c>
      <c r="I33" s="140">
        <v>296</v>
      </c>
      <c r="J33" s="115">
        <v>72</v>
      </c>
      <c r="K33" s="116">
        <v>24.324324324324323</v>
      </c>
    </row>
    <row r="34" spans="1:11" ht="14.1" customHeight="1" x14ac:dyDescent="0.2">
      <c r="A34" s="306">
        <v>33</v>
      </c>
      <c r="B34" s="307" t="s">
        <v>253</v>
      </c>
      <c r="C34" s="308"/>
      <c r="D34" s="113">
        <v>1.8725099601593624</v>
      </c>
      <c r="E34" s="115">
        <v>94</v>
      </c>
      <c r="F34" s="114">
        <v>55</v>
      </c>
      <c r="G34" s="114">
        <v>127</v>
      </c>
      <c r="H34" s="114">
        <v>79</v>
      </c>
      <c r="I34" s="140">
        <v>118</v>
      </c>
      <c r="J34" s="115">
        <v>-24</v>
      </c>
      <c r="K34" s="116">
        <v>-20.338983050847457</v>
      </c>
    </row>
    <row r="35" spans="1:11" ht="14.1" customHeight="1" x14ac:dyDescent="0.2">
      <c r="A35" s="306">
        <v>34</v>
      </c>
      <c r="B35" s="307" t="s">
        <v>254</v>
      </c>
      <c r="C35" s="308"/>
      <c r="D35" s="113">
        <v>1.4143426294820718</v>
      </c>
      <c r="E35" s="115">
        <v>71</v>
      </c>
      <c r="F35" s="114">
        <v>55</v>
      </c>
      <c r="G35" s="114">
        <v>123</v>
      </c>
      <c r="H35" s="114">
        <v>46</v>
      </c>
      <c r="I35" s="140">
        <v>71</v>
      </c>
      <c r="J35" s="115">
        <v>0</v>
      </c>
      <c r="K35" s="116">
        <v>0</v>
      </c>
    </row>
    <row r="36" spans="1:11" ht="14.1" customHeight="1" x14ac:dyDescent="0.2">
      <c r="A36" s="306">
        <v>41</v>
      </c>
      <c r="B36" s="307" t="s">
        <v>255</v>
      </c>
      <c r="C36" s="308"/>
      <c r="D36" s="113">
        <v>0.47808764940239046</v>
      </c>
      <c r="E36" s="115">
        <v>24</v>
      </c>
      <c r="F36" s="114">
        <v>14</v>
      </c>
      <c r="G36" s="114">
        <v>21</v>
      </c>
      <c r="H36" s="114">
        <v>28</v>
      </c>
      <c r="I36" s="140">
        <v>16</v>
      </c>
      <c r="J36" s="115">
        <v>8</v>
      </c>
      <c r="K36" s="116">
        <v>50</v>
      </c>
    </row>
    <row r="37" spans="1:11" ht="14.1" customHeight="1" x14ac:dyDescent="0.2">
      <c r="A37" s="306">
        <v>42</v>
      </c>
      <c r="B37" s="307" t="s">
        <v>256</v>
      </c>
      <c r="C37" s="308"/>
      <c r="D37" s="113" t="s">
        <v>513</v>
      </c>
      <c r="E37" s="115" t="s">
        <v>513</v>
      </c>
      <c r="F37" s="114" t="s">
        <v>513</v>
      </c>
      <c r="G37" s="114">
        <v>11</v>
      </c>
      <c r="H37" s="114">
        <v>3</v>
      </c>
      <c r="I37" s="140" t="s">
        <v>513</v>
      </c>
      <c r="J37" s="115" t="s">
        <v>513</v>
      </c>
      <c r="K37" s="116" t="s">
        <v>513</v>
      </c>
    </row>
    <row r="38" spans="1:11" ht="14.1" customHeight="1" x14ac:dyDescent="0.2">
      <c r="A38" s="306">
        <v>43</v>
      </c>
      <c r="B38" s="307" t="s">
        <v>257</v>
      </c>
      <c r="C38" s="308"/>
      <c r="D38" s="113">
        <v>0.63745019920318724</v>
      </c>
      <c r="E38" s="115">
        <v>32</v>
      </c>
      <c r="F38" s="114">
        <v>22</v>
      </c>
      <c r="G38" s="114">
        <v>38</v>
      </c>
      <c r="H38" s="114">
        <v>20</v>
      </c>
      <c r="I38" s="140">
        <v>21</v>
      </c>
      <c r="J38" s="115">
        <v>11</v>
      </c>
      <c r="K38" s="116">
        <v>52.38095238095238</v>
      </c>
    </row>
    <row r="39" spans="1:11" ht="14.1" customHeight="1" x14ac:dyDescent="0.2">
      <c r="A39" s="306">
        <v>51</v>
      </c>
      <c r="B39" s="307" t="s">
        <v>258</v>
      </c>
      <c r="C39" s="308"/>
      <c r="D39" s="113">
        <v>19.382470119521912</v>
      </c>
      <c r="E39" s="115">
        <v>973</v>
      </c>
      <c r="F39" s="114">
        <v>711</v>
      </c>
      <c r="G39" s="114">
        <v>1155</v>
      </c>
      <c r="H39" s="114">
        <v>965</v>
      </c>
      <c r="I39" s="140">
        <v>1225</v>
      </c>
      <c r="J39" s="115">
        <v>-252</v>
      </c>
      <c r="K39" s="116">
        <v>-20.571428571428573</v>
      </c>
    </row>
    <row r="40" spans="1:11" ht="14.1" customHeight="1" x14ac:dyDescent="0.2">
      <c r="A40" s="306" t="s">
        <v>259</v>
      </c>
      <c r="B40" s="307" t="s">
        <v>260</v>
      </c>
      <c r="C40" s="308"/>
      <c r="D40" s="113">
        <v>18.625498007968126</v>
      </c>
      <c r="E40" s="115">
        <v>935</v>
      </c>
      <c r="F40" s="114">
        <v>702</v>
      </c>
      <c r="G40" s="114">
        <v>1127</v>
      </c>
      <c r="H40" s="114">
        <v>945</v>
      </c>
      <c r="I40" s="140">
        <v>1201</v>
      </c>
      <c r="J40" s="115">
        <v>-266</v>
      </c>
      <c r="K40" s="116">
        <v>-22.148209825145713</v>
      </c>
    </row>
    <row r="41" spans="1:11" ht="14.1" customHeight="1" x14ac:dyDescent="0.2">
      <c r="A41" s="306"/>
      <c r="B41" s="307" t="s">
        <v>261</v>
      </c>
      <c r="C41" s="308"/>
      <c r="D41" s="113">
        <v>17.54980079681275</v>
      </c>
      <c r="E41" s="115">
        <v>881</v>
      </c>
      <c r="F41" s="114">
        <v>656</v>
      </c>
      <c r="G41" s="114">
        <v>999</v>
      </c>
      <c r="H41" s="114">
        <v>885</v>
      </c>
      <c r="I41" s="140">
        <v>1114</v>
      </c>
      <c r="J41" s="115">
        <v>-233</v>
      </c>
      <c r="K41" s="116">
        <v>-20.915619389587075</v>
      </c>
    </row>
    <row r="42" spans="1:11" ht="14.1" customHeight="1" x14ac:dyDescent="0.2">
      <c r="A42" s="306">
        <v>52</v>
      </c>
      <c r="B42" s="307" t="s">
        <v>262</v>
      </c>
      <c r="C42" s="308"/>
      <c r="D42" s="113">
        <v>4.7808764940239046</v>
      </c>
      <c r="E42" s="115">
        <v>240</v>
      </c>
      <c r="F42" s="114">
        <v>241</v>
      </c>
      <c r="G42" s="114">
        <v>317</v>
      </c>
      <c r="H42" s="114">
        <v>270</v>
      </c>
      <c r="I42" s="140">
        <v>224</v>
      </c>
      <c r="J42" s="115">
        <v>16</v>
      </c>
      <c r="K42" s="116">
        <v>7.1428571428571432</v>
      </c>
    </row>
    <row r="43" spans="1:11" ht="14.1" customHeight="1" x14ac:dyDescent="0.2">
      <c r="A43" s="306" t="s">
        <v>263</v>
      </c>
      <c r="B43" s="307" t="s">
        <v>264</v>
      </c>
      <c r="C43" s="308"/>
      <c r="D43" s="113">
        <v>3.8047808764940241</v>
      </c>
      <c r="E43" s="115">
        <v>191</v>
      </c>
      <c r="F43" s="114">
        <v>202</v>
      </c>
      <c r="G43" s="114">
        <v>254</v>
      </c>
      <c r="H43" s="114">
        <v>221</v>
      </c>
      <c r="I43" s="140">
        <v>175</v>
      </c>
      <c r="J43" s="115">
        <v>16</v>
      </c>
      <c r="K43" s="116">
        <v>9.1428571428571423</v>
      </c>
    </row>
    <row r="44" spans="1:11" ht="14.1" customHeight="1" x14ac:dyDescent="0.2">
      <c r="A44" s="306">
        <v>53</v>
      </c>
      <c r="B44" s="307" t="s">
        <v>265</v>
      </c>
      <c r="C44" s="308"/>
      <c r="D44" s="113">
        <v>1.3147410358565736</v>
      </c>
      <c r="E44" s="115">
        <v>66</v>
      </c>
      <c r="F44" s="114">
        <v>29</v>
      </c>
      <c r="G44" s="114">
        <v>46</v>
      </c>
      <c r="H44" s="114">
        <v>36</v>
      </c>
      <c r="I44" s="140">
        <v>39</v>
      </c>
      <c r="J44" s="115">
        <v>27</v>
      </c>
      <c r="K44" s="116">
        <v>69.230769230769226</v>
      </c>
    </row>
    <row r="45" spans="1:11" ht="14.1" customHeight="1" x14ac:dyDescent="0.2">
      <c r="A45" s="306" t="s">
        <v>266</v>
      </c>
      <c r="B45" s="307" t="s">
        <v>267</v>
      </c>
      <c r="C45" s="308"/>
      <c r="D45" s="113">
        <v>1.2350597609561753</v>
      </c>
      <c r="E45" s="115">
        <v>62</v>
      </c>
      <c r="F45" s="114">
        <v>28</v>
      </c>
      <c r="G45" s="114">
        <v>42</v>
      </c>
      <c r="H45" s="114">
        <v>34</v>
      </c>
      <c r="I45" s="140">
        <v>35</v>
      </c>
      <c r="J45" s="115">
        <v>27</v>
      </c>
      <c r="K45" s="116">
        <v>77.142857142857139</v>
      </c>
    </row>
    <row r="46" spans="1:11" ht="14.1" customHeight="1" x14ac:dyDescent="0.2">
      <c r="A46" s="306">
        <v>54</v>
      </c>
      <c r="B46" s="307" t="s">
        <v>268</v>
      </c>
      <c r="C46" s="308"/>
      <c r="D46" s="113">
        <v>2.4701195219123506</v>
      </c>
      <c r="E46" s="115">
        <v>124</v>
      </c>
      <c r="F46" s="114">
        <v>120</v>
      </c>
      <c r="G46" s="114">
        <v>131</v>
      </c>
      <c r="H46" s="114">
        <v>107</v>
      </c>
      <c r="I46" s="140">
        <v>132</v>
      </c>
      <c r="J46" s="115">
        <v>-8</v>
      </c>
      <c r="K46" s="116">
        <v>-6.0606060606060606</v>
      </c>
    </row>
    <row r="47" spans="1:11" ht="14.1" customHeight="1" x14ac:dyDescent="0.2">
      <c r="A47" s="306">
        <v>61</v>
      </c>
      <c r="B47" s="307" t="s">
        <v>269</v>
      </c>
      <c r="C47" s="308"/>
      <c r="D47" s="113">
        <v>1.4342629482071714</v>
      </c>
      <c r="E47" s="115">
        <v>72</v>
      </c>
      <c r="F47" s="114">
        <v>34</v>
      </c>
      <c r="G47" s="114">
        <v>111</v>
      </c>
      <c r="H47" s="114">
        <v>40</v>
      </c>
      <c r="I47" s="140">
        <v>80</v>
      </c>
      <c r="J47" s="115">
        <v>-8</v>
      </c>
      <c r="K47" s="116">
        <v>-10</v>
      </c>
    </row>
    <row r="48" spans="1:11" ht="14.1" customHeight="1" x14ac:dyDescent="0.2">
      <c r="A48" s="306">
        <v>62</v>
      </c>
      <c r="B48" s="307" t="s">
        <v>270</v>
      </c>
      <c r="C48" s="308"/>
      <c r="D48" s="113">
        <v>6.713147410358566</v>
      </c>
      <c r="E48" s="115">
        <v>337</v>
      </c>
      <c r="F48" s="114">
        <v>349</v>
      </c>
      <c r="G48" s="114">
        <v>586</v>
      </c>
      <c r="H48" s="114">
        <v>318</v>
      </c>
      <c r="I48" s="140">
        <v>340</v>
      </c>
      <c r="J48" s="115">
        <v>-3</v>
      </c>
      <c r="K48" s="116">
        <v>-0.88235294117647056</v>
      </c>
    </row>
    <row r="49" spans="1:11" ht="14.1" customHeight="1" x14ac:dyDescent="0.2">
      <c r="A49" s="306">
        <v>63</v>
      </c>
      <c r="B49" s="307" t="s">
        <v>271</v>
      </c>
      <c r="C49" s="308"/>
      <c r="D49" s="113">
        <v>2.9681274900398407</v>
      </c>
      <c r="E49" s="115">
        <v>149</v>
      </c>
      <c r="F49" s="114">
        <v>138</v>
      </c>
      <c r="G49" s="114">
        <v>187</v>
      </c>
      <c r="H49" s="114">
        <v>135</v>
      </c>
      <c r="I49" s="140">
        <v>211</v>
      </c>
      <c r="J49" s="115">
        <v>-62</v>
      </c>
      <c r="K49" s="116">
        <v>-29.383886255924171</v>
      </c>
    </row>
    <row r="50" spans="1:11" ht="14.1" customHeight="1" x14ac:dyDescent="0.2">
      <c r="A50" s="306" t="s">
        <v>272</v>
      </c>
      <c r="B50" s="307" t="s">
        <v>273</v>
      </c>
      <c r="C50" s="308"/>
      <c r="D50" s="113">
        <v>0.25896414342629481</v>
      </c>
      <c r="E50" s="115">
        <v>13</v>
      </c>
      <c r="F50" s="114">
        <v>6</v>
      </c>
      <c r="G50" s="114">
        <v>16</v>
      </c>
      <c r="H50" s="114">
        <v>10</v>
      </c>
      <c r="I50" s="140">
        <v>60</v>
      </c>
      <c r="J50" s="115">
        <v>-47</v>
      </c>
      <c r="K50" s="116">
        <v>-78.333333333333329</v>
      </c>
    </row>
    <row r="51" spans="1:11" ht="14.1" customHeight="1" x14ac:dyDescent="0.2">
      <c r="A51" s="306" t="s">
        <v>274</v>
      </c>
      <c r="B51" s="307" t="s">
        <v>275</v>
      </c>
      <c r="C51" s="308"/>
      <c r="D51" s="113">
        <v>2.5298804780876494</v>
      </c>
      <c r="E51" s="115">
        <v>127</v>
      </c>
      <c r="F51" s="114">
        <v>124</v>
      </c>
      <c r="G51" s="114">
        <v>140</v>
      </c>
      <c r="H51" s="114">
        <v>110</v>
      </c>
      <c r="I51" s="140">
        <v>141</v>
      </c>
      <c r="J51" s="115">
        <v>-14</v>
      </c>
      <c r="K51" s="116">
        <v>-9.9290780141843964</v>
      </c>
    </row>
    <row r="52" spans="1:11" ht="14.1" customHeight="1" x14ac:dyDescent="0.2">
      <c r="A52" s="306">
        <v>71</v>
      </c>
      <c r="B52" s="307" t="s">
        <v>276</v>
      </c>
      <c r="C52" s="308"/>
      <c r="D52" s="113">
        <v>6.7330677290836656</v>
      </c>
      <c r="E52" s="115">
        <v>338</v>
      </c>
      <c r="F52" s="114">
        <v>242</v>
      </c>
      <c r="G52" s="114">
        <v>380</v>
      </c>
      <c r="H52" s="114">
        <v>290</v>
      </c>
      <c r="I52" s="140">
        <v>390</v>
      </c>
      <c r="J52" s="115">
        <v>-52</v>
      </c>
      <c r="K52" s="116">
        <v>-13.333333333333334</v>
      </c>
    </row>
    <row r="53" spans="1:11" ht="14.1" customHeight="1" x14ac:dyDescent="0.2">
      <c r="A53" s="306" t="s">
        <v>277</v>
      </c>
      <c r="B53" s="307" t="s">
        <v>278</v>
      </c>
      <c r="C53" s="308"/>
      <c r="D53" s="113">
        <v>2.0119521912350598</v>
      </c>
      <c r="E53" s="115">
        <v>101</v>
      </c>
      <c r="F53" s="114">
        <v>66</v>
      </c>
      <c r="G53" s="114">
        <v>118</v>
      </c>
      <c r="H53" s="114">
        <v>71</v>
      </c>
      <c r="I53" s="140">
        <v>110</v>
      </c>
      <c r="J53" s="115">
        <v>-9</v>
      </c>
      <c r="K53" s="116">
        <v>-8.1818181818181817</v>
      </c>
    </row>
    <row r="54" spans="1:11" ht="14.1" customHeight="1" x14ac:dyDescent="0.2">
      <c r="A54" s="306" t="s">
        <v>279</v>
      </c>
      <c r="B54" s="307" t="s">
        <v>280</v>
      </c>
      <c r="C54" s="308"/>
      <c r="D54" s="113">
        <v>3.9243027888446216</v>
      </c>
      <c r="E54" s="115">
        <v>197</v>
      </c>
      <c r="F54" s="114">
        <v>158</v>
      </c>
      <c r="G54" s="114">
        <v>228</v>
      </c>
      <c r="H54" s="114">
        <v>196</v>
      </c>
      <c r="I54" s="140">
        <v>237</v>
      </c>
      <c r="J54" s="115">
        <v>-40</v>
      </c>
      <c r="K54" s="116">
        <v>-16.877637130801688</v>
      </c>
    </row>
    <row r="55" spans="1:11" ht="14.1" customHeight="1" x14ac:dyDescent="0.2">
      <c r="A55" s="306">
        <v>72</v>
      </c>
      <c r="B55" s="307" t="s">
        <v>281</v>
      </c>
      <c r="C55" s="308"/>
      <c r="D55" s="113">
        <v>1.2151394422310757</v>
      </c>
      <c r="E55" s="115">
        <v>61</v>
      </c>
      <c r="F55" s="114">
        <v>34</v>
      </c>
      <c r="G55" s="114">
        <v>89</v>
      </c>
      <c r="H55" s="114">
        <v>51</v>
      </c>
      <c r="I55" s="140">
        <v>50</v>
      </c>
      <c r="J55" s="115">
        <v>11</v>
      </c>
      <c r="K55" s="116">
        <v>22</v>
      </c>
    </row>
    <row r="56" spans="1:11" ht="14.1" customHeight="1" x14ac:dyDescent="0.2">
      <c r="A56" s="306" t="s">
        <v>282</v>
      </c>
      <c r="B56" s="307" t="s">
        <v>283</v>
      </c>
      <c r="C56" s="308"/>
      <c r="D56" s="113">
        <v>0.63745019920318724</v>
      </c>
      <c r="E56" s="115">
        <v>32</v>
      </c>
      <c r="F56" s="114">
        <v>13</v>
      </c>
      <c r="G56" s="114">
        <v>44</v>
      </c>
      <c r="H56" s="114">
        <v>20</v>
      </c>
      <c r="I56" s="140">
        <v>12</v>
      </c>
      <c r="J56" s="115">
        <v>20</v>
      </c>
      <c r="K56" s="116">
        <v>166.66666666666666</v>
      </c>
    </row>
    <row r="57" spans="1:11" ht="14.1" customHeight="1" x14ac:dyDescent="0.2">
      <c r="A57" s="306" t="s">
        <v>284</v>
      </c>
      <c r="B57" s="307" t="s">
        <v>285</v>
      </c>
      <c r="C57" s="308"/>
      <c r="D57" s="113">
        <v>0.25896414342629481</v>
      </c>
      <c r="E57" s="115">
        <v>13</v>
      </c>
      <c r="F57" s="114">
        <v>13</v>
      </c>
      <c r="G57" s="114">
        <v>24</v>
      </c>
      <c r="H57" s="114">
        <v>13</v>
      </c>
      <c r="I57" s="140">
        <v>20</v>
      </c>
      <c r="J57" s="115">
        <v>-7</v>
      </c>
      <c r="K57" s="116">
        <v>-35</v>
      </c>
    </row>
    <row r="58" spans="1:11" ht="14.1" customHeight="1" x14ac:dyDescent="0.2">
      <c r="A58" s="306">
        <v>73</v>
      </c>
      <c r="B58" s="307" t="s">
        <v>286</v>
      </c>
      <c r="C58" s="308"/>
      <c r="D58" s="113">
        <v>2.1115537848605577</v>
      </c>
      <c r="E58" s="115">
        <v>106</v>
      </c>
      <c r="F58" s="114">
        <v>64</v>
      </c>
      <c r="G58" s="114">
        <v>146</v>
      </c>
      <c r="H58" s="114">
        <v>78</v>
      </c>
      <c r="I58" s="140">
        <v>104</v>
      </c>
      <c r="J58" s="115">
        <v>2</v>
      </c>
      <c r="K58" s="116">
        <v>1.9230769230769231</v>
      </c>
    </row>
    <row r="59" spans="1:11" ht="14.1" customHeight="1" x14ac:dyDescent="0.2">
      <c r="A59" s="306" t="s">
        <v>287</v>
      </c>
      <c r="B59" s="307" t="s">
        <v>288</v>
      </c>
      <c r="C59" s="308"/>
      <c r="D59" s="113">
        <v>1.2549800796812749</v>
      </c>
      <c r="E59" s="115">
        <v>63</v>
      </c>
      <c r="F59" s="114">
        <v>39</v>
      </c>
      <c r="G59" s="114">
        <v>68</v>
      </c>
      <c r="H59" s="114">
        <v>57</v>
      </c>
      <c r="I59" s="140">
        <v>65</v>
      </c>
      <c r="J59" s="115">
        <v>-2</v>
      </c>
      <c r="K59" s="116">
        <v>-3.0769230769230771</v>
      </c>
    </row>
    <row r="60" spans="1:11" ht="14.1" customHeight="1" x14ac:dyDescent="0.2">
      <c r="A60" s="306">
        <v>81</v>
      </c>
      <c r="B60" s="307" t="s">
        <v>289</v>
      </c>
      <c r="C60" s="308"/>
      <c r="D60" s="113">
        <v>7.6693227091633469</v>
      </c>
      <c r="E60" s="115">
        <v>385</v>
      </c>
      <c r="F60" s="114">
        <v>500</v>
      </c>
      <c r="G60" s="114">
        <v>538</v>
      </c>
      <c r="H60" s="114">
        <v>367</v>
      </c>
      <c r="I60" s="140">
        <v>367</v>
      </c>
      <c r="J60" s="115">
        <v>18</v>
      </c>
      <c r="K60" s="116">
        <v>4.9046321525885554</v>
      </c>
    </row>
    <row r="61" spans="1:11" ht="14.1" customHeight="1" x14ac:dyDescent="0.2">
      <c r="A61" s="306" t="s">
        <v>290</v>
      </c>
      <c r="B61" s="307" t="s">
        <v>291</v>
      </c>
      <c r="C61" s="308"/>
      <c r="D61" s="113">
        <v>2.5697211155378485</v>
      </c>
      <c r="E61" s="115">
        <v>129</v>
      </c>
      <c r="F61" s="114">
        <v>62</v>
      </c>
      <c r="G61" s="114">
        <v>177</v>
      </c>
      <c r="H61" s="114">
        <v>104</v>
      </c>
      <c r="I61" s="140">
        <v>93</v>
      </c>
      <c r="J61" s="115">
        <v>36</v>
      </c>
      <c r="K61" s="116">
        <v>38.70967741935484</v>
      </c>
    </row>
    <row r="62" spans="1:11" ht="14.1" customHeight="1" x14ac:dyDescent="0.2">
      <c r="A62" s="306" t="s">
        <v>292</v>
      </c>
      <c r="B62" s="307" t="s">
        <v>293</v>
      </c>
      <c r="C62" s="308"/>
      <c r="D62" s="113">
        <v>2.4103585657370519</v>
      </c>
      <c r="E62" s="115">
        <v>121</v>
      </c>
      <c r="F62" s="114">
        <v>322</v>
      </c>
      <c r="G62" s="114">
        <v>237</v>
      </c>
      <c r="H62" s="114">
        <v>151</v>
      </c>
      <c r="I62" s="140">
        <v>124</v>
      </c>
      <c r="J62" s="115">
        <v>-3</v>
      </c>
      <c r="K62" s="116">
        <v>-2.4193548387096775</v>
      </c>
    </row>
    <row r="63" spans="1:11" ht="14.1" customHeight="1" x14ac:dyDescent="0.2">
      <c r="A63" s="306"/>
      <c r="B63" s="307" t="s">
        <v>294</v>
      </c>
      <c r="C63" s="308"/>
      <c r="D63" s="113">
        <v>2.1513944223107568</v>
      </c>
      <c r="E63" s="115">
        <v>108</v>
      </c>
      <c r="F63" s="114">
        <v>285</v>
      </c>
      <c r="G63" s="114">
        <v>200</v>
      </c>
      <c r="H63" s="114">
        <v>131</v>
      </c>
      <c r="I63" s="140">
        <v>111</v>
      </c>
      <c r="J63" s="115">
        <v>-3</v>
      </c>
      <c r="K63" s="116">
        <v>-2.7027027027027026</v>
      </c>
    </row>
    <row r="64" spans="1:11" ht="14.1" customHeight="1" x14ac:dyDescent="0.2">
      <c r="A64" s="306" t="s">
        <v>295</v>
      </c>
      <c r="B64" s="307" t="s">
        <v>296</v>
      </c>
      <c r="C64" s="308"/>
      <c r="D64" s="113">
        <v>1.095617529880478</v>
      </c>
      <c r="E64" s="115">
        <v>55</v>
      </c>
      <c r="F64" s="114">
        <v>44</v>
      </c>
      <c r="G64" s="114">
        <v>48</v>
      </c>
      <c r="H64" s="114">
        <v>41</v>
      </c>
      <c r="I64" s="140">
        <v>52</v>
      </c>
      <c r="J64" s="115">
        <v>3</v>
      </c>
      <c r="K64" s="116">
        <v>5.7692307692307692</v>
      </c>
    </row>
    <row r="65" spans="1:11" ht="14.1" customHeight="1" x14ac:dyDescent="0.2">
      <c r="A65" s="306" t="s">
        <v>297</v>
      </c>
      <c r="B65" s="307" t="s">
        <v>298</v>
      </c>
      <c r="C65" s="308"/>
      <c r="D65" s="113">
        <v>0.8366533864541833</v>
      </c>
      <c r="E65" s="115">
        <v>42</v>
      </c>
      <c r="F65" s="114">
        <v>43</v>
      </c>
      <c r="G65" s="114">
        <v>41</v>
      </c>
      <c r="H65" s="114">
        <v>23</v>
      </c>
      <c r="I65" s="140">
        <v>52</v>
      </c>
      <c r="J65" s="115">
        <v>-10</v>
      </c>
      <c r="K65" s="116">
        <v>-19.23076923076923</v>
      </c>
    </row>
    <row r="66" spans="1:11" ht="14.1" customHeight="1" x14ac:dyDescent="0.2">
      <c r="A66" s="306">
        <v>82</v>
      </c>
      <c r="B66" s="307" t="s">
        <v>299</v>
      </c>
      <c r="C66" s="308"/>
      <c r="D66" s="113">
        <v>4.3625498007968124</v>
      </c>
      <c r="E66" s="115">
        <v>219</v>
      </c>
      <c r="F66" s="114">
        <v>301</v>
      </c>
      <c r="G66" s="114">
        <v>305</v>
      </c>
      <c r="H66" s="114">
        <v>192</v>
      </c>
      <c r="I66" s="140">
        <v>214</v>
      </c>
      <c r="J66" s="115">
        <v>5</v>
      </c>
      <c r="K66" s="116">
        <v>2.3364485981308412</v>
      </c>
    </row>
    <row r="67" spans="1:11" ht="14.1" customHeight="1" x14ac:dyDescent="0.2">
      <c r="A67" s="306" t="s">
        <v>300</v>
      </c>
      <c r="B67" s="307" t="s">
        <v>301</v>
      </c>
      <c r="C67" s="308"/>
      <c r="D67" s="113">
        <v>3.3466135458167332</v>
      </c>
      <c r="E67" s="115">
        <v>168</v>
      </c>
      <c r="F67" s="114">
        <v>254</v>
      </c>
      <c r="G67" s="114">
        <v>211</v>
      </c>
      <c r="H67" s="114">
        <v>154</v>
      </c>
      <c r="I67" s="140">
        <v>162</v>
      </c>
      <c r="J67" s="115">
        <v>6</v>
      </c>
      <c r="K67" s="116">
        <v>3.7037037037037037</v>
      </c>
    </row>
    <row r="68" spans="1:11" ht="14.1" customHeight="1" x14ac:dyDescent="0.2">
      <c r="A68" s="306" t="s">
        <v>302</v>
      </c>
      <c r="B68" s="307" t="s">
        <v>303</v>
      </c>
      <c r="C68" s="308"/>
      <c r="D68" s="113">
        <v>0.71713147410358569</v>
      </c>
      <c r="E68" s="115">
        <v>36</v>
      </c>
      <c r="F68" s="114">
        <v>42</v>
      </c>
      <c r="G68" s="114">
        <v>55</v>
      </c>
      <c r="H68" s="114">
        <v>25</v>
      </c>
      <c r="I68" s="140">
        <v>32</v>
      </c>
      <c r="J68" s="115">
        <v>4</v>
      </c>
      <c r="K68" s="116">
        <v>12.5</v>
      </c>
    </row>
    <row r="69" spans="1:11" ht="14.1" customHeight="1" x14ac:dyDescent="0.2">
      <c r="A69" s="306">
        <v>83</v>
      </c>
      <c r="B69" s="307" t="s">
        <v>304</v>
      </c>
      <c r="C69" s="308"/>
      <c r="D69" s="113">
        <v>4.8207171314741037</v>
      </c>
      <c r="E69" s="115">
        <v>242</v>
      </c>
      <c r="F69" s="114">
        <v>238</v>
      </c>
      <c r="G69" s="114">
        <v>465</v>
      </c>
      <c r="H69" s="114">
        <v>141</v>
      </c>
      <c r="I69" s="140">
        <v>429</v>
      </c>
      <c r="J69" s="115">
        <v>-187</v>
      </c>
      <c r="K69" s="116">
        <v>-43.589743589743591</v>
      </c>
    </row>
    <row r="70" spans="1:11" ht="14.1" customHeight="1" x14ac:dyDescent="0.2">
      <c r="A70" s="306" t="s">
        <v>305</v>
      </c>
      <c r="B70" s="307" t="s">
        <v>306</v>
      </c>
      <c r="C70" s="308"/>
      <c r="D70" s="113">
        <v>4.0836653386454183</v>
      </c>
      <c r="E70" s="115">
        <v>205</v>
      </c>
      <c r="F70" s="114">
        <v>198</v>
      </c>
      <c r="G70" s="114">
        <v>422</v>
      </c>
      <c r="H70" s="114">
        <v>108</v>
      </c>
      <c r="I70" s="140">
        <v>381</v>
      </c>
      <c r="J70" s="115">
        <v>-176</v>
      </c>
      <c r="K70" s="116">
        <v>-46.194225721784775</v>
      </c>
    </row>
    <row r="71" spans="1:11" ht="14.1" customHeight="1" x14ac:dyDescent="0.2">
      <c r="A71" s="306"/>
      <c r="B71" s="307" t="s">
        <v>307</v>
      </c>
      <c r="C71" s="308"/>
      <c r="D71" s="113">
        <v>1.7729083665338645</v>
      </c>
      <c r="E71" s="115">
        <v>89</v>
      </c>
      <c r="F71" s="114">
        <v>84</v>
      </c>
      <c r="G71" s="114">
        <v>253</v>
      </c>
      <c r="H71" s="114">
        <v>52</v>
      </c>
      <c r="I71" s="140">
        <v>270</v>
      </c>
      <c r="J71" s="115">
        <v>-181</v>
      </c>
      <c r="K71" s="116">
        <v>-67.037037037037038</v>
      </c>
    </row>
    <row r="72" spans="1:11" ht="14.1" customHeight="1" x14ac:dyDescent="0.2">
      <c r="A72" s="306">
        <v>84</v>
      </c>
      <c r="B72" s="307" t="s">
        <v>308</v>
      </c>
      <c r="C72" s="308"/>
      <c r="D72" s="113">
        <v>1.7131474103585658</v>
      </c>
      <c r="E72" s="115">
        <v>86</v>
      </c>
      <c r="F72" s="114">
        <v>91</v>
      </c>
      <c r="G72" s="114">
        <v>102</v>
      </c>
      <c r="H72" s="114">
        <v>82</v>
      </c>
      <c r="I72" s="140">
        <v>95</v>
      </c>
      <c r="J72" s="115">
        <v>-9</v>
      </c>
      <c r="K72" s="116">
        <v>-9.473684210526315</v>
      </c>
    </row>
    <row r="73" spans="1:11" ht="14.1" customHeight="1" x14ac:dyDescent="0.2">
      <c r="A73" s="306" t="s">
        <v>309</v>
      </c>
      <c r="B73" s="307" t="s">
        <v>310</v>
      </c>
      <c r="C73" s="308"/>
      <c r="D73" s="113">
        <v>0.87649402390438247</v>
      </c>
      <c r="E73" s="115">
        <v>44</v>
      </c>
      <c r="F73" s="114">
        <v>44</v>
      </c>
      <c r="G73" s="114">
        <v>33</v>
      </c>
      <c r="H73" s="114">
        <v>44</v>
      </c>
      <c r="I73" s="140">
        <v>42</v>
      </c>
      <c r="J73" s="115">
        <v>2</v>
      </c>
      <c r="K73" s="116">
        <v>4.7619047619047619</v>
      </c>
    </row>
    <row r="74" spans="1:11" ht="14.1" customHeight="1" x14ac:dyDescent="0.2">
      <c r="A74" s="306" t="s">
        <v>311</v>
      </c>
      <c r="B74" s="307" t="s">
        <v>312</v>
      </c>
      <c r="C74" s="308"/>
      <c r="D74" s="113">
        <v>9.9601593625498003E-2</v>
      </c>
      <c r="E74" s="115">
        <v>5</v>
      </c>
      <c r="F74" s="114">
        <v>7</v>
      </c>
      <c r="G74" s="114">
        <v>7</v>
      </c>
      <c r="H74" s="114">
        <v>4</v>
      </c>
      <c r="I74" s="140">
        <v>11</v>
      </c>
      <c r="J74" s="115">
        <v>-6</v>
      </c>
      <c r="K74" s="116">
        <v>-54.545454545454547</v>
      </c>
    </row>
    <row r="75" spans="1:11" ht="14.1" customHeight="1" x14ac:dyDescent="0.2">
      <c r="A75" s="306" t="s">
        <v>313</v>
      </c>
      <c r="B75" s="307" t="s">
        <v>314</v>
      </c>
      <c r="C75" s="308"/>
      <c r="D75" s="113">
        <v>0.35856573705179284</v>
      </c>
      <c r="E75" s="115">
        <v>18</v>
      </c>
      <c r="F75" s="114">
        <v>18</v>
      </c>
      <c r="G75" s="114">
        <v>35</v>
      </c>
      <c r="H75" s="114">
        <v>14</v>
      </c>
      <c r="I75" s="140">
        <v>9</v>
      </c>
      <c r="J75" s="115">
        <v>9</v>
      </c>
      <c r="K75" s="116">
        <v>100</v>
      </c>
    </row>
    <row r="76" spans="1:11" ht="14.1" customHeight="1" x14ac:dyDescent="0.2">
      <c r="A76" s="306">
        <v>91</v>
      </c>
      <c r="B76" s="307" t="s">
        <v>315</v>
      </c>
      <c r="C76" s="308"/>
      <c r="D76" s="113">
        <v>0.23904382470119523</v>
      </c>
      <c r="E76" s="115">
        <v>12</v>
      </c>
      <c r="F76" s="114">
        <v>8</v>
      </c>
      <c r="G76" s="114">
        <v>16</v>
      </c>
      <c r="H76" s="114">
        <v>22</v>
      </c>
      <c r="I76" s="140">
        <v>25</v>
      </c>
      <c r="J76" s="115">
        <v>-13</v>
      </c>
      <c r="K76" s="116">
        <v>-52</v>
      </c>
    </row>
    <row r="77" spans="1:11" ht="14.1" customHeight="1" x14ac:dyDescent="0.2">
      <c r="A77" s="306">
        <v>92</v>
      </c>
      <c r="B77" s="307" t="s">
        <v>316</v>
      </c>
      <c r="C77" s="308"/>
      <c r="D77" s="113">
        <v>1.6932270916334662</v>
      </c>
      <c r="E77" s="115">
        <v>85</v>
      </c>
      <c r="F77" s="114">
        <v>390</v>
      </c>
      <c r="G77" s="114">
        <v>86</v>
      </c>
      <c r="H77" s="114">
        <v>68</v>
      </c>
      <c r="I77" s="140">
        <v>139</v>
      </c>
      <c r="J77" s="115">
        <v>-54</v>
      </c>
      <c r="K77" s="116">
        <v>-38.848920863309353</v>
      </c>
    </row>
    <row r="78" spans="1:11" ht="14.1" customHeight="1" x14ac:dyDescent="0.2">
      <c r="A78" s="306">
        <v>93</v>
      </c>
      <c r="B78" s="307" t="s">
        <v>317</v>
      </c>
      <c r="C78" s="308"/>
      <c r="D78" s="113" t="s">
        <v>513</v>
      </c>
      <c r="E78" s="115" t="s">
        <v>513</v>
      </c>
      <c r="F78" s="114" t="s">
        <v>513</v>
      </c>
      <c r="G78" s="114">
        <v>7</v>
      </c>
      <c r="H78" s="114">
        <v>4</v>
      </c>
      <c r="I78" s="140" t="s">
        <v>513</v>
      </c>
      <c r="J78" s="115" t="s">
        <v>513</v>
      </c>
      <c r="K78" s="116" t="s">
        <v>513</v>
      </c>
    </row>
    <row r="79" spans="1:11" ht="14.1" customHeight="1" x14ac:dyDescent="0.2">
      <c r="A79" s="306">
        <v>94</v>
      </c>
      <c r="B79" s="307" t="s">
        <v>318</v>
      </c>
      <c r="C79" s="308"/>
      <c r="D79" s="113">
        <v>0.17928286852589642</v>
      </c>
      <c r="E79" s="115">
        <v>9</v>
      </c>
      <c r="F79" s="114">
        <v>22</v>
      </c>
      <c r="G79" s="114">
        <v>34</v>
      </c>
      <c r="H79" s="114">
        <v>28</v>
      </c>
      <c r="I79" s="140">
        <v>35</v>
      </c>
      <c r="J79" s="115">
        <v>-26</v>
      </c>
      <c r="K79" s="116">
        <v>-74.285714285714292</v>
      </c>
    </row>
    <row r="80" spans="1:11" ht="14.1" customHeight="1" x14ac:dyDescent="0.2">
      <c r="A80" s="306" t="s">
        <v>319</v>
      </c>
      <c r="B80" s="307" t="s">
        <v>320</v>
      </c>
      <c r="C80" s="308"/>
      <c r="D80" s="113" t="s">
        <v>513</v>
      </c>
      <c r="E80" s="115" t="s">
        <v>513</v>
      </c>
      <c r="F80" s="114" t="s">
        <v>513</v>
      </c>
      <c r="G80" s="114" t="s">
        <v>513</v>
      </c>
      <c r="H80" s="114">
        <v>0</v>
      </c>
      <c r="I80" s="140" t="s">
        <v>513</v>
      </c>
      <c r="J80" s="115" t="s">
        <v>513</v>
      </c>
      <c r="K80" s="116" t="s">
        <v>513</v>
      </c>
    </row>
    <row r="81" spans="1:11" ht="14.1" customHeight="1" x14ac:dyDescent="0.2">
      <c r="A81" s="310" t="s">
        <v>321</v>
      </c>
      <c r="B81" s="311" t="s">
        <v>333</v>
      </c>
      <c r="C81" s="312"/>
      <c r="D81" s="125">
        <v>0.37848605577689243</v>
      </c>
      <c r="E81" s="143">
        <v>19</v>
      </c>
      <c r="F81" s="144">
        <v>35</v>
      </c>
      <c r="G81" s="144">
        <v>88</v>
      </c>
      <c r="H81" s="144">
        <v>19</v>
      </c>
      <c r="I81" s="145">
        <v>48</v>
      </c>
      <c r="J81" s="143">
        <v>-29</v>
      </c>
      <c r="K81" s="146">
        <v>-60.416666666666664</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5256</v>
      </c>
      <c r="E11" s="114">
        <v>4767</v>
      </c>
      <c r="F11" s="114">
        <v>5726</v>
      </c>
      <c r="G11" s="114">
        <v>4603</v>
      </c>
      <c r="H11" s="140">
        <v>5551</v>
      </c>
      <c r="I11" s="115">
        <v>-295</v>
      </c>
      <c r="J11" s="116">
        <v>-5.3143577733741667</v>
      </c>
    </row>
    <row r="12" spans="1:15" s="110" customFormat="1" ht="24.95" customHeight="1" x14ac:dyDescent="0.2">
      <c r="A12" s="193" t="s">
        <v>132</v>
      </c>
      <c r="B12" s="194" t="s">
        <v>133</v>
      </c>
      <c r="C12" s="113">
        <v>0.19025875190258751</v>
      </c>
      <c r="D12" s="115">
        <v>10</v>
      </c>
      <c r="E12" s="114">
        <v>6</v>
      </c>
      <c r="F12" s="114">
        <v>12</v>
      </c>
      <c r="G12" s="114">
        <v>3</v>
      </c>
      <c r="H12" s="140">
        <v>4</v>
      </c>
      <c r="I12" s="115">
        <v>6</v>
      </c>
      <c r="J12" s="116">
        <v>150</v>
      </c>
    </row>
    <row r="13" spans="1:15" s="110" customFormat="1" ht="24.95" customHeight="1" x14ac:dyDescent="0.2">
      <c r="A13" s="193" t="s">
        <v>134</v>
      </c>
      <c r="B13" s="199" t="s">
        <v>214</v>
      </c>
      <c r="C13" s="113">
        <v>0.74200913242009137</v>
      </c>
      <c r="D13" s="115">
        <v>39</v>
      </c>
      <c r="E13" s="114">
        <v>36</v>
      </c>
      <c r="F13" s="114">
        <v>42</v>
      </c>
      <c r="G13" s="114">
        <v>33</v>
      </c>
      <c r="H13" s="140">
        <v>50</v>
      </c>
      <c r="I13" s="115">
        <v>-11</v>
      </c>
      <c r="J13" s="116">
        <v>-22</v>
      </c>
    </row>
    <row r="14" spans="1:15" s="287" customFormat="1" ht="24.95" customHeight="1" x14ac:dyDescent="0.2">
      <c r="A14" s="193" t="s">
        <v>215</v>
      </c>
      <c r="B14" s="199" t="s">
        <v>137</v>
      </c>
      <c r="C14" s="113">
        <v>10.197869101978691</v>
      </c>
      <c r="D14" s="115">
        <v>536</v>
      </c>
      <c r="E14" s="114">
        <v>374</v>
      </c>
      <c r="F14" s="114">
        <v>468</v>
      </c>
      <c r="G14" s="114">
        <v>524</v>
      </c>
      <c r="H14" s="140">
        <v>425</v>
      </c>
      <c r="I14" s="115">
        <v>111</v>
      </c>
      <c r="J14" s="116">
        <v>26.117647058823529</v>
      </c>
      <c r="K14" s="110"/>
      <c r="L14" s="110"/>
      <c r="M14" s="110"/>
      <c r="N14" s="110"/>
      <c r="O14" s="110"/>
    </row>
    <row r="15" spans="1:15" s="110" customFormat="1" ht="24.95" customHeight="1" x14ac:dyDescent="0.2">
      <c r="A15" s="193" t="s">
        <v>216</v>
      </c>
      <c r="B15" s="199" t="s">
        <v>217</v>
      </c>
      <c r="C15" s="113">
        <v>2.0928462709284625</v>
      </c>
      <c r="D15" s="115">
        <v>110</v>
      </c>
      <c r="E15" s="114">
        <v>150</v>
      </c>
      <c r="F15" s="114">
        <v>163</v>
      </c>
      <c r="G15" s="114">
        <v>127</v>
      </c>
      <c r="H15" s="140">
        <v>153</v>
      </c>
      <c r="I15" s="115">
        <v>-43</v>
      </c>
      <c r="J15" s="116">
        <v>-28.104575163398692</v>
      </c>
    </row>
    <row r="16" spans="1:15" s="287" customFormat="1" ht="24.95" customHeight="1" x14ac:dyDescent="0.2">
      <c r="A16" s="193" t="s">
        <v>218</v>
      </c>
      <c r="B16" s="199" t="s">
        <v>141</v>
      </c>
      <c r="C16" s="113">
        <v>4.2617960426179602</v>
      </c>
      <c r="D16" s="115">
        <v>224</v>
      </c>
      <c r="E16" s="114">
        <v>161</v>
      </c>
      <c r="F16" s="114">
        <v>213</v>
      </c>
      <c r="G16" s="114">
        <v>217</v>
      </c>
      <c r="H16" s="140">
        <v>201</v>
      </c>
      <c r="I16" s="115">
        <v>23</v>
      </c>
      <c r="J16" s="116">
        <v>11.442786069651742</v>
      </c>
      <c r="K16" s="110"/>
      <c r="L16" s="110"/>
      <c r="M16" s="110"/>
      <c r="N16" s="110"/>
      <c r="O16" s="110"/>
    </row>
    <row r="17" spans="1:15" s="110" customFormat="1" ht="24.95" customHeight="1" x14ac:dyDescent="0.2">
      <c r="A17" s="193" t="s">
        <v>142</v>
      </c>
      <c r="B17" s="199" t="s">
        <v>220</v>
      </c>
      <c r="C17" s="113">
        <v>3.8432267884322679</v>
      </c>
      <c r="D17" s="115">
        <v>202</v>
      </c>
      <c r="E17" s="114">
        <v>63</v>
      </c>
      <c r="F17" s="114">
        <v>92</v>
      </c>
      <c r="G17" s="114">
        <v>180</v>
      </c>
      <c r="H17" s="140">
        <v>71</v>
      </c>
      <c r="I17" s="115">
        <v>131</v>
      </c>
      <c r="J17" s="116">
        <v>184.50704225352112</v>
      </c>
    </row>
    <row r="18" spans="1:15" s="287" customFormat="1" ht="24.95" customHeight="1" x14ac:dyDescent="0.2">
      <c r="A18" s="201" t="s">
        <v>144</v>
      </c>
      <c r="B18" s="202" t="s">
        <v>145</v>
      </c>
      <c r="C18" s="113">
        <v>8.6187214611872154</v>
      </c>
      <c r="D18" s="115">
        <v>453</v>
      </c>
      <c r="E18" s="114">
        <v>391</v>
      </c>
      <c r="F18" s="114">
        <v>476</v>
      </c>
      <c r="G18" s="114">
        <v>399</v>
      </c>
      <c r="H18" s="140">
        <v>332</v>
      </c>
      <c r="I18" s="115">
        <v>121</v>
      </c>
      <c r="J18" s="116">
        <v>36.445783132530117</v>
      </c>
      <c r="K18" s="110"/>
      <c r="L18" s="110"/>
      <c r="M18" s="110"/>
      <c r="N18" s="110"/>
      <c r="O18" s="110"/>
    </row>
    <row r="19" spans="1:15" s="110" customFormat="1" ht="24.95" customHeight="1" x14ac:dyDescent="0.2">
      <c r="A19" s="193" t="s">
        <v>146</v>
      </c>
      <c r="B19" s="199" t="s">
        <v>147</v>
      </c>
      <c r="C19" s="113">
        <v>13.089802130898022</v>
      </c>
      <c r="D19" s="115">
        <v>688</v>
      </c>
      <c r="E19" s="114">
        <v>538</v>
      </c>
      <c r="F19" s="114">
        <v>928</v>
      </c>
      <c r="G19" s="114">
        <v>682</v>
      </c>
      <c r="H19" s="140">
        <v>743</v>
      </c>
      <c r="I19" s="115">
        <v>-55</v>
      </c>
      <c r="J19" s="116">
        <v>-7.4024226110363394</v>
      </c>
    </row>
    <row r="20" spans="1:15" s="287" customFormat="1" ht="24.95" customHeight="1" x14ac:dyDescent="0.2">
      <c r="A20" s="193" t="s">
        <v>148</v>
      </c>
      <c r="B20" s="199" t="s">
        <v>149</v>
      </c>
      <c r="C20" s="113">
        <v>8.4474885844748862</v>
      </c>
      <c r="D20" s="115">
        <v>444</v>
      </c>
      <c r="E20" s="114">
        <v>347</v>
      </c>
      <c r="F20" s="114">
        <v>500</v>
      </c>
      <c r="G20" s="114">
        <v>358</v>
      </c>
      <c r="H20" s="140">
        <v>459</v>
      </c>
      <c r="I20" s="115">
        <v>-15</v>
      </c>
      <c r="J20" s="116">
        <v>-3.2679738562091503</v>
      </c>
      <c r="K20" s="110"/>
      <c r="L20" s="110"/>
      <c r="M20" s="110"/>
      <c r="N20" s="110"/>
      <c r="O20" s="110"/>
    </row>
    <row r="21" spans="1:15" s="110" customFormat="1" ht="24.95" customHeight="1" x14ac:dyDescent="0.2">
      <c r="A21" s="201" t="s">
        <v>150</v>
      </c>
      <c r="B21" s="202" t="s">
        <v>151</v>
      </c>
      <c r="C21" s="113">
        <v>4.8896499238964992</v>
      </c>
      <c r="D21" s="115">
        <v>257</v>
      </c>
      <c r="E21" s="114">
        <v>193</v>
      </c>
      <c r="F21" s="114">
        <v>215</v>
      </c>
      <c r="G21" s="114">
        <v>149</v>
      </c>
      <c r="H21" s="140">
        <v>278</v>
      </c>
      <c r="I21" s="115">
        <v>-21</v>
      </c>
      <c r="J21" s="116">
        <v>-7.5539568345323742</v>
      </c>
    </row>
    <row r="22" spans="1:15" s="110" customFormat="1" ht="24.95" customHeight="1" x14ac:dyDescent="0.2">
      <c r="A22" s="201" t="s">
        <v>152</v>
      </c>
      <c r="B22" s="199" t="s">
        <v>153</v>
      </c>
      <c r="C22" s="113">
        <v>1.1605783866057839</v>
      </c>
      <c r="D22" s="115">
        <v>61</v>
      </c>
      <c r="E22" s="114">
        <v>32</v>
      </c>
      <c r="F22" s="114">
        <v>41</v>
      </c>
      <c r="G22" s="114">
        <v>35</v>
      </c>
      <c r="H22" s="140">
        <v>34</v>
      </c>
      <c r="I22" s="115">
        <v>27</v>
      </c>
      <c r="J22" s="116">
        <v>79.411764705882348</v>
      </c>
    </row>
    <row r="23" spans="1:15" s="110" customFormat="1" ht="24.95" customHeight="1" x14ac:dyDescent="0.2">
      <c r="A23" s="193" t="s">
        <v>154</v>
      </c>
      <c r="B23" s="199" t="s">
        <v>155</v>
      </c>
      <c r="C23" s="113">
        <v>1.5981735159817352</v>
      </c>
      <c r="D23" s="115">
        <v>84</v>
      </c>
      <c r="E23" s="114">
        <v>60</v>
      </c>
      <c r="F23" s="114">
        <v>72</v>
      </c>
      <c r="G23" s="114">
        <v>64</v>
      </c>
      <c r="H23" s="140">
        <v>86</v>
      </c>
      <c r="I23" s="115">
        <v>-2</v>
      </c>
      <c r="J23" s="116">
        <v>-2.3255813953488373</v>
      </c>
    </row>
    <row r="24" spans="1:15" s="110" customFormat="1" ht="24.95" customHeight="1" x14ac:dyDescent="0.2">
      <c r="A24" s="193" t="s">
        <v>156</v>
      </c>
      <c r="B24" s="199" t="s">
        <v>221</v>
      </c>
      <c r="C24" s="113">
        <v>4.3378995433789953</v>
      </c>
      <c r="D24" s="115">
        <v>228</v>
      </c>
      <c r="E24" s="114">
        <v>240</v>
      </c>
      <c r="F24" s="114">
        <v>220</v>
      </c>
      <c r="G24" s="114">
        <v>163</v>
      </c>
      <c r="H24" s="140">
        <v>247</v>
      </c>
      <c r="I24" s="115">
        <v>-19</v>
      </c>
      <c r="J24" s="116">
        <v>-7.6923076923076925</v>
      </c>
    </row>
    <row r="25" spans="1:15" s="110" customFormat="1" ht="24.95" customHeight="1" x14ac:dyDescent="0.2">
      <c r="A25" s="193" t="s">
        <v>222</v>
      </c>
      <c r="B25" s="204" t="s">
        <v>159</v>
      </c>
      <c r="C25" s="113">
        <v>5.6506849315068495</v>
      </c>
      <c r="D25" s="115">
        <v>297</v>
      </c>
      <c r="E25" s="114">
        <v>571</v>
      </c>
      <c r="F25" s="114">
        <v>363</v>
      </c>
      <c r="G25" s="114">
        <v>309</v>
      </c>
      <c r="H25" s="140">
        <v>347</v>
      </c>
      <c r="I25" s="115">
        <v>-50</v>
      </c>
      <c r="J25" s="116">
        <v>-14.409221902017292</v>
      </c>
    </row>
    <row r="26" spans="1:15" s="110" customFormat="1" ht="24.95" customHeight="1" x14ac:dyDescent="0.2">
      <c r="A26" s="201">
        <v>782.78300000000002</v>
      </c>
      <c r="B26" s="203" t="s">
        <v>160</v>
      </c>
      <c r="C26" s="113">
        <v>16.381278538812786</v>
      </c>
      <c r="D26" s="115">
        <v>861</v>
      </c>
      <c r="E26" s="114">
        <v>831</v>
      </c>
      <c r="F26" s="114">
        <v>944</v>
      </c>
      <c r="G26" s="114">
        <v>886</v>
      </c>
      <c r="H26" s="140">
        <v>1041</v>
      </c>
      <c r="I26" s="115">
        <v>-180</v>
      </c>
      <c r="J26" s="116">
        <v>-17.291066282420751</v>
      </c>
    </row>
    <row r="27" spans="1:15" s="110" customFormat="1" ht="24.95" customHeight="1" x14ac:dyDescent="0.2">
      <c r="A27" s="193" t="s">
        <v>161</v>
      </c>
      <c r="B27" s="199" t="s">
        <v>162</v>
      </c>
      <c r="C27" s="113">
        <v>1.9025875190258752</v>
      </c>
      <c r="D27" s="115">
        <v>100</v>
      </c>
      <c r="E27" s="114">
        <v>82</v>
      </c>
      <c r="F27" s="114">
        <v>116</v>
      </c>
      <c r="G27" s="114">
        <v>76</v>
      </c>
      <c r="H27" s="140">
        <v>92</v>
      </c>
      <c r="I27" s="115">
        <v>8</v>
      </c>
      <c r="J27" s="116">
        <v>8.695652173913043</v>
      </c>
    </row>
    <row r="28" spans="1:15" s="110" customFormat="1" ht="24.95" customHeight="1" x14ac:dyDescent="0.2">
      <c r="A28" s="193" t="s">
        <v>163</v>
      </c>
      <c r="B28" s="199" t="s">
        <v>164</v>
      </c>
      <c r="C28" s="113">
        <v>1.9977168949771689</v>
      </c>
      <c r="D28" s="115">
        <v>105</v>
      </c>
      <c r="E28" s="114">
        <v>99</v>
      </c>
      <c r="F28" s="114">
        <v>203</v>
      </c>
      <c r="G28" s="114">
        <v>104</v>
      </c>
      <c r="H28" s="140">
        <v>204</v>
      </c>
      <c r="I28" s="115">
        <v>-99</v>
      </c>
      <c r="J28" s="116">
        <v>-48.529411764705884</v>
      </c>
    </row>
    <row r="29" spans="1:15" s="110" customFormat="1" ht="24.95" customHeight="1" x14ac:dyDescent="0.2">
      <c r="A29" s="193">
        <v>86</v>
      </c>
      <c r="B29" s="199" t="s">
        <v>165</v>
      </c>
      <c r="C29" s="113">
        <v>7.0966514459665149</v>
      </c>
      <c r="D29" s="115">
        <v>373</v>
      </c>
      <c r="E29" s="114">
        <v>307</v>
      </c>
      <c r="F29" s="114">
        <v>357</v>
      </c>
      <c r="G29" s="114">
        <v>340</v>
      </c>
      <c r="H29" s="140">
        <v>295</v>
      </c>
      <c r="I29" s="115">
        <v>78</v>
      </c>
      <c r="J29" s="116">
        <v>26.440677966101696</v>
      </c>
    </row>
    <row r="30" spans="1:15" s="110" customFormat="1" ht="24.95" customHeight="1" x14ac:dyDescent="0.2">
      <c r="A30" s="193">
        <v>87.88</v>
      </c>
      <c r="B30" s="204" t="s">
        <v>166</v>
      </c>
      <c r="C30" s="113">
        <v>9.8363774733637754</v>
      </c>
      <c r="D30" s="115">
        <v>517</v>
      </c>
      <c r="E30" s="114">
        <v>456</v>
      </c>
      <c r="F30" s="114">
        <v>533</v>
      </c>
      <c r="G30" s="114">
        <v>334</v>
      </c>
      <c r="H30" s="140">
        <v>668</v>
      </c>
      <c r="I30" s="115">
        <v>-151</v>
      </c>
      <c r="J30" s="116">
        <v>-22.604790419161677</v>
      </c>
    </row>
    <row r="31" spans="1:15" s="110" customFormat="1" ht="24.95" customHeight="1" x14ac:dyDescent="0.2">
      <c r="A31" s="193" t="s">
        <v>167</v>
      </c>
      <c r="B31" s="199" t="s">
        <v>168</v>
      </c>
      <c r="C31" s="113">
        <v>3.8622526636225265</v>
      </c>
      <c r="D31" s="115">
        <v>203</v>
      </c>
      <c r="E31" s="114">
        <v>204</v>
      </c>
      <c r="F31" s="114">
        <v>236</v>
      </c>
      <c r="G31" s="114">
        <v>144</v>
      </c>
      <c r="H31" s="140">
        <v>246</v>
      </c>
      <c r="I31" s="115">
        <v>-43</v>
      </c>
      <c r="J31" s="116">
        <v>-17.479674796747968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0.19025875190258751</v>
      </c>
      <c r="D34" s="115">
        <v>10</v>
      </c>
      <c r="E34" s="114">
        <v>6</v>
      </c>
      <c r="F34" s="114">
        <v>12</v>
      </c>
      <c r="G34" s="114">
        <v>3</v>
      </c>
      <c r="H34" s="140">
        <v>4</v>
      </c>
      <c r="I34" s="115">
        <v>6</v>
      </c>
      <c r="J34" s="116">
        <v>150</v>
      </c>
    </row>
    <row r="35" spans="1:10" s="110" customFormat="1" ht="24.95" customHeight="1" x14ac:dyDescent="0.2">
      <c r="A35" s="292" t="s">
        <v>171</v>
      </c>
      <c r="B35" s="293" t="s">
        <v>172</v>
      </c>
      <c r="C35" s="113">
        <v>19.558599695585997</v>
      </c>
      <c r="D35" s="115">
        <v>1028</v>
      </c>
      <c r="E35" s="114">
        <v>801</v>
      </c>
      <c r="F35" s="114">
        <v>986</v>
      </c>
      <c r="G35" s="114">
        <v>956</v>
      </c>
      <c r="H35" s="140">
        <v>807</v>
      </c>
      <c r="I35" s="115">
        <v>221</v>
      </c>
      <c r="J35" s="116">
        <v>27.385377942998762</v>
      </c>
    </row>
    <row r="36" spans="1:10" s="110" customFormat="1" ht="24.95" customHeight="1" x14ac:dyDescent="0.2">
      <c r="A36" s="294" t="s">
        <v>173</v>
      </c>
      <c r="B36" s="295" t="s">
        <v>174</v>
      </c>
      <c r="C36" s="125">
        <v>80.251141552511413</v>
      </c>
      <c r="D36" s="143">
        <v>4218</v>
      </c>
      <c r="E36" s="144">
        <v>3960</v>
      </c>
      <c r="F36" s="144">
        <v>4728</v>
      </c>
      <c r="G36" s="144">
        <v>3644</v>
      </c>
      <c r="H36" s="145">
        <v>4740</v>
      </c>
      <c r="I36" s="143">
        <v>-522</v>
      </c>
      <c r="J36" s="146">
        <v>-11.012658227848101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5256</v>
      </c>
      <c r="F11" s="264">
        <v>4767</v>
      </c>
      <c r="G11" s="264">
        <v>5726</v>
      </c>
      <c r="H11" s="264">
        <v>4603</v>
      </c>
      <c r="I11" s="265">
        <v>5551</v>
      </c>
      <c r="J11" s="263">
        <v>-295</v>
      </c>
      <c r="K11" s="266">
        <v>-5.3143577733741667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29.965753424657535</v>
      </c>
      <c r="E13" s="115">
        <v>1575</v>
      </c>
      <c r="F13" s="114">
        <v>1608</v>
      </c>
      <c r="G13" s="114">
        <v>1824</v>
      </c>
      <c r="H13" s="114">
        <v>1496</v>
      </c>
      <c r="I13" s="140">
        <v>1822</v>
      </c>
      <c r="J13" s="115">
        <v>-247</v>
      </c>
      <c r="K13" s="116">
        <v>-13.556531284302963</v>
      </c>
    </row>
    <row r="14" spans="1:17" ht="15.95" customHeight="1" x14ac:dyDescent="0.2">
      <c r="A14" s="306" t="s">
        <v>230</v>
      </c>
      <c r="B14" s="307"/>
      <c r="C14" s="308"/>
      <c r="D14" s="113">
        <v>56.601978691019788</v>
      </c>
      <c r="E14" s="115">
        <v>2975</v>
      </c>
      <c r="F14" s="114">
        <v>2286</v>
      </c>
      <c r="G14" s="114">
        <v>3141</v>
      </c>
      <c r="H14" s="114">
        <v>2463</v>
      </c>
      <c r="I14" s="140">
        <v>2909</v>
      </c>
      <c r="J14" s="115">
        <v>66</v>
      </c>
      <c r="K14" s="116">
        <v>2.2688209006531452</v>
      </c>
    </row>
    <row r="15" spans="1:17" ht="15.95" customHeight="1" x14ac:dyDescent="0.2">
      <c r="A15" s="306" t="s">
        <v>231</v>
      </c>
      <c r="B15" s="307"/>
      <c r="C15" s="308"/>
      <c r="D15" s="113">
        <v>5.7838660578386607</v>
      </c>
      <c r="E15" s="115">
        <v>304</v>
      </c>
      <c r="F15" s="114">
        <v>548</v>
      </c>
      <c r="G15" s="114">
        <v>362</v>
      </c>
      <c r="H15" s="114">
        <v>312</v>
      </c>
      <c r="I15" s="140">
        <v>399</v>
      </c>
      <c r="J15" s="115">
        <v>-95</v>
      </c>
      <c r="K15" s="116">
        <v>-23.80952380952381</v>
      </c>
    </row>
    <row r="16" spans="1:17" ht="15.95" customHeight="1" x14ac:dyDescent="0.2">
      <c r="A16" s="306" t="s">
        <v>232</v>
      </c>
      <c r="B16" s="307"/>
      <c r="C16" s="308"/>
      <c r="D16" s="113">
        <v>7.115677321156773</v>
      </c>
      <c r="E16" s="115">
        <v>374</v>
      </c>
      <c r="F16" s="114">
        <v>281</v>
      </c>
      <c r="G16" s="114">
        <v>342</v>
      </c>
      <c r="H16" s="114">
        <v>303</v>
      </c>
      <c r="I16" s="140">
        <v>381</v>
      </c>
      <c r="J16" s="115">
        <v>-7</v>
      </c>
      <c r="K16" s="116">
        <v>-1.837270341207349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0.17123287671232876</v>
      </c>
      <c r="E18" s="115">
        <v>9</v>
      </c>
      <c r="F18" s="114">
        <v>14</v>
      </c>
      <c r="G18" s="114">
        <v>21</v>
      </c>
      <c r="H18" s="114">
        <v>13</v>
      </c>
      <c r="I18" s="140">
        <v>10</v>
      </c>
      <c r="J18" s="115">
        <v>-1</v>
      </c>
      <c r="K18" s="116">
        <v>-10</v>
      </c>
    </row>
    <row r="19" spans="1:11" ht="14.1" customHeight="1" x14ac:dyDescent="0.2">
      <c r="A19" s="306" t="s">
        <v>235</v>
      </c>
      <c r="B19" s="307" t="s">
        <v>236</v>
      </c>
      <c r="C19" s="308"/>
      <c r="D19" s="113">
        <v>7.6103500761035003E-2</v>
      </c>
      <c r="E19" s="115">
        <v>4</v>
      </c>
      <c r="F19" s="114">
        <v>9</v>
      </c>
      <c r="G19" s="114">
        <v>12</v>
      </c>
      <c r="H19" s="114">
        <v>7</v>
      </c>
      <c r="I19" s="140">
        <v>3</v>
      </c>
      <c r="J19" s="115">
        <v>1</v>
      </c>
      <c r="K19" s="116">
        <v>33.333333333333336</v>
      </c>
    </row>
    <row r="20" spans="1:11" ht="14.1" customHeight="1" x14ac:dyDescent="0.2">
      <c r="A20" s="306">
        <v>12</v>
      </c>
      <c r="B20" s="307" t="s">
        <v>237</v>
      </c>
      <c r="C20" s="308"/>
      <c r="D20" s="113">
        <v>1.06544901065449</v>
      </c>
      <c r="E20" s="115">
        <v>56</v>
      </c>
      <c r="F20" s="114">
        <v>62</v>
      </c>
      <c r="G20" s="114">
        <v>51</v>
      </c>
      <c r="H20" s="114">
        <v>43</v>
      </c>
      <c r="I20" s="140">
        <v>57</v>
      </c>
      <c r="J20" s="115">
        <v>-1</v>
      </c>
      <c r="K20" s="116">
        <v>-1.7543859649122806</v>
      </c>
    </row>
    <row r="21" spans="1:11" ht="14.1" customHeight="1" x14ac:dyDescent="0.2">
      <c r="A21" s="306">
        <v>21</v>
      </c>
      <c r="B21" s="307" t="s">
        <v>238</v>
      </c>
      <c r="C21" s="308"/>
      <c r="D21" s="113">
        <v>0.51369863013698636</v>
      </c>
      <c r="E21" s="115">
        <v>27</v>
      </c>
      <c r="F21" s="114">
        <v>11</v>
      </c>
      <c r="G21" s="114">
        <v>20</v>
      </c>
      <c r="H21" s="114">
        <v>17</v>
      </c>
      <c r="I21" s="140">
        <v>14</v>
      </c>
      <c r="J21" s="115">
        <v>13</v>
      </c>
      <c r="K21" s="116">
        <v>92.857142857142861</v>
      </c>
    </row>
    <row r="22" spans="1:11" ht="14.1" customHeight="1" x14ac:dyDescent="0.2">
      <c r="A22" s="306">
        <v>22</v>
      </c>
      <c r="B22" s="307" t="s">
        <v>239</v>
      </c>
      <c r="C22" s="308"/>
      <c r="D22" s="113">
        <v>1.617199391171994</v>
      </c>
      <c r="E22" s="115">
        <v>85</v>
      </c>
      <c r="F22" s="114">
        <v>43</v>
      </c>
      <c r="G22" s="114">
        <v>56</v>
      </c>
      <c r="H22" s="114">
        <v>46</v>
      </c>
      <c r="I22" s="140">
        <v>44</v>
      </c>
      <c r="J22" s="115">
        <v>41</v>
      </c>
      <c r="K22" s="116">
        <v>93.181818181818187</v>
      </c>
    </row>
    <row r="23" spans="1:11" ht="14.1" customHeight="1" x14ac:dyDescent="0.2">
      <c r="A23" s="306">
        <v>23</v>
      </c>
      <c r="B23" s="307" t="s">
        <v>240</v>
      </c>
      <c r="C23" s="308"/>
      <c r="D23" s="113">
        <v>0.53272450532724502</v>
      </c>
      <c r="E23" s="115">
        <v>28</v>
      </c>
      <c r="F23" s="114">
        <v>29</v>
      </c>
      <c r="G23" s="114">
        <v>28</v>
      </c>
      <c r="H23" s="114">
        <v>27</v>
      </c>
      <c r="I23" s="140">
        <v>28</v>
      </c>
      <c r="J23" s="115">
        <v>0</v>
      </c>
      <c r="K23" s="116">
        <v>0</v>
      </c>
    </row>
    <row r="24" spans="1:11" ht="14.1" customHeight="1" x14ac:dyDescent="0.2">
      <c r="A24" s="306">
        <v>24</v>
      </c>
      <c r="B24" s="307" t="s">
        <v>241</v>
      </c>
      <c r="C24" s="308"/>
      <c r="D24" s="113">
        <v>4.0715372907153728</v>
      </c>
      <c r="E24" s="115">
        <v>214</v>
      </c>
      <c r="F24" s="114">
        <v>174</v>
      </c>
      <c r="G24" s="114">
        <v>209</v>
      </c>
      <c r="H24" s="114">
        <v>215</v>
      </c>
      <c r="I24" s="140">
        <v>208</v>
      </c>
      <c r="J24" s="115">
        <v>6</v>
      </c>
      <c r="K24" s="116">
        <v>2.8846153846153846</v>
      </c>
    </row>
    <row r="25" spans="1:11" ht="14.1" customHeight="1" x14ac:dyDescent="0.2">
      <c r="A25" s="306">
        <v>25</v>
      </c>
      <c r="B25" s="307" t="s">
        <v>242</v>
      </c>
      <c r="C25" s="308"/>
      <c r="D25" s="113">
        <v>5.2891933028919329</v>
      </c>
      <c r="E25" s="115">
        <v>278</v>
      </c>
      <c r="F25" s="114">
        <v>172</v>
      </c>
      <c r="G25" s="114">
        <v>233</v>
      </c>
      <c r="H25" s="114">
        <v>271</v>
      </c>
      <c r="I25" s="140">
        <v>245</v>
      </c>
      <c r="J25" s="115">
        <v>33</v>
      </c>
      <c r="K25" s="116">
        <v>13.469387755102041</v>
      </c>
    </row>
    <row r="26" spans="1:11" ht="14.1" customHeight="1" x14ac:dyDescent="0.2">
      <c r="A26" s="306">
        <v>26</v>
      </c>
      <c r="B26" s="307" t="s">
        <v>243</v>
      </c>
      <c r="C26" s="308"/>
      <c r="D26" s="113">
        <v>2.073820395738204</v>
      </c>
      <c r="E26" s="115">
        <v>109</v>
      </c>
      <c r="F26" s="114">
        <v>63</v>
      </c>
      <c r="G26" s="114">
        <v>93</v>
      </c>
      <c r="H26" s="114">
        <v>85</v>
      </c>
      <c r="I26" s="140">
        <v>138</v>
      </c>
      <c r="J26" s="115">
        <v>-29</v>
      </c>
      <c r="K26" s="116">
        <v>-21.014492753623188</v>
      </c>
    </row>
    <row r="27" spans="1:11" ht="14.1" customHeight="1" x14ac:dyDescent="0.2">
      <c r="A27" s="306">
        <v>27</v>
      </c>
      <c r="B27" s="307" t="s">
        <v>244</v>
      </c>
      <c r="C27" s="308"/>
      <c r="D27" s="113">
        <v>0.57077625570776258</v>
      </c>
      <c r="E27" s="115">
        <v>30</v>
      </c>
      <c r="F27" s="114">
        <v>20</v>
      </c>
      <c r="G27" s="114">
        <v>48</v>
      </c>
      <c r="H27" s="114">
        <v>31</v>
      </c>
      <c r="I27" s="140">
        <v>43</v>
      </c>
      <c r="J27" s="115">
        <v>-13</v>
      </c>
      <c r="K27" s="116">
        <v>-30.232558139534884</v>
      </c>
    </row>
    <row r="28" spans="1:11" ht="14.1" customHeight="1" x14ac:dyDescent="0.2">
      <c r="A28" s="306">
        <v>28</v>
      </c>
      <c r="B28" s="307" t="s">
        <v>245</v>
      </c>
      <c r="C28" s="308"/>
      <c r="D28" s="113">
        <v>9.5129375951293754E-2</v>
      </c>
      <c r="E28" s="115">
        <v>5</v>
      </c>
      <c r="F28" s="114">
        <v>11</v>
      </c>
      <c r="G28" s="114" t="s">
        <v>513</v>
      </c>
      <c r="H28" s="114">
        <v>10</v>
      </c>
      <c r="I28" s="140">
        <v>4</v>
      </c>
      <c r="J28" s="115">
        <v>1</v>
      </c>
      <c r="K28" s="116">
        <v>25</v>
      </c>
    </row>
    <row r="29" spans="1:11" ht="14.1" customHeight="1" x14ac:dyDescent="0.2">
      <c r="A29" s="306">
        <v>29</v>
      </c>
      <c r="B29" s="307" t="s">
        <v>246</v>
      </c>
      <c r="C29" s="308"/>
      <c r="D29" s="113">
        <v>2.5875190258751903</v>
      </c>
      <c r="E29" s="115">
        <v>136</v>
      </c>
      <c r="F29" s="114">
        <v>113</v>
      </c>
      <c r="G29" s="114">
        <v>144</v>
      </c>
      <c r="H29" s="114">
        <v>84</v>
      </c>
      <c r="I29" s="140">
        <v>171</v>
      </c>
      <c r="J29" s="115">
        <v>-35</v>
      </c>
      <c r="K29" s="116">
        <v>-20.467836257309941</v>
      </c>
    </row>
    <row r="30" spans="1:11" ht="14.1" customHeight="1" x14ac:dyDescent="0.2">
      <c r="A30" s="306" t="s">
        <v>247</v>
      </c>
      <c r="B30" s="307" t="s">
        <v>248</v>
      </c>
      <c r="C30" s="308"/>
      <c r="D30" s="113">
        <v>0.78006088280060881</v>
      </c>
      <c r="E30" s="115">
        <v>41</v>
      </c>
      <c r="F30" s="114">
        <v>52</v>
      </c>
      <c r="G30" s="114">
        <v>64</v>
      </c>
      <c r="H30" s="114">
        <v>29</v>
      </c>
      <c r="I30" s="140">
        <v>66</v>
      </c>
      <c r="J30" s="115">
        <v>-25</v>
      </c>
      <c r="K30" s="116">
        <v>-37.878787878787875</v>
      </c>
    </row>
    <row r="31" spans="1:11" ht="14.1" customHeight="1" x14ac:dyDescent="0.2">
      <c r="A31" s="306" t="s">
        <v>249</v>
      </c>
      <c r="B31" s="307" t="s">
        <v>250</v>
      </c>
      <c r="C31" s="308"/>
      <c r="D31" s="113">
        <v>1.8074581430745815</v>
      </c>
      <c r="E31" s="115">
        <v>95</v>
      </c>
      <c r="F31" s="114">
        <v>61</v>
      </c>
      <c r="G31" s="114">
        <v>80</v>
      </c>
      <c r="H31" s="114">
        <v>55</v>
      </c>
      <c r="I31" s="140">
        <v>105</v>
      </c>
      <c r="J31" s="115">
        <v>-10</v>
      </c>
      <c r="K31" s="116">
        <v>-9.5238095238095237</v>
      </c>
    </row>
    <row r="32" spans="1:11" ht="14.1" customHeight="1" x14ac:dyDescent="0.2">
      <c r="A32" s="306">
        <v>31</v>
      </c>
      <c r="B32" s="307" t="s">
        <v>251</v>
      </c>
      <c r="C32" s="308"/>
      <c r="D32" s="113">
        <v>0.45662100456621002</v>
      </c>
      <c r="E32" s="115">
        <v>24</v>
      </c>
      <c r="F32" s="114">
        <v>14</v>
      </c>
      <c r="G32" s="114">
        <v>22</v>
      </c>
      <c r="H32" s="114">
        <v>20</v>
      </c>
      <c r="I32" s="140">
        <v>23</v>
      </c>
      <c r="J32" s="115">
        <v>1</v>
      </c>
      <c r="K32" s="116">
        <v>4.3478260869565215</v>
      </c>
    </row>
    <row r="33" spans="1:11" ht="14.1" customHeight="1" x14ac:dyDescent="0.2">
      <c r="A33" s="306">
        <v>32</v>
      </c>
      <c r="B33" s="307" t="s">
        <v>252</v>
      </c>
      <c r="C33" s="308"/>
      <c r="D33" s="113">
        <v>5.4223744292237441</v>
      </c>
      <c r="E33" s="115">
        <v>285</v>
      </c>
      <c r="F33" s="114">
        <v>368</v>
      </c>
      <c r="G33" s="114">
        <v>325</v>
      </c>
      <c r="H33" s="114">
        <v>262</v>
      </c>
      <c r="I33" s="140">
        <v>197</v>
      </c>
      <c r="J33" s="115">
        <v>88</v>
      </c>
      <c r="K33" s="116">
        <v>44.670050761421322</v>
      </c>
    </row>
    <row r="34" spans="1:11" ht="14.1" customHeight="1" x14ac:dyDescent="0.2">
      <c r="A34" s="306">
        <v>33</v>
      </c>
      <c r="B34" s="307" t="s">
        <v>253</v>
      </c>
      <c r="C34" s="308"/>
      <c r="D34" s="113">
        <v>1.5601217656012176</v>
      </c>
      <c r="E34" s="115">
        <v>82</v>
      </c>
      <c r="F34" s="114">
        <v>80</v>
      </c>
      <c r="G34" s="114">
        <v>104</v>
      </c>
      <c r="H34" s="114">
        <v>84</v>
      </c>
      <c r="I34" s="140">
        <v>79</v>
      </c>
      <c r="J34" s="115">
        <v>3</v>
      </c>
      <c r="K34" s="116">
        <v>3.7974683544303796</v>
      </c>
    </row>
    <row r="35" spans="1:11" ht="14.1" customHeight="1" x14ac:dyDescent="0.2">
      <c r="A35" s="306">
        <v>34</v>
      </c>
      <c r="B35" s="307" t="s">
        <v>254</v>
      </c>
      <c r="C35" s="308"/>
      <c r="D35" s="113">
        <v>1.4269406392694064</v>
      </c>
      <c r="E35" s="115">
        <v>75</v>
      </c>
      <c r="F35" s="114">
        <v>54</v>
      </c>
      <c r="G35" s="114">
        <v>83</v>
      </c>
      <c r="H35" s="114">
        <v>65</v>
      </c>
      <c r="I35" s="140">
        <v>91</v>
      </c>
      <c r="J35" s="115">
        <v>-16</v>
      </c>
      <c r="K35" s="116">
        <v>-17.582417582417584</v>
      </c>
    </row>
    <row r="36" spans="1:11" ht="14.1" customHeight="1" x14ac:dyDescent="0.2">
      <c r="A36" s="306">
        <v>41</v>
      </c>
      <c r="B36" s="307" t="s">
        <v>255</v>
      </c>
      <c r="C36" s="308"/>
      <c r="D36" s="113">
        <v>0.4756468797564688</v>
      </c>
      <c r="E36" s="115">
        <v>25</v>
      </c>
      <c r="F36" s="114">
        <v>19</v>
      </c>
      <c r="G36" s="114">
        <v>25</v>
      </c>
      <c r="H36" s="114">
        <v>21</v>
      </c>
      <c r="I36" s="140">
        <v>16</v>
      </c>
      <c r="J36" s="115">
        <v>9</v>
      </c>
      <c r="K36" s="116">
        <v>56.25</v>
      </c>
    </row>
    <row r="37" spans="1:11" ht="14.1" customHeight="1" x14ac:dyDescent="0.2">
      <c r="A37" s="306">
        <v>42</v>
      </c>
      <c r="B37" s="307" t="s">
        <v>256</v>
      </c>
      <c r="C37" s="308"/>
      <c r="D37" s="113" t="s">
        <v>513</v>
      </c>
      <c r="E37" s="115" t="s">
        <v>513</v>
      </c>
      <c r="F37" s="114" t="s">
        <v>513</v>
      </c>
      <c r="G37" s="114">
        <v>5</v>
      </c>
      <c r="H37" s="114">
        <v>7</v>
      </c>
      <c r="I37" s="140" t="s">
        <v>513</v>
      </c>
      <c r="J37" s="115" t="s">
        <v>513</v>
      </c>
      <c r="K37" s="116" t="s">
        <v>513</v>
      </c>
    </row>
    <row r="38" spans="1:11" ht="14.1" customHeight="1" x14ac:dyDescent="0.2">
      <c r="A38" s="306">
        <v>43</v>
      </c>
      <c r="B38" s="307" t="s">
        <v>257</v>
      </c>
      <c r="C38" s="308"/>
      <c r="D38" s="113">
        <v>0.3995433789954338</v>
      </c>
      <c r="E38" s="115">
        <v>21</v>
      </c>
      <c r="F38" s="114">
        <v>18</v>
      </c>
      <c r="G38" s="114">
        <v>30</v>
      </c>
      <c r="H38" s="114">
        <v>19</v>
      </c>
      <c r="I38" s="140">
        <v>15</v>
      </c>
      <c r="J38" s="115">
        <v>6</v>
      </c>
      <c r="K38" s="116">
        <v>40</v>
      </c>
    </row>
    <row r="39" spans="1:11" ht="14.1" customHeight="1" x14ac:dyDescent="0.2">
      <c r="A39" s="306">
        <v>51</v>
      </c>
      <c r="B39" s="307" t="s">
        <v>258</v>
      </c>
      <c r="C39" s="308"/>
      <c r="D39" s="113">
        <v>17.332572298325722</v>
      </c>
      <c r="E39" s="115">
        <v>911</v>
      </c>
      <c r="F39" s="114">
        <v>828</v>
      </c>
      <c r="G39" s="114">
        <v>1134</v>
      </c>
      <c r="H39" s="114">
        <v>936</v>
      </c>
      <c r="I39" s="140">
        <v>1134</v>
      </c>
      <c r="J39" s="115">
        <v>-223</v>
      </c>
      <c r="K39" s="116">
        <v>-19.664902998236332</v>
      </c>
    </row>
    <row r="40" spans="1:11" ht="14.1" customHeight="1" x14ac:dyDescent="0.2">
      <c r="A40" s="306" t="s">
        <v>259</v>
      </c>
      <c r="B40" s="307" t="s">
        <v>260</v>
      </c>
      <c r="C40" s="308"/>
      <c r="D40" s="113">
        <v>16.780821917808218</v>
      </c>
      <c r="E40" s="115">
        <v>882</v>
      </c>
      <c r="F40" s="114">
        <v>817</v>
      </c>
      <c r="G40" s="114">
        <v>1114</v>
      </c>
      <c r="H40" s="114">
        <v>912</v>
      </c>
      <c r="I40" s="140">
        <v>1108</v>
      </c>
      <c r="J40" s="115">
        <v>-226</v>
      </c>
      <c r="K40" s="116">
        <v>-20.397111913357399</v>
      </c>
    </row>
    <row r="41" spans="1:11" ht="14.1" customHeight="1" x14ac:dyDescent="0.2">
      <c r="A41" s="306"/>
      <c r="B41" s="307" t="s">
        <v>261</v>
      </c>
      <c r="C41" s="308"/>
      <c r="D41" s="113">
        <v>15.468036529680365</v>
      </c>
      <c r="E41" s="115">
        <v>813</v>
      </c>
      <c r="F41" s="114">
        <v>783</v>
      </c>
      <c r="G41" s="114">
        <v>1000</v>
      </c>
      <c r="H41" s="114">
        <v>864</v>
      </c>
      <c r="I41" s="140">
        <v>1007</v>
      </c>
      <c r="J41" s="115">
        <v>-194</v>
      </c>
      <c r="K41" s="116">
        <v>-19.265143992055609</v>
      </c>
    </row>
    <row r="42" spans="1:11" ht="14.1" customHeight="1" x14ac:dyDescent="0.2">
      <c r="A42" s="306">
        <v>52</v>
      </c>
      <c r="B42" s="307" t="s">
        <v>262</v>
      </c>
      <c r="C42" s="308"/>
      <c r="D42" s="113">
        <v>4.6613394216133939</v>
      </c>
      <c r="E42" s="115">
        <v>245</v>
      </c>
      <c r="F42" s="114">
        <v>265</v>
      </c>
      <c r="G42" s="114">
        <v>253</v>
      </c>
      <c r="H42" s="114">
        <v>249</v>
      </c>
      <c r="I42" s="140">
        <v>203</v>
      </c>
      <c r="J42" s="115">
        <v>42</v>
      </c>
      <c r="K42" s="116">
        <v>20.689655172413794</v>
      </c>
    </row>
    <row r="43" spans="1:11" ht="14.1" customHeight="1" x14ac:dyDescent="0.2">
      <c r="A43" s="306" t="s">
        <v>263</v>
      </c>
      <c r="B43" s="307" t="s">
        <v>264</v>
      </c>
      <c r="C43" s="308"/>
      <c r="D43" s="113">
        <v>3.5578386605783865</v>
      </c>
      <c r="E43" s="115">
        <v>187</v>
      </c>
      <c r="F43" s="114">
        <v>212</v>
      </c>
      <c r="G43" s="114">
        <v>212</v>
      </c>
      <c r="H43" s="114">
        <v>202</v>
      </c>
      <c r="I43" s="140">
        <v>159</v>
      </c>
      <c r="J43" s="115">
        <v>28</v>
      </c>
      <c r="K43" s="116">
        <v>17.610062893081761</v>
      </c>
    </row>
    <row r="44" spans="1:11" ht="14.1" customHeight="1" x14ac:dyDescent="0.2">
      <c r="A44" s="306">
        <v>53</v>
      </c>
      <c r="B44" s="307" t="s">
        <v>265</v>
      </c>
      <c r="C44" s="308"/>
      <c r="D44" s="113">
        <v>1.2366818873668188</v>
      </c>
      <c r="E44" s="115">
        <v>65</v>
      </c>
      <c r="F44" s="114">
        <v>43</v>
      </c>
      <c r="G44" s="114">
        <v>47</v>
      </c>
      <c r="H44" s="114">
        <v>30</v>
      </c>
      <c r="I44" s="140">
        <v>50</v>
      </c>
      <c r="J44" s="115">
        <v>15</v>
      </c>
      <c r="K44" s="116">
        <v>30</v>
      </c>
    </row>
    <row r="45" spans="1:11" ht="14.1" customHeight="1" x14ac:dyDescent="0.2">
      <c r="A45" s="306" t="s">
        <v>266</v>
      </c>
      <c r="B45" s="307" t="s">
        <v>267</v>
      </c>
      <c r="C45" s="308"/>
      <c r="D45" s="113">
        <v>1.1986301369863013</v>
      </c>
      <c r="E45" s="115">
        <v>63</v>
      </c>
      <c r="F45" s="114">
        <v>43</v>
      </c>
      <c r="G45" s="114">
        <v>44</v>
      </c>
      <c r="H45" s="114">
        <v>30</v>
      </c>
      <c r="I45" s="140">
        <v>47</v>
      </c>
      <c r="J45" s="115">
        <v>16</v>
      </c>
      <c r="K45" s="116">
        <v>34.042553191489361</v>
      </c>
    </row>
    <row r="46" spans="1:11" ht="14.1" customHeight="1" x14ac:dyDescent="0.2">
      <c r="A46" s="306">
        <v>54</v>
      </c>
      <c r="B46" s="307" t="s">
        <v>268</v>
      </c>
      <c r="C46" s="308"/>
      <c r="D46" s="113">
        <v>2.5875190258751903</v>
      </c>
      <c r="E46" s="115">
        <v>136</v>
      </c>
      <c r="F46" s="114">
        <v>114</v>
      </c>
      <c r="G46" s="114">
        <v>107</v>
      </c>
      <c r="H46" s="114">
        <v>86</v>
      </c>
      <c r="I46" s="140">
        <v>129</v>
      </c>
      <c r="J46" s="115">
        <v>7</v>
      </c>
      <c r="K46" s="116">
        <v>5.4263565891472867</v>
      </c>
    </row>
    <row r="47" spans="1:11" ht="14.1" customHeight="1" x14ac:dyDescent="0.2">
      <c r="A47" s="306">
        <v>61</v>
      </c>
      <c r="B47" s="307" t="s">
        <v>269</v>
      </c>
      <c r="C47" s="308"/>
      <c r="D47" s="113">
        <v>1.2747336377473364</v>
      </c>
      <c r="E47" s="115">
        <v>67</v>
      </c>
      <c r="F47" s="114">
        <v>52</v>
      </c>
      <c r="G47" s="114">
        <v>64</v>
      </c>
      <c r="H47" s="114">
        <v>72</v>
      </c>
      <c r="I47" s="140">
        <v>68</v>
      </c>
      <c r="J47" s="115">
        <v>-1</v>
      </c>
      <c r="K47" s="116">
        <v>-1.4705882352941178</v>
      </c>
    </row>
    <row r="48" spans="1:11" ht="14.1" customHeight="1" x14ac:dyDescent="0.2">
      <c r="A48" s="306">
        <v>62</v>
      </c>
      <c r="B48" s="307" t="s">
        <v>270</v>
      </c>
      <c r="C48" s="308"/>
      <c r="D48" s="113">
        <v>8.0859969558599687</v>
      </c>
      <c r="E48" s="115">
        <v>425</v>
      </c>
      <c r="F48" s="114">
        <v>312</v>
      </c>
      <c r="G48" s="114">
        <v>549</v>
      </c>
      <c r="H48" s="114">
        <v>369</v>
      </c>
      <c r="I48" s="140">
        <v>432</v>
      </c>
      <c r="J48" s="115">
        <v>-7</v>
      </c>
      <c r="K48" s="116">
        <v>-1.6203703703703705</v>
      </c>
    </row>
    <row r="49" spans="1:11" ht="14.1" customHeight="1" x14ac:dyDescent="0.2">
      <c r="A49" s="306">
        <v>63</v>
      </c>
      <c r="B49" s="307" t="s">
        <v>271</v>
      </c>
      <c r="C49" s="308"/>
      <c r="D49" s="113">
        <v>3.3675799086757991</v>
      </c>
      <c r="E49" s="115">
        <v>177</v>
      </c>
      <c r="F49" s="114">
        <v>138</v>
      </c>
      <c r="G49" s="114">
        <v>170</v>
      </c>
      <c r="H49" s="114">
        <v>105</v>
      </c>
      <c r="I49" s="140">
        <v>210</v>
      </c>
      <c r="J49" s="115">
        <v>-33</v>
      </c>
      <c r="K49" s="116">
        <v>-15.714285714285714</v>
      </c>
    </row>
    <row r="50" spans="1:11" ht="14.1" customHeight="1" x14ac:dyDescent="0.2">
      <c r="A50" s="306" t="s">
        <v>272</v>
      </c>
      <c r="B50" s="307" t="s">
        <v>273</v>
      </c>
      <c r="C50" s="308"/>
      <c r="D50" s="113">
        <v>0.26636225266362251</v>
      </c>
      <c r="E50" s="115">
        <v>14</v>
      </c>
      <c r="F50" s="114">
        <v>7</v>
      </c>
      <c r="G50" s="114">
        <v>11</v>
      </c>
      <c r="H50" s="114">
        <v>9</v>
      </c>
      <c r="I50" s="140">
        <v>57</v>
      </c>
      <c r="J50" s="115">
        <v>-43</v>
      </c>
      <c r="K50" s="116">
        <v>-75.438596491228068</v>
      </c>
    </row>
    <row r="51" spans="1:11" ht="14.1" customHeight="1" x14ac:dyDescent="0.2">
      <c r="A51" s="306" t="s">
        <v>274</v>
      </c>
      <c r="B51" s="307" t="s">
        <v>275</v>
      </c>
      <c r="C51" s="308"/>
      <c r="D51" s="113">
        <v>2.7587519025875191</v>
      </c>
      <c r="E51" s="115">
        <v>145</v>
      </c>
      <c r="F51" s="114">
        <v>119</v>
      </c>
      <c r="G51" s="114">
        <v>136</v>
      </c>
      <c r="H51" s="114">
        <v>83</v>
      </c>
      <c r="I51" s="140">
        <v>145</v>
      </c>
      <c r="J51" s="115">
        <v>0</v>
      </c>
      <c r="K51" s="116">
        <v>0</v>
      </c>
    </row>
    <row r="52" spans="1:11" ht="14.1" customHeight="1" x14ac:dyDescent="0.2">
      <c r="A52" s="306">
        <v>71</v>
      </c>
      <c r="B52" s="307" t="s">
        <v>276</v>
      </c>
      <c r="C52" s="308"/>
      <c r="D52" s="113">
        <v>6.8302891933028915</v>
      </c>
      <c r="E52" s="115">
        <v>359</v>
      </c>
      <c r="F52" s="114">
        <v>265</v>
      </c>
      <c r="G52" s="114">
        <v>376</v>
      </c>
      <c r="H52" s="114">
        <v>314</v>
      </c>
      <c r="I52" s="140">
        <v>405</v>
      </c>
      <c r="J52" s="115">
        <v>-46</v>
      </c>
      <c r="K52" s="116">
        <v>-11.358024691358025</v>
      </c>
    </row>
    <row r="53" spans="1:11" ht="14.1" customHeight="1" x14ac:dyDescent="0.2">
      <c r="A53" s="306" t="s">
        <v>277</v>
      </c>
      <c r="B53" s="307" t="s">
        <v>278</v>
      </c>
      <c r="C53" s="308"/>
      <c r="D53" s="113">
        <v>1.8264840182648401</v>
      </c>
      <c r="E53" s="115">
        <v>96</v>
      </c>
      <c r="F53" s="114">
        <v>81</v>
      </c>
      <c r="G53" s="114">
        <v>129</v>
      </c>
      <c r="H53" s="114">
        <v>98</v>
      </c>
      <c r="I53" s="140">
        <v>109</v>
      </c>
      <c r="J53" s="115">
        <v>-13</v>
      </c>
      <c r="K53" s="116">
        <v>-11.926605504587156</v>
      </c>
    </row>
    <row r="54" spans="1:11" ht="14.1" customHeight="1" x14ac:dyDescent="0.2">
      <c r="A54" s="306" t="s">
        <v>279</v>
      </c>
      <c r="B54" s="307" t="s">
        <v>280</v>
      </c>
      <c r="C54" s="308"/>
      <c r="D54" s="113">
        <v>4.2617960426179602</v>
      </c>
      <c r="E54" s="115">
        <v>224</v>
      </c>
      <c r="F54" s="114">
        <v>156</v>
      </c>
      <c r="G54" s="114">
        <v>213</v>
      </c>
      <c r="H54" s="114">
        <v>188</v>
      </c>
      <c r="I54" s="140">
        <v>252</v>
      </c>
      <c r="J54" s="115">
        <v>-28</v>
      </c>
      <c r="K54" s="116">
        <v>-11.111111111111111</v>
      </c>
    </row>
    <row r="55" spans="1:11" ht="14.1" customHeight="1" x14ac:dyDescent="0.2">
      <c r="A55" s="306">
        <v>72</v>
      </c>
      <c r="B55" s="307" t="s">
        <v>281</v>
      </c>
      <c r="C55" s="308"/>
      <c r="D55" s="113">
        <v>1.3127853881278539</v>
      </c>
      <c r="E55" s="115">
        <v>69</v>
      </c>
      <c r="F55" s="114">
        <v>56</v>
      </c>
      <c r="G55" s="114">
        <v>57</v>
      </c>
      <c r="H55" s="114">
        <v>62</v>
      </c>
      <c r="I55" s="140">
        <v>74</v>
      </c>
      <c r="J55" s="115">
        <v>-5</v>
      </c>
      <c r="K55" s="116">
        <v>-6.756756756756757</v>
      </c>
    </row>
    <row r="56" spans="1:11" ht="14.1" customHeight="1" x14ac:dyDescent="0.2">
      <c r="A56" s="306" t="s">
        <v>282</v>
      </c>
      <c r="B56" s="307" t="s">
        <v>283</v>
      </c>
      <c r="C56" s="308"/>
      <c r="D56" s="113">
        <v>0.64687975646879758</v>
      </c>
      <c r="E56" s="115">
        <v>34</v>
      </c>
      <c r="F56" s="114">
        <v>30</v>
      </c>
      <c r="G56" s="114">
        <v>25</v>
      </c>
      <c r="H56" s="114">
        <v>23</v>
      </c>
      <c r="I56" s="140">
        <v>32</v>
      </c>
      <c r="J56" s="115">
        <v>2</v>
      </c>
      <c r="K56" s="116">
        <v>6.25</v>
      </c>
    </row>
    <row r="57" spans="1:11" ht="14.1" customHeight="1" x14ac:dyDescent="0.2">
      <c r="A57" s="306" t="s">
        <v>284</v>
      </c>
      <c r="B57" s="307" t="s">
        <v>285</v>
      </c>
      <c r="C57" s="308"/>
      <c r="D57" s="113">
        <v>0.34246575342465752</v>
      </c>
      <c r="E57" s="115">
        <v>18</v>
      </c>
      <c r="F57" s="114">
        <v>13</v>
      </c>
      <c r="G57" s="114">
        <v>11</v>
      </c>
      <c r="H57" s="114">
        <v>17</v>
      </c>
      <c r="I57" s="140">
        <v>23</v>
      </c>
      <c r="J57" s="115">
        <v>-5</v>
      </c>
      <c r="K57" s="116">
        <v>-21.739130434782609</v>
      </c>
    </row>
    <row r="58" spans="1:11" ht="14.1" customHeight="1" x14ac:dyDescent="0.2">
      <c r="A58" s="306">
        <v>73</v>
      </c>
      <c r="B58" s="307" t="s">
        <v>286</v>
      </c>
      <c r="C58" s="308"/>
      <c r="D58" s="113">
        <v>1.8835616438356164</v>
      </c>
      <c r="E58" s="115">
        <v>99</v>
      </c>
      <c r="F58" s="114">
        <v>55</v>
      </c>
      <c r="G58" s="114">
        <v>102</v>
      </c>
      <c r="H58" s="114">
        <v>88</v>
      </c>
      <c r="I58" s="140">
        <v>96</v>
      </c>
      <c r="J58" s="115">
        <v>3</v>
      </c>
      <c r="K58" s="116">
        <v>3.125</v>
      </c>
    </row>
    <row r="59" spans="1:11" ht="14.1" customHeight="1" x14ac:dyDescent="0.2">
      <c r="A59" s="306" t="s">
        <v>287</v>
      </c>
      <c r="B59" s="307" t="s">
        <v>288</v>
      </c>
      <c r="C59" s="308"/>
      <c r="D59" s="113">
        <v>0.89421613394216137</v>
      </c>
      <c r="E59" s="115">
        <v>47</v>
      </c>
      <c r="F59" s="114">
        <v>19</v>
      </c>
      <c r="G59" s="114">
        <v>52</v>
      </c>
      <c r="H59" s="114">
        <v>46</v>
      </c>
      <c r="I59" s="140">
        <v>61</v>
      </c>
      <c r="J59" s="115">
        <v>-14</v>
      </c>
      <c r="K59" s="116">
        <v>-22.950819672131146</v>
      </c>
    </row>
    <row r="60" spans="1:11" ht="14.1" customHeight="1" x14ac:dyDescent="0.2">
      <c r="A60" s="306">
        <v>81</v>
      </c>
      <c r="B60" s="307" t="s">
        <v>289</v>
      </c>
      <c r="C60" s="308"/>
      <c r="D60" s="113">
        <v>8.4665144596651452</v>
      </c>
      <c r="E60" s="115">
        <v>445</v>
      </c>
      <c r="F60" s="114">
        <v>391</v>
      </c>
      <c r="G60" s="114">
        <v>425</v>
      </c>
      <c r="H60" s="114">
        <v>405</v>
      </c>
      <c r="I60" s="140">
        <v>392</v>
      </c>
      <c r="J60" s="115">
        <v>53</v>
      </c>
      <c r="K60" s="116">
        <v>13.520408163265307</v>
      </c>
    </row>
    <row r="61" spans="1:11" ht="14.1" customHeight="1" x14ac:dyDescent="0.2">
      <c r="A61" s="306" t="s">
        <v>290</v>
      </c>
      <c r="B61" s="307" t="s">
        <v>291</v>
      </c>
      <c r="C61" s="308"/>
      <c r="D61" s="113">
        <v>2.7777777777777777</v>
      </c>
      <c r="E61" s="115">
        <v>146</v>
      </c>
      <c r="F61" s="114">
        <v>85</v>
      </c>
      <c r="G61" s="114">
        <v>114</v>
      </c>
      <c r="H61" s="114">
        <v>144</v>
      </c>
      <c r="I61" s="140">
        <v>101</v>
      </c>
      <c r="J61" s="115">
        <v>45</v>
      </c>
      <c r="K61" s="116">
        <v>44.554455445544555</v>
      </c>
    </row>
    <row r="62" spans="1:11" ht="14.1" customHeight="1" x14ac:dyDescent="0.2">
      <c r="A62" s="306" t="s">
        <v>292</v>
      </c>
      <c r="B62" s="307" t="s">
        <v>293</v>
      </c>
      <c r="C62" s="308"/>
      <c r="D62" s="113">
        <v>3.1392694063926943</v>
      </c>
      <c r="E62" s="115">
        <v>165</v>
      </c>
      <c r="F62" s="114">
        <v>216</v>
      </c>
      <c r="G62" s="114">
        <v>195</v>
      </c>
      <c r="H62" s="114">
        <v>127</v>
      </c>
      <c r="I62" s="140">
        <v>151</v>
      </c>
      <c r="J62" s="115">
        <v>14</v>
      </c>
      <c r="K62" s="116">
        <v>9.2715231788079464</v>
      </c>
    </row>
    <row r="63" spans="1:11" ht="14.1" customHeight="1" x14ac:dyDescent="0.2">
      <c r="A63" s="306"/>
      <c r="B63" s="307" t="s">
        <v>294</v>
      </c>
      <c r="C63" s="308"/>
      <c r="D63" s="113">
        <v>2.7587519025875191</v>
      </c>
      <c r="E63" s="115">
        <v>145</v>
      </c>
      <c r="F63" s="114">
        <v>184</v>
      </c>
      <c r="G63" s="114">
        <v>170</v>
      </c>
      <c r="H63" s="114">
        <v>115</v>
      </c>
      <c r="I63" s="140">
        <v>136</v>
      </c>
      <c r="J63" s="115">
        <v>9</v>
      </c>
      <c r="K63" s="116">
        <v>6.617647058823529</v>
      </c>
    </row>
    <row r="64" spans="1:11" ht="14.1" customHeight="1" x14ac:dyDescent="0.2">
      <c r="A64" s="306" t="s">
        <v>295</v>
      </c>
      <c r="B64" s="307" t="s">
        <v>296</v>
      </c>
      <c r="C64" s="308"/>
      <c r="D64" s="113">
        <v>1.2366818873668188</v>
      </c>
      <c r="E64" s="115">
        <v>65</v>
      </c>
      <c r="F64" s="114">
        <v>39</v>
      </c>
      <c r="G64" s="114">
        <v>42</v>
      </c>
      <c r="H64" s="114">
        <v>53</v>
      </c>
      <c r="I64" s="140">
        <v>44</v>
      </c>
      <c r="J64" s="115">
        <v>21</v>
      </c>
      <c r="K64" s="116">
        <v>47.727272727272727</v>
      </c>
    </row>
    <row r="65" spans="1:11" ht="14.1" customHeight="1" x14ac:dyDescent="0.2">
      <c r="A65" s="306" t="s">
        <v>297</v>
      </c>
      <c r="B65" s="307" t="s">
        <v>298</v>
      </c>
      <c r="C65" s="308"/>
      <c r="D65" s="113">
        <v>0.72298325722983259</v>
      </c>
      <c r="E65" s="115">
        <v>38</v>
      </c>
      <c r="F65" s="114">
        <v>29</v>
      </c>
      <c r="G65" s="114">
        <v>35</v>
      </c>
      <c r="H65" s="114">
        <v>25</v>
      </c>
      <c r="I65" s="140">
        <v>47</v>
      </c>
      <c r="J65" s="115">
        <v>-9</v>
      </c>
      <c r="K65" s="116">
        <v>-19.148936170212767</v>
      </c>
    </row>
    <row r="66" spans="1:11" ht="14.1" customHeight="1" x14ac:dyDescent="0.2">
      <c r="A66" s="306">
        <v>82</v>
      </c>
      <c r="B66" s="307" t="s">
        <v>299</v>
      </c>
      <c r="C66" s="308"/>
      <c r="D66" s="113">
        <v>4.2998477929984782</v>
      </c>
      <c r="E66" s="115">
        <v>226</v>
      </c>
      <c r="F66" s="114">
        <v>217</v>
      </c>
      <c r="G66" s="114">
        <v>238</v>
      </c>
      <c r="H66" s="114">
        <v>173</v>
      </c>
      <c r="I66" s="140">
        <v>202</v>
      </c>
      <c r="J66" s="115">
        <v>24</v>
      </c>
      <c r="K66" s="116">
        <v>11.881188118811881</v>
      </c>
    </row>
    <row r="67" spans="1:11" ht="14.1" customHeight="1" x14ac:dyDescent="0.2">
      <c r="A67" s="306" t="s">
        <v>300</v>
      </c>
      <c r="B67" s="307" t="s">
        <v>301</v>
      </c>
      <c r="C67" s="308"/>
      <c r="D67" s="113">
        <v>3.2153729071537289</v>
      </c>
      <c r="E67" s="115">
        <v>169</v>
      </c>
      <c r="F67" s="114">
        <v>163</v>
      </c>
      <c r="G67" s="114">
        <v>169</v>
      </c>
      <c r="H67" s="114">
        <v>120</v>
      </c>
      <c r="I67" s="140">
        <v>155</v>
      </c>
      <c r="J67" s="115">
        <v>14</v>
      </c>
      <c r="K67" s="116">
        <v>9.0322580645161299</v>
      </c>
    </row>
    <row r="68" spans="1:11" ht="14.1" customHeight="1" x14ac:dyDescent="0.2">
      <c r="A68" s="306" t="s">
        <v>302</v>
      </c>
      <c r="B68" s="307" t="s">
        <v>303</v>
      </c>
      <c r="C68" s="308"/>
      <c r="D68" s="113">
        <v>0.76103500761035003</v>
      </c>
      <c r="E68" s="115">
        <v>40</v>
      </c>
      <c r="F68" s="114">
        <v>34</v>
      </c>
      <c r="G68" s="114">
        <v>46</v>
      </c>
      <c r="H68" s="114">
        <v>37</v>
      </c>
      <c r="I68" s="140">
        <v>27</v>
      </c>
      <c r="J68" s="115">
        <v>13</v>
      </c>
      <c r="K68" s="116">
        <v>48.148148148148145</v>
      </c>
    </row>
    <row r="69" spans="1:11" ht="14.1" customHeight="1" x14ac:dyDescent="0.2">
      <c r="A69" s="306">
        <v>83</v>
      </c>
      <c r="B69" s="307" t="s">
        <v>304</v>
      </c>
      <c r="C69" s="308"/>
      <c r="D69" s="113">
        <v>5.0038051750380514</v>
      </c>
      <c r="E69" s="115">
        <v>263</v>
      </c>
      <c r="F69" s="114">
        <v>237</v>
      </c>
      <c r="G69" s="114">
        <v>343</v>
      </c>
      <c r="H69" s="114">
        <v>122</v>
      </c>
      <c r="I69" s="140">
        <v>432</v>
      </c>
      <c r="J69" s="115">
        <v>-169</v>
      </c>
      <c r="K69" s="116">
        <v>-39.120370370370374</v>
      </c>
    </row>
    <row r="70" spans="1:11" ht="14.1" customHeight="1" x14ac:dyDescent="0.2">
      <c r="A70" s="306" t="s">
        <v>305</v>
      </c>
      <c r="B70" s="307" t="s">
        <v>306</v>
      </c>
      <c r="C70" s="308"/>
      <c r="D70" s="113">
        <v>4.3949771689497714</v>
      </c>
      <c r="E70" s="115">
        <v>231</v>
      </c>
      <c r="F70" s="114">
        <v>195</v>
      </c>
      <c r="G70" s="114">
        <v>316</v>
      </c>
      <c r="H70" s="114">
        <v>101</v>
      </c>
      <c r="I70" s="140">
        <v>384</v>
      </c>
      <c r="J70" s="115">
        <v>-153</v>
      </c>
      <c r="K70" s="116">
        <v>-39.84375</v>
      </c>
    </row>
    <row r="71" spans="1:11" ht="14.1" customHeight="1" x14ac:dyDescent="0.2">
      <c r="A71" s="306"/>
      <c r="B71" s="307" t="s">
        <v>307</v>
      </c>
      <c r="C71" s="308"/>
      <c r="D71" s="113">
        <v>2.0357686453576864</v>
      </c>
      <c r="E71" s="115">
        <v>107</v>
      </c>
      <c r="F71" s="114">
        <v>80</v>
      </c>
      <c r="G71" s="114">
        <v>177</v>
      </c>
      <c r="H71" s="114">
        <v>54</v>
      </c>
      <c r="I71" s="140">
        <v>282</v>
      </c>
      <c r="J71" s="115">
        <v>-175</v>
      </c>
      <c r="K71" s="116">
        <v>-62.056737588652481</v>
      </c>
    </row>
    <row r="72" spans="1:11" ht="14.1" customHeight="1" x14ac:dyDescent="0.2">
      <c r="A72" s="306">
        <v>84</v>
      </c>
      <c r="B72" s="307" t="s">
        <v>308</v>
      </c>
      <c r="C72" s="308"/>
      <c r="D72" s="113">
        <v>1.5410958904109588</v>
      </c>
      <c r="E72" s="115">
        <v>81</v>
      </c>
      <c r="F72" s="114">
        <v>75</v>
      </c>
      <c r="G72" s="114">
        <v>114</v>
      </c>
      <c r="H72" s="114">
        <v>83</v>
      </c>
      <c r="I72" s="140">
        <v>100</v>
      </c>
      <c r="J72" s="115">
        <v>-19</v>
      </c>
      <c r="K72" s="116">
        <v>-19</v>
      </c>
    </row>
    <row r="73" spans="1:11" ht="14.1" customHeight="1" x14ac:dyDescent="0.2">
      <c r="A73" s="306" t="s">
        <v>309</v>
      </c>
      <c r="B73" s="307" t="s">
        <v>310</v>
      </c>
      <c r="C73" s="308"/>
      <c r="D73" s="113">
        <v>0.60882800608828003</v>
      </c>
      <c r="E73" s="115">
        <v>32</v>
      </c>
      <c r="F73" s="114">
        <v>32</v>
      </c>
      <c r="G73" s="114">
        <v>63</v>
      </c>
      <c r="H73" s="114">
        <v>42</v>
      </c>
      <c r="I73" s="140">
        <v>50</v>
      </c>
      <c r="J73" s="115">
        <v>-18</v>
      </c>
      <c r="K73" s="116">
        <v>-36</v>
      </c>
    </row>
    <row r="74" spans="1:11" ht="14.1" customHeight="1" x14ac:dyDescent="0.2">
      <c r="A74" s="306" t="s">
        <v>311</v>
      </c>
      <c r="B74" s="307" t="s">
        <v>312</v>
      </c>
      <c r="C74" s="308"/>
      <c r="D74" s="113">
        <v>0.19025875190258751</v>
      </c>
      <c r="E74" s="115">
        <v>10</v>
      </c>
      <c r="F74" s="114">
        <v>5</v>
      </c>
      <c r="G74" s="114">
        <v>16</v>
      </c>
      <c r="H74" s="114">
        <v>14</v>
      </c>
      <c r="I74" s="140">
        <v>7</v>
      </c>
      <c r="J74" s="115">
        <v>3</v>
      </c>
      <c r="K74" s="116">
        <v>42.857142857142854</v>
      </c>
    </row>
    <row r="75" spans="1:11" ht="14.1" customHeight="1" x14ac:dyDescent="0.2">
      <c r="A75" s="306" t="s">
        <v>313</v>
      </c>
      <c r="B75" s="307" t="s">
        <v>314</v>
      </c>
      <c r="C75" s="308"/>
      <c r="D75" s="113">
        <v>0.26636225266362251</v>
      </c>
      <c r="E75" s="115">
        <v>14</v>
      </c>
      <c r="F75" s="114">
        <v>21</v>
      </c>
      <c r="G75" s="114">
        <v>14</v>
      </c>
      <c r="H75" s="114">
        <v>7</v>
      </c>
      <c r="I75" s="140">
        <v>17</v>
      </c>
      <c r="J75" s="115">
        <v>-3</v>
      </c>
      <c r="K75" s="116">
        <v>-17.647058823529413</v>
      </c>
    </row>
    <row r="76" spans="1:11" ht="14.1" customHeight="1" x14ac:dyDescent="0.2">
      <c r="A76" s="306">
        <v>91</v>
      </c>
      <c r="B76" s="307" t="s">
        <v>315</v>
      </c>
      <c r="C76" s="308"/>
      <c r="D76" s="113">
        <v>0.45662100456621002</v>
      </c>
      <c r="E76" s="115">
        <v>24</v>
      </c>
      <c r="F76" s="114">
        <v>12</v>
      </c>
      <c r="G76" s="114">
        <v>15</v>
      </c>
      <c r="H76" s="114">
        <v>14</v>
      </c>
      <c r="I76" s="140">
        <v>22</v>
      </c>
      <c r="J76" s="115">
        <v>2</v>
      </c>
      <c r="K76" s="116">
        <v>9.0909090909090917</v>
      </c>
    </row>
    <row r="77" spans="1:11" ht="14.1" customHeight="1" x14ac:dyDescent="0.2">
      <c r="A77" s="306">
        <v>92</v>
      </c>
      <c r="B77" s="307" t="s">
        <v>316</v>
      </c>
      <c r="C77" s="308"/>
      <c r="D77" s="113">
        <v>2.2640791476407913</v>
      </c>
      <c r="E77" s="115">
        <v>119</v>
      </c>
      <c r="F77" s="114">
        <v>373</v>
      </c>
      <c r="G77" s="114">
        <v>137</v>
      </c>
      <c r="H77" s="114">
        <v>116</v>
      </c>
      <c r="I77" s="140">
        <v>124</v>
      </c>
      <c r="J77" s="115">
        <v>-5</v>
      </c>
      <c r="K77" s="116">
        <v>-4.032258064516129</v>
      </c>
    </row>
    <row r="78" spans="1:11" ht="14.1" customHeight="1" x14ac:dyDescent="0.2">
      <c r="A78" s="306">
        <v>93</v>
      </c>
      <c r="B78" s="307" t="s">
        <v>317</v>
      </c>
      <c r="C78" s="308"/>
      <c r="D78" s="113">
        <v>9.5129375951293754E-2</v>
      </c>
      <c r="E78" s="115">
        <v>5</v>
      </c>
      <c r="F78" s="114" t="s">
        <v>513</v>
      </c>
      <c r="G78" s="114">
        <v>8</v>
      </c>
      <c r="H78" s="114">
        <v>6</v>
      </c>
      <c r="I78" s="140" t="s">
        <v>513</v>
      </c>
      <c r="J78" s="115" t="s">
        <v>513</v>
      </c>
      <c r="K78" s="116" t="s">
        <v>513</v>
      </c>
    </row>
    <row r="79" spans="1:11" ht="14.1" customHeight="1" x14ac:dyDescent="0.2">
      <c r="A79" s="306">
        <v>94</v>
      </c>
      <c r="B79" s="307" t="s">
        <v>318</v>
      </c>
      <c r="C79" s="308"/>
      <c r="D79" s="113">
        <v>0.38051750380517502</v>
      </c>
      <c r="E79" s="115">
        <v>20</v>
      </c>
      <c r="F79" s="114">
        <v>22</v>
      </c>
      <c r="G79" s="114">
        <v>27</v>
      </c>
      <c r="H79" s="114">
        <v>24</v>
      </c>
      <c r="I79" s="140">
        <v>42</v>
      </c>
      <c r="J79" s="115">
        <v>-22</v>
      </c>
      <c r="K79" s="116">
        <v>-52.38095238095238</v>
      </c>
    </row>
    <row r="80" spans="1:11" ht="14.1" customHeight="1" x14ac:dyDescent="0.2">
      <c r="A80" s="306" t="s">
        <v>319</v>
      </c>
      <c r="B80" s="307" t="s">
        <v>320</v>
      </c>
      <c r="C80" s="308"/>
      <c r="D80" s="113" t="s">
        <v>513</v>
      </c>
      <c r="E80" s="115" t="s">
        <v>513</v>
      </c>
      <c r="F80" s="114">
        <v>0</v>
      </c>
      <c r="G80" s="114" t="s">
        <v>513</v>
      </c>
      <c r="H80" s="114">
        <v>0</v>
      </c>
      <c r="I80" s="140">
        <v>9</v>
      </c>
      <c r="J80" s="115" t="s">
        <v>513</v>
      </c>
      <c r="K80" s="116" t="s">
        <v>513</v>
      </c>
    </row>
    <row r="81" spans="1:11" ht="14.1" customHeight="1" x14ac:dyDescent="0.2">
      <c r="A81" s="310" t="s">
        <v>321</v>
      </c>
      <c r="B81" s="311" t="s">
        <v>333</v>
      </c>
      <c r="C81" s="312"/>
      <c r="D81" s="125">
        <v>0.53272450532724502</v>
      </c>
      <c r="E81" s="143">
        <v>28</v>
      </c>
      <c r="F81" s="144">
        <v>44</v>
      </c>
      <c r="G81" s="144">
        <v>57</v>
      </c>
      <c r="H81" s="144">
        <v>29</v>
      </c>
      <c r="I81" s="145">
        <v>40</v>
      </c>
      <c r="J81" s="143">
        <v>-12</v>
      </c>
      <c r="K81" s="146">
        <v>-30</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52628</v>
      </c>
      <c r="C10" s="114">
        <v>28449</v>
      </c>
      <c r="D10" s="114">
        <v>24179</v>
      </c>
      <c r="E10" s="114">
        <v>40642</v>
      </c>
      <c r="F10" s="114">
        <v>11124</v>
      </c>
      <c r="G10" s="114">
        <v>6563</v>
      </c>
      <c r="H10" s="114">
        <v>13415</v>
      </c>
      <c r="I10" s="115">
        <v>16713</v>
      </c>
      <c r="J10" s="114">
        <v>12733</v>
      </c>
      <c r="K10" s="114">
        <v>3980</v>
      </c>
      <c r="L10" s="423">
        <v>3873</v>
      </c>
      <c r="M10" s="424">
        <v>4204</v>
      </c>
    </row>
    <row r="11" spans="1:13" ht="11.1" customHeight="1" x14ac:dyDescent="0.2">
      <c r="A11" s="422" t="s">
        <v>387</v>
      </c>
      <c r="B11" s="115">
        <v>50953</v>
      </c>
      <c r="C11" s="114">
        <v>26840</v>
      </c>
      <c r="D11" s="114">
        <v>24113</v>
      </c>
      <c r="E11" s="114">
        <v>38952</v>
      </c>
      <c r="F11" s="114">
        <v>11153</v>
      </c>
      <c r="G11" s="114">
        <v>6213</v>
      </c>
      <c r="H11" s="114">
        <v>13512</v>
      </c>
      <c r="I11" s="115">
        <v>16837</v>
      </c>
      <c r="J11" s="114">
        <v>12786</v>
      </c>
      <c r="K11" s="114">
        <v>4051</v>
      </c>
      <c r="L11" s="423">
        <v>3824</v>
      </c>
      <c r="M11" s="424">
        <v>3566</v>
      </c>
    </row>
    <row r="12" spans="1:13" ht="11.1" customHeight="1" x14ac:dyDescent="0.2">
      <c r="A12" s="422" t="s">
        <v>388</v>
      </c>
      <c r="B12" s="115">
        <v>51981</v>
      </c>
      <c r="C12" s="114">
        <v>27498</v>
      </c>
      <c r="D12" s="114">
        <v>24483</v>
      </c>
      <c r="E12" s="114">
        <v>39805</v>
      </c>
      <c r="F12" s="114">
        <v>11317</v>
      </c>
      <c r="G12" s="114">
        <v>6819</v>
      </c>
      <c r="H12" s="114">
        <v>13790</v>
      </c>
      <c r="I12" s="115">
        <v>16670</v>
      </c>
      <c r="J12" s="114">
        <v>12578</v>
      </c>
      <c r="K12" s="114">
        <v>4092</v>
      </c>
      <c r="L12" s="423">
        <v>5411</v>
      </c>
      <c r="M12" s="424">
        <v>4559</v>
      </c>
    </row>
    <row r="13" spans="1:13" s="110" customFormat="1" ht="11.1" customHeight="1" x14ac:dyDescent="0.2">
      <c r="A13" s="422" t="s">
        <v>389</v>
      </c>
      <c r="B13" s="115">
        <v>51319</v>
      </c>
      <c r="C13" s="114">
        <v>26904</v>
      </c>
      <c r="D13" s="114">
        <v>24415</v>
      </c>
      <c r="E13" s="114">
        <v>39256</v>
      </c>
      <c r="F13" s="114">
        <v>11502</v>
      </c>
      <c r="G13" s="114">
        <v>6640</v>
      </c>
      <c r="H13" s="114">
        <v>13846</v>
      </c>
      <c r="I13" s="115">
        <v>16735</v>
      </c>
      <c r="J13" s="114">
        <v>12666</v>
      </c>
      <c r="K13" s="114">
        <v>4069</v>
      </c>
      <c r="L13" s="423">
        <v>3166</v>
      </c>
      <c r="M13" s="424">
        <v>3471</v>
      </c>
    </row>
    <row r="14" spans="1:13" ht="15" customHeight="1" x14ac:dyDescent="0.2">
      <c r="A14" s="422" t="s">
        <v>390</v>
      </c>
      <c r="B14" s="115">
        <v>51665</v>
      </c>
      <c r="C14" s="114">
        <v>27057</v>
      </c>
      <c r="D14" s="114">
        <v>24608</v>
      </c>
      <c r="E14" s="114">
        <v>38331</v>
      </c>
      <c r="F14" s="114">
        <v>12566</v>
      </c>
      <c r="G14" s="114">
        <v>6439</v>
      </c>
      <c r="H14" s="114">
        <v>14208</v>
      </c>
      <c r="I14" s="115">
        <v>16822</v>
      </c>
      <c r="J14" s="114">
        <v>12741</v>
      </c>
      <c r="K14" s="114">
        <v>4081</v>
      </c>
      <c r="L14" s="423">
        <v>3874</v>
      </c>
      <c r="M14" s="424">
        <v>3916</v>
      </c>
    </row>
    <row r="15" spans="1:13" ht="11.1" customHeight="1" x14ac:dyDescent="0.2">
      <c r="A15" s="422" t="s">
        <v>387</v>
      </c>
      <c r="B15" s="115">
        <v>51847</v>
      </c>
      <c r="C15" s="114">
        <v>27335</v>
      </c>
      <c r="D15" s="114">
        <v>24512</v>
      </c>
      <c r="E15" s="114">
        <v>38194</v>
      </c>
      <c r="F15" s="114">
        <v>12892</v>
      </c>
      <c r="G15" s="114">
        <v>6222</v>
      </c>
      <c r="H15" s="114">
        <v>14409</v>
      </c>
      <c r="I15" s="115">
        <v>16879</v>
      </c>
      <c r="J15" s="114">
        <v>12765</v>
      </c>
      <c r="K15" s="114">
        <v>4114</v>
      </c>
      <c r="L15" s="423">
        <v>3700</v>
      </c>
      <c r="M15" s="424">
        <v>3545</v>
      </c>
    </row>
    <row r="16" spans="1:13" ht="11.1" customHeight="1" x14ac:dyDescent="0.2">
      <c r="A16" s="422" t="s">
        <v>388</v>
      </c>
      <c r="B16" s="115">
        <v>52703</v>
      </c>
      <c r="C16" s="114">
        <v>27890</v>
      </c>
      <c r="D16" s="114">
        <v>24813</v>
      </c>
      <c r="E16" s="114">
        <v>39485</v>
      </c>
      <c r="F16" s="114">
        <v>13120</v>
      </c>
      <c r="G16" s="114">
        <v>6851</v>
      </c>
      <c r="H16" s="114">
        <v>14582</v>
      </c>
      <c r="I16" s="115">
        <v>16859</v>
      </c>
      <c r="J16" s="114">
        <v>12621</v>
      </c>
      <c r="K16" s="114">
        <v>4238</v>
      </c>
      <c r="L16" s="423">
        <v>5276</v>
      </c>
      <c r="M16" s="424">
        <v>4570</v>
      </c>
    </row>
    <row r="17" spans="1:13" s="110" customFormat="1" ht="11.1" customHeight="1" x14ac:dyDescent="0.2">
      <c r="A17" s="422" t="s">
        <v>389</v>
      </c>
      <c r="B17" s="115">
        <v>52673</v>
      </c>
      <c r="C17" s="114">
        <v>27763</v>
      </c>
      <c r="D17" s="114">
        <v>24910</v>
      </c>
      <c r="E17" s="114">
        <v>39544</v>
      </c>
      <c r="F17" s="114">
        <v>13072</v>
      </c>
      <c r="G17" s="114">
        <v>6757</v>
      </c>
      <c r="H17" s="114">
        <v>14772</v>
      </c>
      <c r="I17" s="115">
        <v>16783</v>
      </c>
      <c r="J17" s="114">
        <v>12571</v>
      </c>
      <c r="K17" s="114">
        <v>4212</v>
      </c>
      <c r="L17" s="423">
        <v>3657</v>
      </c>
      <c r="M17" s="424">
        <v>3923</v>
      </c>
    </row>
    <row r="18" spans="1:13" ht="15" customHeight="1" x14ac:dyDescent="0.2">
      <c r="A18" s="422" t="s">
        <v>391</v>
      </c>
      <c r="B18" s="115">
        <v>52553</v>
      </c>
      <c r="C18" s="114">
        <v>27743</v>
      </c>
      <c r="D18" s="114">
        <v>24810</v>
      </c>
      <c r="E18" s="114">
        <v>39014</v>
      </c>
      <c r="F18" s="114">
        <v>13390</v>
      </c>
      <c r="G18" s="114">
        <v>6543</v>
      </c>
      <c r="H18" s="114">
        <v>14904</v>
      </c>
      <c r="I18" s="115">
        <v>16509</v>
      </c>
      <c r="J18" s="114">
        <v>12387</v>
      </c>
      <c r="K18" s="114">
        <v>4122</v>
      </c>
      <c r="L18" s="423">
        <v>4062</v>
      </c>
      <c r="M18" s="424">
        <v>4123</v>
      </c>
    </row>
    <row r="19" spans="1:13" ht="11.1" customHeight="1" x14ac:dyDescent="0.2">
      <c r="A19" s="422" t="s">
        <v>387</v>
      </c>
      <c r="B19" s="115">
        <v>52732</v>
      </c>
      <c r="C19" s="114">
        <v>28004</v>
      </c>
      <c r="D19" s="114">
        <v>24728</v>
      </c>
      <c r="E19" s="114">
        <v>39150</v>
      </c>
      <c r="F19" s="114">
        <v>13427</v>
      </c>
      <c r="G19" s="114">
        <v>6213</v>
      </c>
      <c r="H19" s="114">
        <v>15111</v>
      </c>
      <c r="I19" s="115">
        <v>16794</v>
      </c>
      <c r="J19" s="114">
        <v>12520</v>
      </c>
      <c r="K19" s="114">
        <v>4274</v>
      </c>
      <c r="L19" s="423">
        <v>4032</v>
      </c>
      <c r="M19" s="424">
        <v>3950</v>
      </c>
    </row>
    <row r="20" spans="1:13" ht="11.1" customHeight="1" x14ac:dyDescent="0.2">
      <c r="A20" s="422" t="s">
        <v>388</v>
      </c>
      <c r="B20" s="115">
        <v>53694</v>
      </c>
      <c r="C20" s="114">
        <v>28518</v>
      </c>
      <c r="D20" s="114">
        <v>25176</v>
      </c>
      <c r="E20" s="114">
        <v>39867</v>
      </c>
      <c r="F20" s="114">
        <v>13684</v>
      </c>
      <c r="G20" s="114">
        <v>6887</v>
      </c>
      <c r="H20" s="114">
        <v>15264</v>
      </c>
      <c r="I20" s="115">
        <v>16743</v>
      </c>
      <c r="J20" s="114">
        <v>12335</v>
      </c>
      <c r="K20" s="114">
        <v>4408</v>
      </c>
      <c r="L20" s="423">
        <v>5025</v>
      </c>
      <c r="M20" s="424">
        <v>4194</v>
      </c>
    </row>
    <row r="21" spans="1:13" s="110" customFormat="1" ht="11.1" customHeight="1" x14ac:dyDescent="0.2">
      <c r="A21" s="422" t="s">
        <v>389</v>
      </c>
      <c r="B21" s="115">
        <v>54063</v>
      </c>
      <c r="C21" s="114">
        <v>28714</v>
      </c>
      <c r="D21" s="114">
        <v>25349</v>
      </c>
      <c r="E21" s="114">
        <v>40266</v>
      </c>
      <c r="F21" s="114">
        <v>13747</v>
      </c>
      <c r="G21" s="114">
        <v>6761</v>
      </c>
      <c r="H21" s="114">
        <v>15550</v>
      </c>
      <c r="I21" s="115">
        <v>16800</v>
      </c>
      <c r="J21" s="114">
        <v>12409</v>
      </c>
      <c r="K21" s="114">
        <v>4391</v>
      </c>
      <c r="L21" s="423">
        <v>3155</v>
      </c>
      <c r="M21" s="424">
        <v>3360</v>
      </c>
    </row>
    <row r="22" spans="1:13" ht="15" customHeight="1" x14ac:dyDescent="0.2">
      <c r="A22" s="422" t="s">
        <v>392</v>
      </c>
      <c r="B22" s="115">
        <v>54015</v>
      </c>
      <c r="C22" s="114">
        <v>28732</v>
      </c>
      <c r="D22" s="114">
        <v>25283</v>
      </c>
      <c r="E22" s="114">
        <v>40048</v>
      </c>
      <c r="F22" s="114">
        <v>13788</v>
      </c>
      <c r="G22" s="114">
        <v>6548</v>
      </c>
      <c r="H22" s="114">
        <v>15701</v>
      </c>
      <c r="I22" s="115">
        <v>16717</v>
      </c>
      <c r="J22" s="114">
        <v>12481</v>
      </c>
      <c r="K22" s="114">
        <v>4236</v>
      </c>
      <c r="L22" s="423">
        <v>4251</v>
      </c>
      <c r="M22" s="424">
        <v>4378</v>
      </c>
    </row>
    <row r="23" spans="1:13" ht="11.1" customHeight="1" x14ac:dyDescent="0.2">
      <c r="A23" s="422" t="s">
        <v>387</v>
      </c>
      <c r="B23" s="115">
        <v>53839</v>
      </c>
      <c r="C23" s="114">
        <v>28692</v>
      </c>
      <c r="D23" s="114">
        <v>25147</v>
      </c>
      <c r="E23" s="114">
        <v>39734</v>
      </c>
      <c r="F23" s="114">
        <v>13905</v>
      </c>
      <c r="G23" s="114">
        <v>6222</v>
      </c>
      <c r="H23" s="114">
        <v>15919</v>
      </c>
      <c r="I23" s="115">
        <v>16859</v>
      </c>
      <c r="J23" s="114">
        <v>12596</v>
      </c>
      <c r="K23" s="114">
        <v>4263</v>
      </c>
      <c r="L23" s="423">
        <v>3575</v>
      </c>
      <c r="M23" s="424">
        <v>3797</v>
      </c>
    </row>
    <row r="24" spans="1:13" ht="11.1" customHeight="1" x14ac:dyDescent="0.2">
      <c r="A24" s="422" t="s">
        <v>388</v>
      </c>
      <c r="B24" s="115">
        <v>54694</v>
      </c>
      <c r="C24" s="114">
        <v>29236</v>
      </c>
      <c r="D24" s="114">
        <v>25458</v>
      </c>
      <c r="E24" s="114">
        <v>39865</v>
      </c>
      <c r="F24" s="114">
        <v>13947</v>
      </c>
      <c r="G24" s="114">
        <v>6892</v>
      </c>
      <c r="H24" s="114">
        <v>16121</v>
      </c>
      <c r="I24" s="115">
        <v>16755</v>
      </c>
      <c r="J24" s="114">
        <v>12379</v>
      </c>
      <c r="K24" s="114">
        <v>4376</v>
      </c>
      <c r="L24" s="423">
        <v>5150</v>
      </c>
      <c r="M24" s="424">
        <v>4361</v>
      </c>
    </row>
    <row r="25" spans="1:13" s="110" customFormat="1" ht="11.1" customHeight="1" x14ac:dyDescent="0.2">
      <c r="A25" s="422" t="s">
        <v>389</v>
      </c>
      <c r="B25" s="115">
        <v>53885</v>
      </c>
      <c r="C25" s="114">
        <v>28441</v>
      </c>
      <c r="D25" s="114">
        <v>25444</v>
      </c>
      <c r="E25" s="114">
        <v>39109</v>
      </c>
      <c r="F25" s="114">
        <v>13905</v>
      </c>
      <c r="G25" s="114">
        <v>6583</v>
      </c>
      <c r="H25" s="114">
        <v>16221</v>
      </c>
      <c r="I25" s="115">
        <v>16656</v>
      </c>
      <c r="J25" s="114">
        <v>12322</v>
      </c>
      <c r="K25" s="114">
        <v>4334</v>
      </c>
      <c r="L25" s="423">
        <v>3032</v>
      </c>
      <c r="M25" s="424">
        <v>3506</v>
      </c>
    </row>
    <row r="26" spans="1:13" ht="15" customHeight="1" x14ac:dyDescent="0.2">
      <c r="A26" s="422" t="s">
        <v>393</v>
      </c>
      <c r="B26" s="115">
        <v>53782</v>
      </c>
      <c r="C26" s="114">
        <v>28325</v>
      </c>
      <c r="D26" s="114">
        <v>25457</v>
      </c>
      <c r="E26" s="114">
        <v>38931</v>
      </c>
      <c r="F26" s="114">
        <v>13982</v>
      </c>
      <c r="G26" s="114">
        <v>6301</v>
      </c>
      <c r="H26" s="114">
        <v>16488</v>
      </c>
      <c r="I26" s="115">
        <v>16518</v>
      </c>
      <c r="J26" s="114">
        <v>12293</v>
      </c>
      <c r="K26" s="114">
        <v>4225</v>
      </c>
      <c r="L26" s="423">
        <v>4060</v>
      </c>
      <c r="M26" s="424">
        <v>4226</v>
      </c>
    </row>
    <row r="27" spans="1:13" ht="11.1" customHeight="1" x14ac:dyDescent="0.2">
      <c r="A27" s="422" t="s">
        <v>387</v>
      </c>
      <c r="B27" s="115">
        <v>53969</v>
      </c>
      <c r="C27" s="114">
        <v>28416</v>
      </c>
      <c r="D27" s="114">
        <v>25553</v>
      </c>
      <c r="E27" s="114">
        <v>38896</v>
      </c>
      <c r="F27" s="114">
        <v>14222</v>
      </c>
      <c r="G27" s="114">
        <v>6026</v>
      </c>
      <c r="H27" s="114">
        <v>16836</v>
      </c>
      <c r="I27" s="115">
        <v>16844</v>
      </c>
      <c r="J27" s="114">
        <v>12488</v>
      </c>
      <c r="K27" s="114">
        <v>4356</v>
      </c>
      <c r="L27" s="423">
        <v>3676</v>
      </c>
      <c r="M27" s="424">
        <v>3521</v>
      </c>
    </row>
    <row r="28" spans="1:13" ht="11.1" customHeight="1" x14ac:dyDescent="0.2">
      <c r="A28" s="422" t="s">
        <v>388</v>
      </c>
      <c r="B28" s="115">
        <v>54661</v>
      </c>
      <c r="C28" s="114">
        <v>28656</v>
      </c>
      <c r="D28" s="114">
        <v>26005</v>
      </c>
      <c r="E28" s="114">
        <v>40233</v>
      </c>
      <c r="F28" s="114">
        <v>14358</v>
      </c>
      <c r="G28" s="114">
        <v>6659</v>
      </c>
      <c r="H28" s="114">
        <v>16911</v>
      </c>
      <c r="I28" s="115">
        <v>16863</v>
      </c>
      <c r="J28" s="114">
        <v>12404</v>
      </c>
      <c r="K28" s="114">
        <v>4459</v>
      </c>
      <c r="L28" s="423">
        <v>5151</v>
      </c>
      <c r="M28" s="424">
        <v>4268</v>
      </c>
    </row>
    <row r="29" spans="1:13" s="110" customFormat="1" ht="11.1" customHeight="1" x14ac:dyDescent="0.2">
      <c r="A29" s="422" t="s">
        <v>389</v>
      </c>
      <c r="B29" s="115">
        <v>54432</v>
      </c>
      <c r="C29" s="114">
        <v>28326</v>
      </c>
      <c r="D29" s="114">
        <v>26106</v>
      </c>
      <c r="E29" s="114">
        <v>39890</v>
      </c>
      <c r="F29" s="114">
        <v>14518</v>
      </c>
      <c r="G29" s="114">
        <v>6491</v>
      </c>
      <c r="H29" s="114">
        <v>17016</v>
      </c>
      <c r="I29" s="115">
        <v>16816</v>
      </c>
      <c r="J29" s="114">
        <v>12426</v>
      </c>
      <c r="K29" s="114">
        <v>4390</v>
      </c>
      <c r="L29" s="423">
        <v>3247</v>
      </c>
      <c r="M29" s="424">
        <v>3546</v>
      </c>
    </row>
    <row r="30" spans="1:13" ht="15" customHeight="1" x14ac:dyDescent="0.2">
      <c r="A30" s="422" t="s">
        <v>394</v>
      </c>
      <c r="B30" s="115">
        <v>54741</v>
      </c>
      <c r="C30" s="114">
        <v>28448</v>
      </c>
      <c r="D30" s="114">
        <v>26293</v>
      </c>
      <c r="E30" s="114">
        <v>39855</v>
      </c>
      <c r="F30" s="114">
        <v>14868</v>
      </c>
      <c r="G30" s="114">
        <v>6290</v>
      </c>
      <c r="H30" s="114">
        <v>17272</v>
      </c>
      <c r="I30" s="115">
        <v>16365</v>
      </c>
      <c r="J30" s="114">
        <v>12136</v>
      </c>
      <c r="K30" s="114">
        <v>4229</v>
      </c>
      <c r="L30" s="423">
        <v>4317</v>
      </c>
      <c r="M30" s="424">
        <v>4011</v>
      </c>
    </row>
    <row r="31" spans="1:13" ht="11.1" customHeight="1" x14ac:dyDescent="0.2">
      <c r="A31" s="422" t="s">
        <v>387</v>
      </c>
      <c r="B31" s="115">
        <v>54910</v>
      </c>
      <c r="C31" s="114">
        <v>28666</v>
      </c>
      <c r="D31" s="114">
        <v>26244</v>
      </c>
      <c r="E31" s="114">
        <v>39825</v>
      </c>
      <c r="F31" s="114">
        <v>15069</v>
      </c>
      <c r="G31" s="114">
        <v>6019</v>
      </c>
      <c r="H31" s="114">
        <v>17528</v>
      </c>
      <c r="I31" s="115">
        <v>16544</v>
      </c>
      <c r="J31" s="114">
        <v>12245</v>
      </c>
      <c r="K31" s="114">
        <v>4299</v>
      </c>
      <c r="L31" s="423">
        <v>3971</v>
      </c>
      <c r="M31" s="424">
        <v>3846</v>
      </c>
    </row>
    <row r="32" spans="1:13" ht="11.1" customHeight="1" x14ac:dyDescent="0.2">
      <c r="A32" s="422" t="s">
        <v>388</v>
      </c>
      <c r="B32" s="115">
        <v>56210</v>
      </c>
      <c r="C32" s="114">
        <v>29376</v>
      </c>
      <c r="D32" s="114">
        <v>26834</v>
      </c>
      <c r="E32" s="114">
        <v>40655</v>
      </c>
      <c r="F32" s="114">
        <v>15549</v>
      </c>
      <c r="G32" s="114">
        <v>6850</v>
      </c>
      <c r="H32" s="114">
        <v>17776</v>
      </c>
      <c r="I32" s="115">
        <v>16583</v>
      </c>
      <c r="J32" s="114">
        <v>12065</v>
      </c>
      <c r="K32" s="114">
        <v>4518</v>
      </c>
      <c r="L32" s="423">
        <v>5758</v>
      </c>
      <c r="M32" s="424">
        <v>4571</v>
      </c>
    </row>
    <row r="33" spans="1:13" s="110" customFormat="1" ht="11.1" customHeight="1" x14ac:dyDescent="0.2">
      <c r="A33" s="422" t="s">
        <v>389</v>
      </c>
      <c r="B33" s="115">
        <v>55927</v>
      </c>
      <c r="C33" s="114">
        <v>29050</v>
      </c>
      <c r="D33" s="114">
        <v>26877</v>
      </c>
      <c r="E33" s="114">
        <v>40173</v>
      </c>
      <c r="F33" s="114">
        <v>15751</v>
      </c>
      <c r="G33" s="114">
        <v>6657</v>
      </c>
      <c r="H33" s="114">
        <v>17848</v>
      </c>
      <c r="I33" s="115">
        <v>16545</v>
      </c>
      <c r="J33" s="114">
        <v>12011</v>
      </c>
      <c r="K33" s="114">
        <v>4534</v>
      </c>
      <c r="L33" s="423">
        <v>3599</v>
      </c>
      <c r="M33" s="424">
        <v>3916</v>
      </c>
    </row>
    <row r="34" spans="1:13" ht="15" customHeight="1" x14ac:dyDescent="0.2">
      <c r="A34" s="422" t="s">
        <v>395</v>
      </c>
      <c r="B34" s="115">
        <v>56085</v>
      </c>
      <c r="C34" s="114">
        <v>29165</v>
      </c>
      <c r="D34" s="114">
        <v>26920</v>
      </c>
      <c r="E34" s="114">
        <v>40197</v>
      </c>
      <c r="F34" s="114">
        <v>15887</v>
      </c>
      <c r="G34" s="114">
        <v>6436</v>
      </c>
      <c r="H34" s="114">
        <v>18080</v>
      </c>
      <c r="I34" s="115">
        <v>16360</v>
      </c>
      <c r="J34" s="114">
        <v>11949</v>
      </c>
      <c r="K34" s="114">
        <v>4411</v>
      </c>
      <c r="L34" s="423">
        <v>4818</v>
      </c>
      <c r="M34" s="424">
        <v>4771</v>
      </c>
    </row>
    <row r="35" spans="1:13" ht="11.1" customHeight="1" x14ac:dyDescent="0.2">
      <c r="A35" s="422" t="s">
        <v>387</v>
      </c>
      <c r="B35" s="115">
        <v>56284</v>
      </c>
      <c r="C35" s="114">
        <v>29290</v>
      </c>
      <c r="D35" s="114">
        <v>26994</v>
      </c>
      <c r="E35" s="114">
        <v>40166</v>
      </c>
      <c r="F35" s="114">
        <v>16117</v>
      </c>
      <c r="G35" s="114">
        <v>6261</v>
      </c>
      <c r="H35" s="114">
        <v>18309</v>
      </c>
      <c r="I35" s="115">
        <v>16532</v>
      </c>
      <c r="J35" s="114">
        <v>12053</v>
      </c>
      <c r="K35" s="114">
        <v>4479</v>
      </c>
      <c r="L35" s="423">
        <v>3944</v>
      </c>
      <c r="M35" s="424">
        <v>3819</v>
      </c>
    </row>
    <row r="36" spans="1:13" ht="11.1" customHeight="1" x14ac:dyDescent="0.2">
      <c r="A36" s="422" t="s">
        <v>388</v>
      </c>
      <c r="B36" s="115">
        <v>57341</v>
      </c>
      <c r="C36" s="114">
        <v>29941</v>
      </c>
      <c r="D36" s="114">
        <v>27400</v>
      </c>
      <c r="E36" s="114">
        <v>41145</v>
      </c>
      <c r="F36" s="114">
        <v>16195</v>
      </c>
      <c r="G36" s="114">
        <v>6930</v>
      </c>
      <c r="H36" s="114">
        <v>18477</v>
      </c>
      <c r="I36" s="115">
        <v>16475</v>
      </c>
      <c r="J36" s="114">
        <v>11824</v>
      </c>
      <c r="K36" s="114">
        <v>4651</v>
      </c>
      <c r="L36" s="423">
        <v>5803</v>
      </c>
      <c r="M36" s="424">
        <v>4994</v>
      </c>
    </row>
    <row r="37" spans="1:13" s="110" customFormat="1" ht="11.1" customHeight="1" x14ac:dyDescent="0.2">
      <c r="A37" s="422" t="s">
        <v>389</v>
      </c>
      <c r="B37" s="115">
        <v>57404</v>
      </c>
      <c r="C37" s="114">
        <v>29905</v>
      </c>
      <c r="D37" s="114">
        <v>27499</v>
      </c>
      <c r="E37" s="114">
        <v>40991</v>
      </c>
      <c r="F37" s="114">
        <v>16412</v>
      </c>
      <c r="G37" s="114">
        <v>6810</v>
      </c>
      <c r="H37" s="114">
        <v>18582</v>
      </c>
      <c r="I37" s="115">
        <v>16206</v>
      </c>
      <c r="J37" s="114">
        <v>11614</v>
      </c>
      <c r="K37" s="114">
        <v>4592</v>
      </c>
      <c r="L37" s="423">
        <v>3876</v>
      </c>
      <c r="M37" s="424">
        <v>3900</v>
      </c>
    </row>
    <row r="38" spans="1:13" ht="15" customHeight="1" x14ac:dyDescent="0.2">
      <c r="A38" s="425" t="s">
        <v>396</v>
      </c>
      <c r="B38" s="115">
        <v>57502</v>
      </c>
      <c r="C38" s="114">
        <v>30049</v>
      </c>
      <c r="D38" s="114">
        <v>27453</v>
      </c>
      <c r="E38" s="114">
        <v>40944</v>
      </c>
      <c r="F38" s="114">
        <v>16558</v>
      </c>
      <c r="G38" s="114">
        <v>6652</v>
      </c>
      <c r="H38" s="114">
        <v>18676</v>
      </c>
      <c r="I38" s="115">
        <v>16131</v>
      </c>
      <c r="J38" s="114">
        <v>11570</v>
      </c>
      <c r="K38" s="114">
        <v>4561</v>
      </c>
      <c r="L38" s="423">
        <v>4802</v>
      </c>
      <c r="M38" s="424">
        <v>4726</v>
      </c>
    </row>
    <row r="39" spans="1:13" ht="11.1" customHeight="1" x14ac:dyDescent="0.2">
      <c r="A39" s="422" t="s">
        <v>387</v>
      </c>
      <c r="B39" s="115">
        <v>57787</v>
      </c>
      <c r="C39" s="114">
        <v>30377</v>
      </c>
      <c r="D39" s="114">
        <v>27410</v>
      </c>
      <c r="E39" s="114">
        <v>41065</v>
      </c>
      <c r="F39" s="114">
        <v>16722</v>
      </c>
      <c r="G39" s="114">
        <v>6465</v>
      </c>
      <c r="H39" s="114">
        <v>18939</v>
      </c>
      <c r="I39" s="115">
        <v>16249</v>
      </c>
      <c r="J39" s="114">
        <v>11622</v>
      </c>
      <c r="K39" s="114">
        <v>4627</v>
      </c>
      <c r="L39" s="423">
        <v>4647</v>
      </c>
      <c r="M39" s="424">
        <v>4273</v>
      </c>
    </row>
    <row r="40" spans="1:13" ht="11.1" customHeight="1" x14ac:dyDescent="0.2">
      <c r="A40" s="425" t="s">
        <v>388</v>
      </c>
      <c r="B40" s="115">
        <v>58478</v>
      </c>
      <c r="C40" s="114">
        <v>30890</v>
      </c>
      <c r="D40" s="114">
        <v>27588</v>
      </c>
      <c r="E40" s="114">
        <v>41490</v>
      </c>
      <c r="F40" s="114">
        <v>16988</v>
      </c>
      <c r="G40" s="114">
        <v>7069</v>
      </c>
      <c r="H40" s="114">
        <v>19040</v>
      </c>
      <c r="I40" s="115">
        <v>16253</v>
      </c>
      <c r="J40" s="114">
        <v>11472</v>
      </c>
      <c r="K40" s="114">
        <v>4781</v>
      </c>
      <c r="L40" s="423">
        <v>6319</v>
      </c>
      <c r="M40" s="424">
        <v>5309</v>
      </c>
    </row>
    <row r="41" spans="1:13" s="110" customFormat="1" ht="11.1" customHeight="1" x14ac:dyDescent="0.2">
      <c r="A41" s="422" t="s">
        <v>389</v>
      </c>
      <c r="B41" s="115">
        <v>58626</v>
      </c>
      <c r="C41" s="114">
        <v>30751</v>
      </c>
      <c r="D41" s="114">
        <v>27875</v>
      </c>
      <c r="E41" s="114">
        <v>41426</v>
      </c>
      <c r="F41" s="114">
        <v>17200</v>
      </c>
      <c r="G41" s="114">
        <v>6965</v>
      </c>
      <c r="H41" s="114">
        <v>19280</v>
      </c>
      <c r="I41" s="115">
        <v>16324</v>
      </c>
      <c r="J41" s="114">
        <v>11498</v>
      </c>
      <c r="K41" s="114">
        <v>4826</v>
      </c>
      <c r="L41" s="423">
        <v>3996</v>
      </c>
      <c r="M41" s="424">
        <v>4078</v>
      </c>
    </row>
    <row r="42" spans="1:13" ht="15" customHeight="1" x14ac:dyDescent="0.2">
      <c r="A42" s="422" t="s">
        <v>397</v>
      </c>
      <c r="B42" s="115">
        <v>58951</v>
      </c>
      <c r="C42" s="114">
        <v>31009</v>
      </c>
      <c r="D42" s="114">
        <v>27942</v>
      </c>
      <c r="E42" s="114">
        <v>41496</v>
      </c>
      <c r="F42" s="114">
        <v>17455</v>
      </c>
      <c r="G42" s="114">
        <v>6839</v>
      </c>
      <c r="H42" s="114">
        <v>19473</v>
      </c>
      <c r="I42" s="115">
        <v>16223</v>
      </c>
      <c r="J42" s="114">
        <v>11422</v>
      </c>
      <c r="K42" s="114">
        <v>4801</v>
      </c>
      <c r="L42" s="423">
        <v>5098</v>
      </c>
      <c r="M42" s="424">
        <v>4795</v>
      </c>
    </row>
    <row r="43" spans="1:13" ht="11.1" customHeight="1" x14ac:dyDescent="0.2">
      <c r="A43" s="422" t="s">
        <v>387</v>
      </c>
      <c r="B43" s="115">
        <v>59249</v>
      </c>
      <c r="C43" s="114">
        <v>31327</v>
      </c>
      <c r="D43" s="114">
        <v>27922</v>
      </c>
      <c r="E43" s="114">
        <v>41537</v>
      </c>
      <c r="F43" s="114">
        <v>17712</v>
      </c>
      <c r="G43" s="114">
        <v>6624</v>
      </c>
      <c r="H43" s="114">
        <v>19688</v>
      </c>
      <c r="I43" s="115">
        <v>16444</v>
      </c>
      <c r="J43" s="114">
        <v>11545</v>
      </c>
      <c r="K43" s="114">
        <v>4899</v>
      </c>
      <c r="L43" s="423">
        <v>5048</v>
      </c>
      <c r="M43" s="424">
        <v>4843</v>
      </c>
    </row>
    <row r="44" spans="1:13" ht="11.1" customHeight="1" x14ac:dyDescent="0.2">
      <c r="A44" s="422" t="s">
        <v>388</v>
      </c>
      <c r="B44" s="115">
        <v>60431</v>
      </c>
      <c r="C44" s="114">
        <v>31999</v>
      </c>
      <c r="D44" s="114">
        <v>28432</v>
      </c>
      <c r="E44" s="114">
        <v>42591</v>
      </c>
      <c r="F44" s="114">
        <v>17840</v>
      </c>
      <c r="G44" s="114">
        <v>7349</v>
      </c>
      <c r="H44" s="114">
        <v>19899</v>
      </c>
      <c r="I44" s="115">
        <v>16229</v>
      </c>
      <c r="J44" s="114">
        <v>11187</v>
      </c>
      <c r="K44" s="114">
        <v>5042</v>
      </c>
      <c r="L44" s="423">
        <v>6568</v>
      </c>
      <c r="M44" s="424">
        <v>5466</v>
      </c>
    </row>
    <row r="45" spans="1:13" s="110" customFormat="1" ht="11.1" customHeight="1" x14ac:dyDescent="0.2">
      <c r="A45" s="422" t="s">
        <v>389</v>
      </c>
      <c r="B45" s="115">
        <v>60195</v>
      </c>
      <c r="C45" s="114">
        <v>31748</v>
      </c>
      <c r="D45" s="114">
        <v>28447</v>
      </c>
      <c r="E45" s="114">
        <v>42356</v>
      </c>
      <c r="F45" s="114">
        <v>17839</v>
      </c>
      <c r="G45" s="114">
        <v>7188</v>
      </c>
      <c r="H45" s="114">
        <v>19949</v>
      </c>
      <c r="I45" s="115">
        <v>16106</v>
      </c>
      <c r="J45" s="114">
        <v>11078</v>
      </c>
      <c r="K45" s="114">
        <v>5028</v>
      </c>
      <c r="L45" s="423">
        <v>4245</v>
      </c>
      <c r="M45" s="424">
        <v>4545</v>
      </c>
    </row>
    <row r="46" spans="1:13" ht="15" customHeight="1" x14ac:dyDescent="0.2">
      <c r="A46" s="422" t="s">
        <v>398</v>
      </c>
      <c r="B46" s="115">
        <v>60291</v>
      </c>
      <c r="C46" s="114">
        <v>31957</v>
      </c>
      <c r="D46" s="114">
        <v>28334</v>
      </c>
      <c r="E46" s="114">
        <v>42375</v>
      </c>
      <c r="F46" s="114">
        <v>17916</v>
      </c>
      <c r="G46" s="114">
        <v>7051</v>
      </c>
      <c r="H46" s="114">
        <v>20036</v>
      </c>
      <c r="I46" s="115">
        <v>15936</v>
      </c>
      <c r="J46" s="114">
        <v>10927</v>
      </c>
      <c r="K46" s="114">
        <v>5009</v>
      </c>
      <c r="L46" s="423">
        <v>5628</v>
      </c>
      <c r="M46" s="424">
        <v>5551</v>
      </c>
    </row>
    <row r="47" spans="1:13" ht="11.1" customHeight="1" x14ac:dyDescent="0.2">
      <c r="A47" s="422" t="s">
        <v>387</v>
      </c>
      <c r="B47" s="115">
        <v>60428</v>
      </c>
      <c r="C47" s="114">
        <v>32035</v>
      </c>
      <c r="D47" s="114">
        <v>28393</v>
      </c>
      <c r="E47" s="114">
        <v>42273</v>
      </c>
      <c r="F47" s="114">
        <v>18155</v>
      </c>
      <c r="G47" s="114">
        <v>6786</v>
      </c>
      <c r="H47" s="114">
        <v>20259</v>
      </c>
      <c r="I47" s="115">
        <v>16142</v>
      </c>
      <c r="J47" s="114">
        <v>11096</v>
      </c>
      <c r="K47" s="114">
        <v>5046</v>
      </c>
      <c r="L47" s="423">
        <v>4608</v>
      </c>
      <c r="M47" s="424">
        <v>4603</v>
      </c>
    </row>
    <row r="48" spans="1:13" ht="11.1" customHeight="1" x14ac:dyDescent="0.2">
      <c r="A48" s="422" t="s">
        <v>388</v>
      </c>
      <c r="B48" s="115">
        <v>61434</v>
      </c>
      <c r="C48" s="114">
        <v>32547</v>
      </c>
      <c r="D48" s="114">
        <v>28887</v>
      </c>
      <c r="E48" s="114">
        <v>43052</v>
      </c>
      <c r="F48" s="114">
        <v>18382</v>
      </c>
      <c r="G48" s="114">
        <v>7446</v>
      </c>
      <c r="H48" s="114">
        <v>20472</v>
      </c>
      <c r="I48" s="115">
        <v>16120</v>
      </c>
      <c r="J48" s="114">
        <v>10964</v>
      </c>
      <c r="K48" s="114">
        <v>5156</v>
      </c>
      <c r="L48" s="423">
        <v>6588</v>
      </c>
      <c r="M48" s="424">
        <v>5726</v>
      </c>
    </row>
    <row r="49" spans="1:17" s="110" customFormat="1" ht="11.1" customHeight="1" x14ac:dyDescent="0.2">
      <c r="A49" s="422" t="s">
        <v>389</v>
      </c>
      <c r="B49" s="115">
        <v>61438</v>
      </c>
      <c r="C49" s="114">
        <v>32392</v>
      </c>
      <c r="D49" s="114">
        <v>29046</v>
      </c>
      <c r="E49" s="114">
        <v>42722</v>
      </c>
      <c r="F49" s="114">
        <v>18716</v>
      </c>
      <c r="G49" s="114">
        <v>7381</v>
      </c>
      <c r="H49" s="114">
        <v>20481</v>
      </c>
      <c r="I49" s="115">
        <v>16018</v>
      </c>
      <c r="J49" s="114">
        <v>10875</v>
      </c>
      <c r="K49" s="114">
        <v>5143</v>
      </c>
      <c r="L49" s="423">
        <v>4530</v>
      </c>
      <c r="M49" s="424">
        <v>4767</v>
      </c>
    </row>
    <row r="50" spans="1:17" ht="15" customHeight="1" x14ac:dyDescent="0.2">
      <c r="A50" s="422" t="s">
        <v>399</v>
      </c>
      <c r="B50" s="143">
        <v>61405</v>
      </c>
      <c r="C50" s="144">
        <v>32432</v>
      </c>
      <c r="D50" s="144">
        <v>28973</v>
      </c>
      <c r="E50" s="144">
        <v>42530</v>
      </c>
      <c r="F50" s="144">
        <v>18875</v>
      </c>
      <c r="G50" s="144">
        <v>7198</v>
      </c>
      <c r="H50" s="144">
        <v>20617</v>
      </c>
      <c r="I50" s="143">
        <v>15517</v>
      </c>
      <c r="J50" s="144">
        <v>10497</v>
      </c>
      <c r="K50" s="144">
        <v>5020</v>
      </c>
      <c r="L50" s="426">
        <v>5020</v>
      </c>
      <c r="M50" s="427">
        <v>5256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1.847705295981158</v>
      </c>
      <c r="C6" s="480">
        <f>'Tabelle 3.3'!J11</f>
        <v>-2.6292670682730925</v>
      </c>
      <c r="D6" s="481">
        <f t="shared" ref="D6:E9" si="0">IF(OR(AND(B6&gt;=-50,B6&lt;=50),ISNUMBER(B6)=FALSE),B6,"")</f>
        <v>1.847705295981158</v>
      </c>
      <c r="E6" s="481">
        <f t="shared" si="0"/>
        <v>-2.6292670682730925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1.847705295981158</v>
      </c>
      <c r="C14" s="480">
        <f>'Tabelle 3.3'!J11</f>
        <v>-2.6292670682730925</v>
      </c>
      <c r="D14" s="481">
        <f>IF(OR(AND(B14&gt;=-50,B14&lt;=50),ISNUMBER(B14)=FALSE),B14,"")</f>
        <v>1.847705295981158</v>
      </c>
      <c r="E14" s="481">
        <f>IF(OR(AND(C14&gt;=-50,C14&lt;=50),ISNUMBER(C14)=FALSE),C14,"")</f>
        <v>-2.6292670682730925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2.4096385542168677</v>
      </c>
      <c r="C15" s="480">
        <f>'Tabelle 3.3'!J12</f>
        <v>7.5949367088607591</v>
      </c>
      <c r="D15" s="481">
        <f t="shared" ref="D15:E45" si="3">IF(OR(AND(B15&gt;=-50,B15&lt;=50),ISNUMBER(B15)=FALSE),B15,"")</f>
        <v>2.4096385542168677</v>
      </c>
      <c r="E15" s="481">
        <f t="shared" si="3"/>
        <v>7.5949367088607591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1.2519561815336464</v>
      </c>
      <c r="C16" s="480">
        <f>'Tabelle 3.3'!J13</f>
        <v>-13.513513513513514</v>
      </c>
      <c r="D16" s="481">
        <f t="shared" si="3"/>
        <v>1.2519561815336464</v>
      </c>
      <c r="E16" s="481">
        <f t="shared" si="3"/>
        <v>-13.513513513513514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-0.61614960544805963</v>
      </c>
      <c r="C17" s="480">
        <f>'Tabelle 3.3'!J14</f>
        <v>-3.7758830694275276</v>
      </c>
      <c r="D17" s="481">
        <f t="shared" si="3"/>
        <v>-0.61614960544805963</v>
      </c>
      <c r="E17" s="481">
        <f t="shared" si="3"/>
        <v>-3.7758830694275276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-1.1904761904761905</v>
      </c>
      <c r="C18" s="480">
        <f>'Tabelle 3.3'!J15</f>
        <v>-14.189189189189189</v>
      </c>
      <c r="D18" s="481">
        <f t="shared" si="3"/>
        <v>-1.1904761904761905</v>
      </c>
      <c r="E18" s="481">
        <f t="shared" si="3"/>
        <v>-14.189189189189189</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-0.5170262078801926</v>
      </c>
      <c r="C19" s="480">
        <f>'Tabelle 3.3'!J16</f>
        <v>4.4052863436123344</v>
      </c>
      <c r="D19" s="481">
        <f t="shared" si="3"/>
        <v>-0.5170262078801926</v>
      </c>
      <c r="E19" s="481">
        <f t="shared" si="3"/>
        <v>4.4052863436123344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-0.37273695420660274</v>
      </c>
      <c r="C20" s="480">
        <f>'Tabelle 3.3'!J17</f>
        <v>-12.67605633802817</v>
      </c>
      <c r="D20" s="481">
        <f t="shared" si="3"/>
        <v>-0.37273695420660274</v>
      </c>
      <c r="E20" s="481">
        <f t="shared" si="3"/>
        <v>-12.67605633802817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5.9655438416045259</v>
      </c>
      <c r="C21" s="480">
        <f>'Tabelle 3.3'!J18</f>
        <v>4.395604395604396</v>
      </c>
      <c r="D21" s="481">
        <f t="shared" si="3"/>
        <v>5.9655438416045259</v>
      </c>
      <c r="E21" s="481">
        <f t="shared" si="3"/>
        <v>4.395604395604396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2.2850204216800973</v>
      </c>
      <c r="C22" s="480">
        <f>'Tabelle 3.3'!J19</f>
        <v>0.36845983787767134</v>
      </c>
      <c r="D22" s="481">
        <f t="shared" si="3"/>
        <v>2.2850204216800973</v>
      </c>
      <c r="E22" s="481">
        <f t="shared" si="3"/>
        <v>0.36845983787767134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6.351825118581151</v>
      </c>
      <c r="C23" s="480">
        <f>'Tabelle 3.3'!J20</f>
        <v>-3.758020164986251</v>
      </c>
      <c r="D23" s="481">
        <f t="shared" si="3"/>
        <v>6.351825118581151</v>
      </c>
      <c r="E23" s="481">
        <f t="shared" si="3"/>
        <v>-3.758020164986251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3.1315240083507305</v>
      </c>
      <c r="C24" s="480">
        <f>'Tabelle 3.3'!J21</f>
        <v>-13.060320973990038</v>
      </c>
      <c r="D24" s="481">
        <f t="shared" si="3"/>
        <v>3.1315240083507305</v>
      </c>
      <c r="E24" s="481">
        <f t="shared" si="3"/>
        <v>-13.060320973990038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0.47619047619047616</v>
      </c>
      <c r="C25" s="480">
        <f>'Tabelle 3.3'!J22</f>
        <v>-10</v>
      </c>
      <c r="D25" s="481">
        <f t="shared" si="3"/>
        <v>0.47619047619047616</v>
      </c>
      <c r="E25" s="481">
        <f t="shared" si="3"/>
        <v>-10</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-1.7489069331667708</v>
      </c>
      <c r="C26" s="480">
        <f>'Tabelle 3.3'!J23</f>
        <v>0.5714285714285714</v>
      </c>
      <c r="D26" s="481">
        <f t="shared" si="3"/>
        <v>-1.7489069331667708</v>
      </c>
      <c r="E26" s="481">
        <f t="shared" si="3"/>
        <v>0.5714285714285714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0.3551346552234389</v>
      </c>
      <c r="C27" s="480">
        <f>'Tabelle 3.3'!J24</f>
        <v>-0.82530949105914719</v>
      </c>
      <c r="D27" s="481">
        <f t="shared" si="3"/>
        <v>0.3551346552234389</v>
      </c>
      <c r="E27" s="481">
        <f t="shared" si="3"/>
        <v>-0.82530949105914719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-3.131437989287186</v>
      </c>
      <c r="C28" s="480">
        <f>'Tabelle 3.3'!J25</f>
        <v>-2.4553571428571428</v>
      </c>
      <c r="D28" s="481">
        <f t="shared" si="3"/>
        <v>-3.131437989287186</v>
      </c>
      <c r="E28" s="481">
        <f t="shared" si="3"/>
        <v>-2.4553571428571428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-7.4454428754813868</v>
      </c>
      <c r="C29" s="480">
        <f>'Tabelle 3.3'!J26</f>
        <v>11.210762331838565</v>
      </c>
      <c r="D29" s="481">
        <f t="shared" si="3"/>
        <v>-7.4454428754813868</v>
      </c>
      <c r="E29" s="481">
        <f t="shared" si="3"/>
        <v>11.210762331838565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4.2375502629137021</v>
      </c>
      <c r="C30" s="480">
        <f>'Tabelle 3.3'!J27</f>
        <v>34.375</v>
      </c>
      <c r="D30" s="481">
        <f t="shared" si="3"/>
        <v>4.2375502629137021</v>
      </c>
      <c r="E30" s="481">
        <f t="shared" si="3"/>
        <v>34.375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6.4929126657521721</v>
      </c>
      <c r="C31" s="480">
        <f>'Tabelle 3.3'!J28</f>
        <v>3.4602076124567476</v>
      </c>
      <c r="D31" s="481">
        <f t="shared" si="3"/>
        <v>6.4929126657521721</v>
      </c>
      <c r="E31" s="481">
        <f t="shared" si="3"/>
        <v>3.4602076124567476</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2.8344494627005141</v>
      </c>
      <c r="C32" s="480">
        <f>'Tabelle 3.3'!J29</f>
        <v>1.551094890510949</v>
      </c>
      <c r="D32" s="481">
        <f t="shared" si="3"/>
        <v>2.8344494627005141</v>
      </c>
      <c r="E32" s="481">
        <f t="shared" si="3"/>
        <v>1.551094890510949</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2.2398961207596169</v>
      </c>
      <c r="C33" s="480">
        <f>'Tabelle 3.3'!J30</f>
        <v>-5.6900726392251819</v>
      </c>
      <c r="D33" s="481">
        <f t="shared" si="3"/>
        <v>2.2398961207596169</v>
      </c>
      <c r="E33" s="481">
        <f t="shared" si="3"/>
        <v>-5.6900726392251819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1.2083131947800869</v>
      </c>
      <c r="C34" s="480">
        <f>'Tabelle 3.3'!J31</f>
        <v>-3.1219512195121952</v>
      </c>
      <c r="D34" s="481">
        <f t="shared" si="3"/>
        <v>1.2083131947800869</v>
      </c>
      <c r="E34" s="481">
        <f t="shared" si="3"/>
        <v>-3.1219512195121952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2.4096385542168677</v>
      </c>
      <c r="C37" s="480">
        <f>'Tabelle 3.3'!J34</f>
        <v>7.5949367088607591</v>
      </c>
      <c r="D37" s="481">
        <f t="shared" si="3"/>
        <v>2.4096385542168677</v>
      </c>
      <c r="E37" s="481">
        <f t="shared" si="3"/>
        <v>7.5949367088607591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1.3247329726730477</v>
      </c>
      <c r="C38" s="480">
        <f>'Tabelle 3.3'!J35</f>
        <v>-0.53511705685618727</v>
      </c>
      <c r="D38" s="481">
        <f t="shared" si="3"/>
        <v>1.3247329726730477</v>
      </c>
      <c r="E38" s="481">
        <f t="shared" si="3"/>
        <v>-0.53511705685618727</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2.0113561913081459</v>
      </c>
      <c r="C39" s="480">
        <f>'Tabelle 3.3'!J36</f>
        <v>-2.9034953349115722</v>
      </c>
      <c r="D39" s="481">
        <f t="shared" si="3"/>
        <v>2.0113561913081459</v>
      </c>
      <c r="E39" s="481">
        <f t="shared" si="3"/>
        <v>-2.9034953349115722</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2.0113561913081459</v>
      </c>
      <c r="C45" s="480">
        <f>'Tabelle 3.3'!J36</f>
        <v>-2.9034953349115722</v>
      </c>
      <c r="D45" s="481">
        <f t="shared" si="3"/>
        <v>2.0113561913081459</v>
      </c>
      <c r="E45" s="481">
        <f t="shared" si="3"/>
        <v>-2.9034953349115722</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53782</v>
      </c>
      <c r="C51" s="487">
        <v>12293</v>
      </c>
      <c r="D51" s="487">
        <v>4225</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53969</v>
      </c>
      <c r="C52" s="487">
        <v>12488</v>
      </c>
      <c r="D52" s="487">
        <v>4356</v>
      </c>
      <c r="E52" s="488">
        <f t="shared" ref="E52:G70" si="11">IF($A$51=37802,IF(COUNTBLANK(B$51:B$70)&gt;0,#N/A,B52/B$51*100),IF(COUNTBLANK(B$51:B$75)&gt;0,#N/A,B52/B$51*100))</f>
        <v>100.347699973969</v>
      </c>
      <c r="F52" s="488">
        <f t="shared" si="11"/>
        <v>101.58626860815099</v>
      </c>
      <c r="G52" s="488">
        <f t="shared" si="11"/>
        <v>103.10059171597634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54661</v>
      </c>
      <c r="C53" s="487">
        <v>12404</v>
      </c>
      <c r="D53" s="487">
        <v>4459</v>
      </c>
      <c r="E53" s="488">
        <f t="shared" si="11"/>
        <v>101.63437581346919</v>
      </c>
      <c r="F53" s="488">
        <f t="shared" si="11"/>
        <v>100.9029529000244</v>
      </c>
      <c r="G53" s="488">
        <f t="shared" si="11"/>
        <v>105.53846153846153</v>
      </c>
      <c r="H53" s="489">
        <f>IF(ISERROR(L53)=TRUE,IF(MONTH(A53)=MONTH(MAX(A$51:A$75)),A53,""),"")</f>
        <v>41883</v>
      </c>
      <c r="I53" s="488">
        <f t="shared" si="12"/>
        <v>101.63437581346919</v>
      </c>
      <c r="J53" s="488">
        <f t="shared" si="10"/>
        <v>100.9029529000244</v>
      </c>
      <c r="K53" s="488">
        <f t="shared" si="10"/>
        <v>105.53846153846153</v>
      </c>
      <c r="L53" s="488" t="e">
        <f t="shared" si="13"/>
        <v>#N/A</v>
      </c>
    </row>
    <row r="54" spans="1:14" ht="15" customHeight="1" x14ac:dyDescent="0.2">
      <c r="A54" s="490" t="s">
        <v>462</v>
      </c>
      <c r="B54" s="487">
        <v>54432</v>
      </c>
      <c r="C54" s="487">
        <v>12426</v>
      </c>
      <c r="D54" s="487">
        <v>4390</v>
      </c>
      <c r="E54" s="488">
        <f t="shared" si="11"/>
        <v>101.20858279721841</v>
      </c>
      <c r="F54" s="488">
        <f t="shared" si="11"/>
        <v>101.08191653786709</v>
      </c>
      <c r="G54" s="488">
        <f t="shared" si="11"/>
        <v>103.90532544378699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54741</v>
      </c>
      <c r="C55" s="487">
        <v>12136</v>
      </c>
      <c r="D55" s="487">
        <v>4229</v>
      </c>
      <c r="E55" s="488">
        <f t="shared" si="11"/>
        <v>101.78312446543454</v>
      </c>
      <c r="F55" s="488">
        <f t="shared" si="11"/>
        <v>98.722850402668186</v>
      </c>
      <c r="G55" s="488">
        <f t="shared" si="11"/>
        <v>100.09467455621302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54910</v>
      </c>
      <c r="C56" s="487">
        <v>12245</v>
      </c>
      <c r="D56" s="487">
        <v>4299</v>
      </c>
      <c r="E56" s="488">
        <f t="shared" si="11"/>
        <v>102.09735599271133</v>
      </c>
      <c r="F56" s="488">
        <f t="shared" si="11"/>
        <v>99.609533881070533</v>
      </c>
      <c r="G56" s="488">
        <f t="shared" si="11"/>
        <v>101.75147928994083</v>
      </c>
      <c r="H56" s="489" t="str">
        <f t="shared" si="14"/>
        <v/>
      </c>
      <c r="I56" s="488" t="str">
        <f t="shared" si="12"/>
        <v/>
      </c>
      <c r="J56" s="488" t="str">
        <f t="shared" si="10"/>
        <v/>
      </c>
      <c r="K56" s="488" t="str">
        <f t="shared" si="10"/>
        <v/>
      </c>
      <c r="L56" s="488" t="e">
        <f t="shared" si="13"/>
        <v>#N/A</v>
      </c>
    </row>
    <row r="57" spans="1:14" ht="15" customHeight="1" x14ac:dyDescent="0.2">
      <c r="A57" s="490">
        <v>42248</v>
      </c>
      <c r="B57" s="487">
        <v>56210</v>
      </c>
      <c r="C57" s="487">
        <v>12065</v>
      </c>
      <c r="D57" s="487">
        <v>4518</v>
      </c>
      <c r="E57" s="488">
        <f t="shared" si="11"/>
        <v>104.51452158714811</v>
      </c>
      <c r="F57" s="488">
        <f t="shared" si="11"/>
        <v>98.145285935084999</v>
      </c>
      <c r="G57" s="488">
        <f t="shared" si="11"/>
        <v>106.93491124260355</v>
      </c>
      <c r="H57" s="489">
        <f t="shared" si="14"/>
        <v>42248</v>
      </c>
      <c r="I57" s="488">
        <f t="shared" si="12"/>
        <v>104.51452158714811</v>
      </c>
      <c r="J57" s="488">
        <f t="shared" si="10"/>
        <v>98.145285935084999</v>
      </c>
      <c r="K57" s="488">
        <f t="shared" si="10"/>
        <v>106.93491124260355</v>
      </c>
      <c r="L57" s="488" t="e">
        <f t="shared" si="13"/>
        <v>#N/A</v>
      </c>
    </row>
    <row r="58" spans="1:14" ht="15" customHeight="1" x14ac:dyDescent="0.2">
      <c r="A58" s="490" t="s">
        <v>465</v>
      </c>
      <c r="B58" s="487">
        <v>55927</v>
      </c>
      <c r="C58" s="487">
        <v>12011</v>
      </c>
      <c r="D58" s="487">
        <v>4534</v>
      </c>
      <c r="E58" s="488">
        <f t="shared" si="11"/>
        <v>103.98832323082073</v>
      </c>
      <c r="F58" s="488">
        <f t="shared" si="11"/>
        <v>97.70601155128935</v>
      </c>
      <c r="G58" s="488">
        <f t="shared" si="11"/>
        <v>107.31360946745563</v>
      </c>
      <c r="H58" s="489" t="str">
        <f t="shared" si="14"/>
        <v/>
      </c>
      <c r="I58" s="488" t="str">
        <f t="shared" si="12"/>
        <v/>
      </c>
      <c r="J58" s="488" t="str">
        <f t="shared" si="10"/>
        <v/>
      </c>
      <c r="K58" s="488" t="str">
        <f t="shared" si="10"/>
        <v/>
      </c>
      <c r="L58" s="488" t="e">
        <f t="shared" si="13"/>
        <v>#N/A</v>
      </c>
    </row>
    <row r="59" spans="1:14" ht="15" customHeight="1" x14ac:dyDescent="0.2">
      <c r="A59" s="490" t="s">
        <v>466</v>
      </c>
      <c r="B59" s="487">
        <v>56085</v>
      </c>
      <c r="C59" s="487">
        <v>11949</v>
      </c>
      <c r="D59" s="487">
        <v>4411</v>
      </c>
      <c r="E59" s="488">
        <f t="shared" si="11"/>
        <v>104.28210181845228</v>
      </c>
      <c r="F59" s="488">
        <f t="shared" si="11"/>
        <v>97.20165948100545</v>
      </c>
      <c r="G59" s="488">
        <f t="shared" si="11"/>
        <v>104.40236686390531</v>
      </c>
      <c r="H59" s="489" t="str">
        <f t="shared" si="14"/>
        <v/>
      </c>
      <c r="I59" s="488" t="str">
        <f t="shared" si="12"/>
        <v/>
      </c>
      <c r="J59" s="488" t="str">
        <f t="shared" si="10"/>
        <v/>
      </c>
      <c r="K59" s="488" t="str">
        <f t="shared" si="10"/>
        <v/>
      </c>
      <c r="L59" s="488" t="e">
        <f t="shared" si="13"/>
        <v>#N/A</v>
      </c>
    </row>
    <row r="60" spans="1:14" ht="15" customHeight="1" x14ac:dyDescent="0.2">
      <c r="A60" s="490" t="s">
        <v>467</v>
      </c>
      <c r="B60" s="487">
        <v>56284</v>
      </c>
      <c r="C60" s="487">
        <v>12053</v>
      </c>
      <c r="D60" s="487">
        <v>4479</v>
      </c>
      <c r="E60" s="488">
        <f t="shared" si="11"/>
        <v>104.65211409021606</v>
      </c>
      <c r="F60" s="488">
        <f t="shared" si="11"/>
        <v>98.04766940535265</v>
      </c>
      <c r="G60" s="488">
        <f t="shared" si="11"/>
        <v>106.01183431952663</v>
      </c>
      <c r="H60" s="489" t="str">
        <f t="shared" si="14"/>
        <v/>
      </c>
      <c r="I60" s="488" t="str">
        <f t="shared" si="12"/>
        <v/>
      </c>
      <c r="J60" s="488" t="str">
        <f t="shared" si="10"/>
        <v/>
      </c>
      <c r="K60" s="488" t="str">
        <f t="shared" si="10"/>
        <v/>
      </c>
      <c r="L60" s="488" t="e">
        <f t="shared" si="13"/>
        <v>#N/A</v>
      </c>
    </row>
    <row r="61" spans="1:14" ht="15" customHeight="1" x14ac:dyDescent="0.2">
      <c r="A61" s="490">
        <v>42614</v>
      </c>
      <c r="B61" s="487">
        <v>57341</v>
      </c>
      <c r="C61" s="487">
        <v>11824</v>
      </c>
      <c r="D61" s="487">
        <v>4651</v>
      </c>
      <c r="E61" s="488">
        <f t="shared" si="11"/>
        <v>106.61745565430813</v>
      </c>
      <c r="F61" s="488">
        <f t="shared" si="11"/>
        <v>96.184820629626628</v>
      </c>
      <c r="G61" s="488">
        <f t="shared" si="11"/>
        <v>110.08284023668639</v>
      </c>
      <c r="H61" s="489">
        <f t="shared" si="14"/>
        <v>42614</v>
      </c>
      <c r="I61" s="488">
        <f t="shared" si="12"/>
        <v>106.61745565430813</v>
      </c>
      <c r="J61" s="488">
        <f t="shared" si="10"/>
        <v>96.184820629626628</v>
      </c>
      <c r="K61" s="488">
        <f t="shared" si="10"/>
        <v>110.08284023668639</v>
      </c>
      <c r="L61" s="488" t="e">
        <f t="shared" si="13"/>
        <v>#N/A</v>
      </c>
    </row>
    <row r="62" spans="1:14" ht="15" customHeight="1" x14ac:dyDescent="0.2">
      <c r="A62" s="490" t="s">
        <v>468</v>
      </c>
      <c r="B62" s="487">
        <v>57404</v>
      </c>
      <c r="C62" s="487">
        <v>11614</v>
      </c>
      <c r="D62" s="487">
        <v>4592</v>
      </c>
      <c r="E62" s="488">
        <f t="shared" si="11"/>
        <v>106.73459521773083</v>
      </c>
      <c r="F62" s="488">
        <f t="shared" si="11"/>
        <v>94.476531359310172</v>
      </c>
      <c r="G62" s="488">
        <f t="shared" si="11"/>
        <v>108.68639053254438</v>
      </c>
      <c r="H62" s="489" t="str">
        <f t="shared" si="14"/>
        <v/>
      </c>
      <c r="I62" s="488" t="str">
        <f t="shared" si="12"/>
        <v/>
      </c>
      <c r="J62" s="488" t="str">
        <f t="shared" si="10"/>
        <v/>
      </c>
      <c r="K62" s="488" t="str">
        <f t="shared" si="10"/>
        <v/>
      </c>
      <c r="L62" s="488" t="e">
        <f t="shared" si="13"/>
        <v>#N/A</v>
      </c>
    </row>
    <row r="63" spans="1:14" ht="15" customHeight="1" x14ac:dyDescent="0.2">
      <c r="A63" s="490" t="s">
        <v>469</v>
      </c>
      <c r="B63" s="487">
        <v>57502</v>
      </c>
      <c r="C63" s="487">
        <v>11570</v>
      </c>
      <c r="D63" s="487">
        <v>4561</v>
      </c>
      <c r="E63" s="488">
        <f t="shared" si="11"/>
        <v>106.91681231638839</v>
      </c>
      <c r="F63" s="488">
        <f t="shared" si="11"/>
        <v>94.118604083624831</v>
      </c>
      <c r="G63" s="488">
        <f t="shared" si="11"/>
        <v>107.9526627218935</v>
      </c>
      <c r="H63" s="489" t="str">
        <f t="shared" si="14"/>
        <v/>
      </c>
      <c r="I63" s="488" t="str">
        <f t="shared" si="12"/>
        <v/>
      </c>
      <c r="J63" s="488" t="str">
        <f t="shared" si="10"/>
        <v/>
      </c>
      <c r="K63" s="488" t="str">
        <f t="shared" si="10"/>
        <v/>
      </c>
      <c r="L63" s="488" t="e">
        <f t="shared" si="13"/>
        <v>#N/A</v>
      </c>
    </row>
    <row r="64" spans="1:14" ht="15" customHeight="1" x14ac:dyDescent="0.2">
      <c r="A64" s="490" t="s">
        <v>470</v>
      </c>
      <c r="B64" s="487">
        <v>57787</v>
      </c>
      <c r="C64" s="487">
        <v>11622</v>
      </c>
      <c r="D64" s="487">
        <v>4627</v>
      </c>
      <c r="E64" s="488">
        <f t="shared" si="11"/>
        <v>107.44672938901492</v>
      </c>
      <c r="F64" s="488">
        <f t="shared" si="11"/>
        <v>94.541609045798424</v>
      </c>
      <c r="G64" s="488">
        <f t="shared" si="11"/>
        <v>109.51479289940829</v>
      </c>
      <c r="H64" s="489" t="str">
        <f t="shared" si="14"/>
        <v/>
      </c>
      <c r="I64" s="488" t="str">
        <f t="shared" si="12"/>
        <v/>
      </c>
      <c r="J64" s="488" t="str">
        <f t="shared" si="10"/>
        <v/>
      </c>
      <c r="K64" s="488" t="str">
        <f t="shared" si="10"/>
        <v/>
      </c>
      <c r="L64" s="488" t="e">
        <f t="shared" si="13"/>
        <v>#N/A</v>
      </c>
    </row>
    <row r="65" spans="1:12" ht="15" customHeight="1" x14ac:dyDescent="0.2">
      <c r="A65" s="490">
        <v>42979</v>
      </c>
      <c r="B65" s="487">
        <v>58478</v>
      </c>
      <c r="C65" s="487">
        <v>11472</v>
      </c>
      <c r="D65" s="487">
        <v>4781</v>
      </c>
      <c r="E65" s="488">
        <f t="shared" si="11"/>
        <v>108.73154587036555</v>
      </c>
      <c r="F65" s="488">
        <f t="shared" si="11"/>
        <v>93.321402424143812</v>
      </c>
      <c r="G65" s="488">
        <f t="shared" si="11"/>
        <v>113.15976331360946</v>
      </c>
      <c r="H65" s="489">
        <f t="shared" si="14"/>
        <v>42979</v>
      </c>
      <c r="I65" s="488">
        <f t="shared" si="12"/>
        <v>108.73154587036555</v>
      </c>
      <c r="J65" s="488">
        <f t="shared" si="10"/>
        <v>93.321402424143812</v>
      </c>
      <c r="K65" s="488">
        <f t="shared" si="10"/>
        <v>113.15976331360946</v>
      </c>
      <c r="L65" s="488" t="e">
        <f t="shared" si="13"/>
        <v>#N/A</v>
      </c>
    </row>
    <row r="66" spans="1:12" ht="15" customHeight="1" x14ac:dyDescent="0.2">
      <c r="A66" s="490" t="s">
        <v>471</v>
      </c>
      <c r="B66" s="487">
        <v>58626</v>
      </c>
      <c r="C66" s="487">
        <v>11498</v>
      </c>
      <c r="D66" s="487">
        <v>4826</v>
      </c>
      <c r="E66" s="488">
        <f t="shared" si="11"/>
        <v>109.00673087650144</v>
      </c>
      <c r="F66" s="488">
        <f t="shared" si="11"/>
        <v>93.532904905230623</v>
      </c>
      <c r="G66" s="488">
        <f t="shared" si="11"/>
        <v>114.22485207100593</v>
      </c>
      <c r="H66" s="489" t="str">
        <f t="shared" si="14"/>
        <v/>
      </c>
      <c r="I66" s="488" t="str">
        <f t="shared" si="12"/>
        <v/>
      </c>
      <c r="J66" s="488" t="str">
        <f t="shared" si="10"/>
        <v/>
      </c>
      <c r="K66" s="488" t="str">
        <f t="shared" si="10"/>
        <v/>
      </c>
      <c r="L66" s="488" t="e">
        <f t="shared" si="13"/>
        <v>#N/A</v>
      </c>
    </row>
    <row r="67" spans="1:12" ht="15" customHeight="1" x14ac:dyDescent="0.2">
      <c r="A67" s="490" t="s">
        <v>472</v>
      </c>
      <c r="B67" s="487">
        <v>58951</v>
      </c>
      <c r="C67" s="487">
        <v>11422</v>
      </c>
      <c r="D67" s="487">
        <v>4801</v>
      </c>
      <c r="E67" s="488">
        <f t="shared" si="11"/>
        <v>109.61102227511064</v>
      </c>
      <c r="F67" s="488">
        <f t="shared" si="11"/>
        <v>92.91466688359229</v>
      </c>
      <c r="G67" s="488">
        <f t="shared" si="11"/>
        <v>113.63313609467455</v>
      </c>
      <c r="H67" s="489" t="str">
        <f t="shared" si="14"/>
        <v/>
      </c>
      <c r="I67" s="488" t="str">
        <f t="shared" si="12"/>
        <v/>
      </c>
      <c r="J67" s="488" t="str">
        <f t="shared" si="12"/>
        <v/>
      </c>
      <c r="K67" s="488" t="str">
        <f t="shared" si="12"/>
        <v/>
      </c>
      <c r="L67" s="488" t="e">
        <f t="shared" si="13"/>
        <v>#N/A</v>
      </c>
    </row>
    <row r="68" spans="1:12" ht="15" customHeight="1" x14ac:dyDescent="0.2">
      <c r="A68" s="490" t="s">
        <v>473</v>
      </c>
      <c r="B68" s="487">
        <v>59249</v>
      </c>
      <c r="C68" s="487">
        <v>11545</v>
      </c>
      <c r="D68" s="487">
        <v>4899</v>
      </c>
      <c r="E68" s="488">
        <f t="shared" si="11"/>
        <v>110.16511100368153</v>
      </c>
      <c r="F68" s="488">
        <f t="shared" si="11"/>
        <v>93.915236313349055</v>
      </c>
      <c r="G68" s="488">
        <f t="shared" si="11"/>
        <v>115.95266272189349</v>
      </c>
      <c r="H68" s="489" t="str">
        <f t="shared" si="14"/>
        <v/>
      </c>
      <c r="I68" s="488" t="str">
        <f t="shared" si="12"/>
        <v/>
      </c>
      <c r="J68" s="488" t="str">
        <f t="shared" si="12"/>
        <v/>
      </c>
      <c r="K68" s="488" t="str">
        <f t="shared" si="12"/>
        <v/>
      </c>
      <c r="L68" s="488" t="e">
        <f t="shared" si="13"/>
        <v>#N/A</v>
      </c>
    </row>
    <row r="69" spans="1:12" ht="15" customHeight="1" x14ac:dyDescent="0.2">
      <c r="A69" s="490">
        <v>43344</v>
      </c>
      <c r="B69" s="487">
        <v>60431</v>
      </c>
      <c r="C69" s="487">
        <v>11187</v>
      </c>
      <c r="D69" s="487">
        <v>5042</v>
      </c>
      <c r="E69" s="488">
        <f t="shared" si="11"/>
        <v>112.36287233646945</v>
      </c>
      <c r="F69" s="488">
        <f t="shared" si="11"/>
        <v>91.003009843000086</v>
      </c>
      <c r="G69" s="488">
        <f t="shared" si="11"/>
        <v>119.33727810650888</v>
      </c>
      <c r="H69" s="489">
        <f t="shared" si="14"/>
        <v>43344</v>
      </c>
      <c r="I69" s="488">
        <f t="shared" si="12"/>
        <v>112.36287233646945</v>
      </c>
      <c r="J69" s="488">
        <f t="shared" si="12"/>
        <v>91.003009843000086</v>
      </c>
      <c r="K69" s="488">
        <f t="shared" si="12"/>
        <v>119.33727810650888</v>
      </c>
      <c r="L69" s="488" t="e">
        <f t="shared" si="13"/>
        <v>#N/A</v>
      </c>
    </row>
    <row r="70" spans="1:12" ht="15" customHeight="1" x14ac:dyDescent="0.2">
      <c r="A70" s="490" t="s">
        <v>474</v>
      </c>
      <c r="B70" s="487">
        <v>60195</v>
      </c>
      <c r="C70" s="487">
        <v>11078</v>
      </c>
      <c r="D70" s="487">
        <v>5028</v>
      </c>
      <c r="E70" s="488">
        <f t="shared" si="11"/>
        <v>111.9240638131717</v>
      </c>
      <c r="F70" s="488">
        <f t="shared" si="11"/>
        <v>90.116326364597739</v>
      </c>
      <c r="G70" s="488">
        <f t="shared" si="11"/>
        <v>119.00591715976331</v>
      </c>
      <c r="H70" s="489" t="str">
        <f t="shared" si="14"/>
        <v/>
      </c>
      <c r="I70" s="488" t="str">
        <f t="shared" si="12"/>
        <v/>
      </c>
      <c r="J70" s="488" t="str">
        <f t="shared" si="12"/>
        <v/>
      </c>
      <c r="K70" s="488" t="str">
        <f t="shared" si="12"/>
        <v/>
      </c>
      <c r="L70" s="488" t="e">
        <f t="shared" si="13"/>
        <v>#N/A</v>
      </c>
    </row>
    <row r="71" spans="1:12" ht="15" customHeight="1" x14ac:dyDescent="0.2">
      <c r="A71" s="490" t="s">
        <v>475</v>
      </c>
      <c r="B71" s="487">
        <v>60291</v>
      </c>
      <c r="C71" s="487">
        <v>10927</v>
      </c>
      <c r="D71" s="487">
        <v>5009</v>
      </c>
      <c r="E71" s="491">
        <f t="shared" ref="E71:G75" si="15">IF($A$51=37802,IF(COUNTBLANK(B$51:B$70)&gt;0,#N/A,IF(ISBLANK(B71)=FALSE,B71/B$51*100,#N/A)),IF(COUNTBLANK(B$51:B$75)&gt;0,#N/A,B71/B$51*100))</f>
        <v>112.1025621955301</v>
      </c>
      <c r="F71" s="491">
        <f t="shared" si="15"/>
        <v>88.887985032132107</v>
      </c>
      <c r="G71" s="491">
        <f t="shared" si="15"/>
        <v>118.55621301775147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60428</v>
      </c>
      <c r="C72" s="487">
        <v>11096</v>
      </c>
      <c r="D72" s="487">
        <v>5046</v>
      </c>
      <c r="E72" s="491">
        <f t="shared" si="15"/>
        <v>112.35729426202074</v>
      </c>
      <c r="F72" s="491">
        <f t="shared" si="15"/>
        <v>90.262751159196284</v>
      </c>
      <c r="G72" s="491">
        <f t="shared" si="15"/>
        <v>119.43195266272188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61434</v>
      </c>
      <c r="C73" s="487">
        <v>10964</v>
      </c>
      <c r="D73" s="487">
        <v>5156</v>
      </c>
      <c r="E73" s="491">
        <f t="shared" si="15"/>
        <v>114.22780856048492</v>
      </c>
      <c r="F73" s="491">
        <f t="shared" si="15"/>
        <v>89.188969332140246</v>
      </c>
      <c r="G73" s="491">
        <f t="shared" si="15"/>
        <v>122.03550295857988</v>
      </c>
      <c r="H73" s="492">
        <f>IF(A$51=37802,IF(ISERROR(L73)=TRUE,IF(ISBLANK(A73)=FALSE,IF(MONTH(A73)=MONTH(MAX(A$51:A$75)),A73,""),""),""),IF(ISERROR(L73)=TRUE,IF(MONTH(A73)=MONTH(MAX(A$51:A$75)),A73,""),""))</f>
        <v>43709</v>
      </c>
      <c r="I73" s="488">
        <f t="shared" si="12"/>
        <v>114.22780856048492</v>
      </c>
      <c r="J73" s="488">
        <f t="shared" si="12"/>
        <v>89.188969332140246</v>
      </c>
      <c r="K73" s="488">
        <f t="shared" si="12"/>
        <v>122.03550295857988</v>
      </c>
      <c r="L73" s="488" t="e">
        <f t="shared" si="13"/>
        <v>#N/A</v>
      </c>
    </row>
    <row r="74" spans="1:12" ht="15" customHeight="1" x14ac:dyDescent="0.2">
      <c r="A74" s="490" t="s">
        <v>477</v>
      </c>
      <c r="B74" s="487">
        <v>61438</v>
      </c>
      <c r="C74" s="487">
        <v>10875</v>
      </c>
      <c r="D74" s="487">
        <v>5143</v>
      </c>
      <c r="E74" s="491">
        <f t="shared" si="15"/>
        <v>114.2352459930832</v>
      </c>
      <c r="F74" s="491">
        <f t="shared" si="15"/>
        <v>88.464980069958514</v>
      </c>
      <c r="G74" s="491">
        <f t="shared" si="15"/>
        <v>121.72781065088758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61405</v>
      </c>
      <c r="C75" s="493">
        <v>10497</v>
      </c>
      <c r="D75" s="493">
        <v>5020</v>
      </c>
      <c r="E75" s="491">
        <f t="shared" si="15"/>
        <v>114.1738871741475</v>
      </c>
      <c r="F75" s="491">
        <f t="shared" si="15"/>
        <v>85.390059383388916</v>
      </c>
      <c r="G75" s="491">
        <f t="shared" si="15"/>
        <v>118.81656804733727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114.22780856048492</v>
      </c>
      <c r="J77" s="488">
        <f>IF(J75&lt;&gt;"",J75,IF(J74&lt;&gt;"",J74,IF(J73&lt;&gt;"",J73,IF(J72&lt;&gt;"",J72,IF(J71&lt;&gt;"",J71,IF(J70&lt;&gt;"",J70,""))))))</f>
        <v>89.188969332140246</v>
      </c>
      <c r="K77" s="488">
        <f>IF(K75&lt;&gt;"",K75,IF(K74&lt;&gt;"",K74,IF(K73&lt;&gt;"",K73,IF(K72&lt;&gt;"",K72,IF(K71&lt;&gt;"",K71,IF(K70&lt;&gt;"",K70,""))))))</f>
        <v>122.03550295857988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+14,2%</v>
      </c>
      <c r="J79" s="488" t="str">
        <f>"GeB - ausschließlich: "&amp;IF(J77&gt;100,"+","")&amp;TEXT(J77-100,"0,0")&amp;"%"</f>
        <v>GeB - ausschließlich: -10,8%</v>
      </c>
      <c r="K79" s="488" t="str">
        <f>"GeB - im Nebenjob: "&amp;IF(K77&gt;100,"+","")&amp;TEXT(K77-100,"0,0")&amp;"%"</f>
        <v>GeB - im Nebenjob: +22,0%</v>
      </c>
    </row>
    <row r="81" spans="9:9" ht="15" customHeight="1" x14ac:dyDescent="0.2">
      <c r="I81" s="488" t="str">
        <f>IF(ISERROR(HLOOKUP(1,I$78:K$79,2,FALSE)),"",HLOOKUP(1,I$78:K$79,2,FALSE))</f>
        <v>GeB - im Nebenjob: +22,0%</v>
      </c>
    </row>
    <row r="82" spans="9:9" ht="15" customHeight="1" x14ac:dyDescent="0.2">
      <c r="I82" s="488" t="str">
        <f>IF(ISERROR(HLOOKUP(2,I$78:K$79,2,FALSE)),"",HLOOKUP(2,I$78:K$79,2,FALSE))</f>
        <v>SvB: +14,2%</v>
      </c>
    </row>
    <row r="83" spans="9:9" ht="15" customHeight="1" x14ac:dyDescent="0.2">
      <c r="I83" s="488" t="str">
        <f>IF(ISERROR(HLOOKUP(3,I$78:K$79,2,FALSE)),"",HLOOKUP(3,I$78:K$79,2,FALSE))</f>
        <v>GeB - ausschließlich: -10,8%</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61405</v>
      </c>
      <c r="E12" s="114">
        <v>61438</v>
      </c>
      <c r="F12" s="114">
        <v>61434</v>
      </c>
      <c r="G12" s="114">
        <v>60428</v>
      </c>
      <c r="H12" s="114">
        <v>60291</v>
      </c>
      <c r="I12" s="115">
        <v>1114</v>
      </c>
      <c r="J12" s="116">
        <v>1.847705295981158</v>
      </c>
      <c r="N12" s="117"/>
    </row>
    <row r="13" spans="1:15" s="110" customFormat="1" ht="13.5" customHeight="1" x14ac:dyDescent="0.2">
      <c r="A13" s="118" t="s">
        <v>105</v>
      </c>
      <c r="B13" s="119" t="s">
        <v>106</v>
      </c>
      <c r="C13" s="113">
        <v>52.816545883885674</v>
      </c>
      <c r="D13" s="114">
        <v>32432</v>
      </c>
      <c r="E13" s="114">
        <v>32392</v>
      </c>
      <c r="F13" s="114">
        <v>32547</v>
      </c>
      <c r="G13" s="114">
        <v>32035</v>
      </c>
      <c r="H13" s="114">
        <v>31957</v>
      </c>
      <c r="I13" s="115">
        <v>475</v>
      </c>
      <c r="J13" s="116">
        <v>1.4863723127953188</v>
      </c>
    </row>
    <row r="14" spans="1:15" s="110" customFormat="1" ht="13.5" customHeight="1" x14ac:dyDescent="0.2">
      <c r="A14" s="120"/>
      <c r="B14" s="119" t="s">
        <v>107</v>
      </c>
      <c r="C14" s="113">
        <v>47.183454116114326</v>
      </c>
      <c r="D14" s="114">
        <v>28973</v>
      </c>
      <c r="E14" s="114">
        <v>29046</v>
      </c>
      <c r="F14" s="114">
        <v>28887</v>
      </c>
      <c r="G14" s="114">
        <v>28393</v>
      </c>
      <c r="H14" s="114">
        <v>28334</v>
      </c>
      <c r="I14" s="115">
        <v>639</v>
      </c>
      <c r="J14" s="116">
        <v>2.2552410531516904</v>
      </c>
    </row>
    <row r="15" spans="1:15" s="110" customFormat="1" ht="13.5" customHeight="1" x14ac:dyDescent="0.2">
      <c r="A15" s="118" t="s">
        <v>105</v>
      </c>
      <c r="B15" s="121" t="s">
        <v>108</v>
      </c>
      <c r="C15" s="113">
        <v>11.722172461525934</v>
      </c>
      <c r="D15" s="114">
        <v>7198</v>
      </c>
      <c r="E15" s="114">
        <v>7381</v>
      </c>
      <c r="F15" s="114">
        <v>7446</v>
      </c>
      <c r="G15" s="114">
        <v>6786</v>
      </c>
      <c r="H15" s="114">
        <v>7051</v>
      </c>
      <c r="I15" s="115">
        <v>147</v>
      </c>
      <c r="J15" s="116">
        <v>2.0848106651538787</v>
      </c>
    </row>
    <row r="16" spans="1:15" s="110" customFormat="1" ht="13.5" customHeight="1" x14ac:dyDescent="0.2">
      <c r="A16" s="118"/>
      <c r="B16" s="121" t="s">
        <v>109</v>
      </c>
      <c r="C16" s="113">
        <v>66.86589039980457</v>
      </c>
      <c r="D16" s="114">
        <v>41059</v>
      </c>
      <c r="E16" s="114">
        <v>41121</v>
      </c>
      <c r="F16" s="114">
        <v>41187</v>
      </c>
      <c r="G16" s="114">
        <v>41082</v>
      </c>
      <c r="H16" s="114">
        <v>40907</v>
      </c>
      <c r="I16" s="115">
        <v>152</v>
      </c>
      <c r="J16" s="116">
        <v>0.37157454714352067</v>
      </c>
    </row>
    <row r="17" spans="1:10" s="110" customFormat="1" ht="13.5" customHeight="1" x14ac:dyDescent="0.2">
      <c r="A17" s="118"/>
      <c r="B17" s="121" t="s">
        <v>110</v>
      </c>
      <c r="C17" s="113">
        <v>20.201937952935427</v>
      </c>
      <c r="D17" s="114">
        <v>12405</v>
      </c>
      <c r="E17" s="114">
        <v>12185</v>
      </c>
      <c r="F17" s="114">
        <v>12061</v>
      </c>
      <c r="G17" s="114">
        <v>11851</v>
      </c>
      <c r="H17" s="114">
        <v>11652</v>
      </c>
      <c r="I17" s="115">
        <v>753</v>
      </c>
      <c r="J17" s="116">
        <v>6.4624098867147275</v>
      </c>
    </row>
    <row r="18" spans="1:10" s="110" customFormat="1" ht="13.5" customHeight="1" x14ac:dyDescent="0.2">
      <c r="A18" s="120"/>
      <c r="B18" s="121" t="s">
        <v>111</v>
      </c>
      <c r="C18" s="113">
        <v>1.2099991857340608</v>
      </c>
      <c r="D18" s="114">
        <v>743</v>
      </c>
      <c r="E18" s="114">
        <v>751</v>
      </c>
      <c r="F18" s="114">
        <v>740</v>
      </c>
      <c r="G18" s="114">
        <v>709</v>
      </c>
      <c r="H18" s="114">
        <v>681</v>
      </c>
      <c r="I18" s="115">
        <v>62</v>
      </c>
      <c r="J18" s="116">
        <v>9.1042584434654916</v>
      </c>
    </row>
    <row r="19" spans="1:10" s="110" customFormat="1" ht="13.5" customHeight="1" x14ac:dyDescent="0.2">
      <c r="A19" s="120"/>
      <c r="B19" s="121" t="s">
        <v>112</v>
      </c>
      <c r="C19" s="113">
        <v>0.32407784382379284</v>
      </c>
      <c r="D19" s="114">
        <v>199</v>
      </c>
      <c r="E19" s="114">
        <v>211</v>
      </c>
      <c r="F19" s="114">
        <v>215</v>
      </c>
      <c r="G19" s="114">
        <v>190</v>
      </c>
      <c r="H19" s="114">
        <v>181</v>
      </c>
      <c r="I19" s="115">
        <v>18</v>
      </c>
      <c r="J19" s="116">
        <v>9.94475138121547</v>
      </c>
    </row>
    <row r="20" spans="1:10" s="110" customFormat="1" ht="13.5" customHeight="1" x14ac:dyDescent="0.2">
      <c r="A20" s="118" t="s">
        <v>113</v>
      </c>
      <c r="B20" s="122" t="s">
        <v>114</v>
      </c>
      <c r="C20" s="113">
        <v>69.261460793095026</v>
      </c>
      <c r="D20" s="114">
        <v>42530</v>
      </c>
      <c r="E20" s="114">
        <v>42722</v>
      </c>
      <c r="F20" s="114">
        <v>43052</v>
      </c>
      <c r="G20" s="114">
        <v>42273</v>
      </c>
      <c r="H20" s="114">
        <v>42375</v>
      </c>
      <c r="I20" s="115">
        <v>155</v>
      </c>
      <c r="J20" s="116">
        <v>0.36578171091445427</v>
      </c>
    </row>
    <row r="21" spans="1:10" s="110" customFormat="1" ht="13.5" customHeight="1" x14ac:dyDescent="0.2">
      <c r="A21" s="120"/>
      <c r="B21" s="122" t="s">
        <v>115</v>
      </c>
      <c r="C21" s="113">
        <v>30.738539206904974</v>
      </c>
      <c r="D21" s="114">
        <v>18875</v>
      </c>
      <c r="E21" s="114">
        <v>18716</v>
      </c>
      <c r="F21" s="114">
        <v>18382</v>
      </c>
      <c r="G21" s="114">
        <v>18155</v>
      </c>
      <c r="H21" s="114">
        <v>17916</v>
      </c>
      <c r="I21" s="115">
        <v>959</v>
      </c>
      <c r="J21" s="116">
        <v>5.3527573118999774</v>
      </c>
    </row>
    <row r="22" spans="1:10" s="110" customFormat="1" ht="13.5" customHeight="1" x14ac:dyDescent="0.2">
      <c r="A22" s="118" t="s">
        <v>113</v>
      </c>
      <c r="B22" s="122" t="s">
        <v>116</v>
      </c>
      <c r="C22" s="113">
        <v>87.616643595798394</v>
      </c>
      <c r="D22" s="114">
        <v>53801</v>
      </c>
      <c r="E22" s="114">
        <v>53966</v>
      </c>
      <c r="F22" s="114">
        <v>54022</v>
      </c>
      <c r="G22" s="114">
        <v>53133</v>
      </c>
      <c r="H22" s="114">
        <v>53212</v>
      </c>
      <c r="I22" s="115">
        <v>589</v>
      </c>
      <c r="J22" s="116">
        <v>1.1068931819890251</v>
      </c>
    </row>
    <row r="23" spans="1:10" s="110" customFormat="1" ht="13.5" customHeight="1" x14ac:dyDescent="0.2">
      <c r="A23" s="123"/>
      <c r="B23" s="124" t="s">
        <v>117</v>
      </c>
      <c r="C23" s="125">
        <v>12.314958065304129</v>
      </c>
      <c r="D23" s="114">
        <v>7562</v>
      </c>
      <c r="E23" s="114">
        <v>7426</v>
      </c>
      <c r="F23" s="114">
        <v>7367</v>
      </c>
      <c r="G23" s="114">
        <v>7240</v>
      </c>
      <c r="H23" s="114">
        <v>7024</v>
      </c>
      <c r="I23" s="115">
        <v>538</v>
      </c>
      <c r="J23" s="116">
        <v>7.6594533029612757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15517</v>
      </c>
      <c r="E26" s="114">
        <v>16018</v>
      </c>
      <c r="F26" s="114">
        <v>16120</v>
      </c>
      <c r="G26" s="114">
        <v>16142</v>
      </c>
      <c r="H26" s="140">
        <v>15936</v>
      </c>
      <c r="I26" s="115">
        <v>-419</v>
      </c>
      <c r="J26" s="116">
        <v>-2.6292670682730925</v>
      </c>
    </row>
    <row r="27" spans="1:10" s="110" customFormat="1" ht="13.5" customHeight="1" x14ac:dyDescent="0.2">
      <c r="A27" s="118" t="s">
        <v>105</v>
      </c>
      <c r="B27" s="119" t="s">
        <v>106</v>
      </c>
      <c r="C27" s="113">
        <v>43.036669459302701</v>
      </c>
      <c r="D27" s="115">
        <v>6678</v>
      </c>
      <c r="E27" s="114">
        <v>6831</v>
      </c>
      <c r="F27" s="114">
        <v>6922</v>
      </c>
      <c r="G27" s="114">
        <v>6890</v>
      </c>
      <c r="H27" s="140">
        <v>6773</v>
      </c>
      <c r="I27" s="115">
        <v>-95</v>
      </c>
      <c r="J27" s="116">
        <v>-1.402628082090654</v>
      </c>
    </row>
    <row r="28" spans="1:10" s="110" customFormat="1" ht="13.5" customHeight="1" x14ac:dyDescent="0.2">
      <c r="A28" s="120"/>
      <c r="B28" s="119" t="s">
        <v>107</v>
      </c>
      <c r="C28" s="113">
        <v>56.963330540697299</v>
      </c>
      <c r="D28" s="115">
        <v>8839</v>
      </c>
      <c r="E28" s="114">
        <v>9187</v>
      </c>
      <c r="F28" s="114">
        <v>9198</v>
      </c>
      <c r="G28" s="114">
        <v>9252</v>
      </c>
      <c r="H28" s="140">
        <v>9163</v>
      </c>
      <c r="I28" s="115">
        <v>-324</v>
      </c>
      <c r="J28" s="116">
        <v>-3.5359598384808471</v>
      </c>
    </row>
    <row r="29" spans="1:10" s="110" customFormat="1" ht="13.5" customHeight="1" x14ac:dyDescent="0.2">
      <c r="A29" s="118" t="s">
        <v>105</v>
      </c>
      <c r="B29" s="121" t="s">
        <v>108</v>
      </c>
      <c r="C29" s="113">
        <v>17.799832441837985</v>
      </c>
      <c r="D29" s="115">
        <v>2762</v>
      </c>
      <c r="E29" s="114">
        <v>2908</v>
      </c>
      <c r="F29" s="114">
        <v>2930</v>
      </c>
      <c r="G29" s="114">
        <v>2995</v>
      </c>
      <c r="H29" s="140">
        <v>2862</v>
      </c>
      <c r="I29" s="115">
        <v>-100</v>
      </c>
      <c r="J29" s="116">
        <v>-3.4940600978336827</v>
      </c>
    </row>
    <row r="30" spans="1:10" s="110" customFormat="1" ht="13.5" customHeight="1" x14ac:dyDescent="0.2">
      <c r="A30" s="118"/>
      <c r="B30" s="121" t="s">
        <v>109</v>
      </c>
      <c r="C30" s="113">
        <v>46.903396275053169</v>
      </c>
      <c r="D30" s="115">
        <v>7278</v>
      </c>
      <c r="E30" s="114">
        <v>7551</v>
      </c>
      <c r="F30" s="114">
        <v>7596</v>
      </c>
      <c r="G30" s="114">
        <v>7618</v>
      </c>
      <c r="H30" s="140">
        <v>7607</v>
      </c>
      <c r="I30" s="115">
        <v>-329</v>
      </c>
      <c r="J30" s="116">
        <v>-4.3249638490863678</v>
      </c>
    </row>
    <row r="31" spans="1:10" s="110" customFormat="1" ht="13.5" customHeight="1" x14ac:dyDescent="0.2">
      <c r="A31" s="118"/>
      <c r="B31" s="121" t="s">
        <v>110</v>
      </c>
      <c r="C31" s="113">
        <v>20.667654830186247</v>
      </c>
      <c r="D31" s="115">
        <v>3207</v>
      </c>
      <c r="E31" s="114">
        <v>3244</v>
      </c>
      <c r="F31" s="114">
        <v>3282</v>
      </c>
      <c r="G31" s="114">
        <v>3271</v>
      </c>
      <c r="H31" s="140">
        <v>3286</v>
      </c>
      <c r="I31" s="115">
        <v>-79</v>
      </c>
      <c r="J31" s="116">
        <v>-2.4041387705416919</v>
      </c>
    </row>
    <row r="32" spans="1:10" s="110" customFormat="1" ht="13.5" customHeight="1" x14ac:dyDescent="0.2">
      <c r="A32" s="120"/>
      <c r="B32" s="121" t="s">
        <v>111</v>
      </c>
      <c r="C32" s="113">
        <v>14.629116452922601</v>
      </c>
      <c r="D32" s="115">
        <v>2270</v>
      </c>
      <c r="E32" s="114">
        <v>2315</v>
      </c>
      <c r="F32" s="114">
        <v>2312</v>
      </c>
      <c r="G32" s="114">
        <v>2258</v>
      </c>
      <c r="H32" s="140">
        <v>2181</v>
      </c>
      <c r="I32" s="115">
        <v>89</v>
      </c>
      <c r="J32" s="116">
        <v>4.0806969280146719</v>
      </c>
    </row>
    <row r="33" spans="1:10" s="110" customFormat="1" ht="13.5" customHeight="1" x14ac:dyDescent="0.2">
      <c r="A33" s="120"/>
      <c r="B33" s="121" t="s">
        <v>112</v>
      </c>
      <c r="C33" s="113">
        <v>1.5015789134497648</v>
      </c>
      <c r="D33" s="115">
        <v>233</v>
      </c>
      <c r="E33" s="114">
        <v>265</v>
      </c>
      <c r="F33" s="114">
        <v>272</v>
      </c>
      <c r="G33" s="114">
        <v>252</v>
      </c>
      <c r="H33" s="140">
        <v>222</v>
      </c>
      <c r="I33" s="115">
        <v>11</v>
      </c>
      <c r="J33" s="116">
        <v>4.954954954954955</v>
      </c>
    </row>
    <row r="34" spans="1:10" s="110" customFormat="1" ht="13.5" customHeight="1" x14ac:dyDescent="0.2">
      <c r="A34" s="118" t="s">
        <v>113</v>
      </c>
      <c r="B34" s="122" t="s">
        <v>116</v>
      </c>
      <c r="C34" s="113">
        <v>89.037829477347429</v>
      </c>
      <c r="D34" s="115">
        <v>13816</v>
      </c>
      <c r="E34" s="114">
        <v>14258</v>
      </c>
      <c r="F34" s="114">
        <v>14352</v>
      </c>
      <c r="G34" s="114">
        <v>14408</v>
      </c>
      <c r="H34" s="140">
        <v>14227</v>
      </c>
      <c r="I34" s="115">
        <v>-411</v>
      </c>
      <c r="J34" s="116">
        <v>-2.8888732691361496</v>
      </c>
    </row>
    <row r="35" spans="1:10" s="110" customFormat="1" ht="13.5" customHeight="1" x14ac:dyDescent="0.2">
      <c r="A35" s="118"/>
      <c r="B35" s="119" t="s">
        <v>117</v>
      </c>
      <c r="C35" s="113">
        <v>10.755945092479216</v>
      </c>
      <c r="D35" s="115">
        <v>1669</v>
      </c>
      <c r="E35" s="114">
        <v>1721</v>
      </c>
      <c r="F35" s="114">
        <v>1730</v>
      </c>
      <c r="G35" s="114">
        <v>1691</v>
      </c>
      <c r="H35" s="140">
        <v>1673</v>
      </c>
      <c r="I35" s="115">
        <v>-4</v>
      </c>
      <c r="J35" s="116">
        <v>-0.23909145248057381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10497</v>
      </c>
      <c r="E37" s="114">
        <v>10875</v>
      </c>
      <c r="F37" s="114">
        <v>10964</v>
      </c>
      <c r="G37" s="114">
        <v>11096</v>
      </c>
      <c r="H37" s="140">
        <v>10927</v>
      </c>
      <c r="I37" s="115">
        <v>-430</v>
      </c>
      <c r="J37" s="116">
        <v>-3.9352063695433332</v>
      </c>
    </row>
    <row r="38" spans="1:10" s="110" customFormat="1" ht="13.5" customHeight="1" x14ac:dyDescent="0.2">
      <c r="A38" s="118" t="s">
        <v>105</v>
      </c>
      <c r="B38" s="119" t="s">
        <v>106</v>
      </c>
      <c r="C38" s="113">
        <v>40.99266457082976</v>
      </c>
      <c r="D38" s="115">
        <v>4303</v>
      </c>
      <c r="E38" s="114">
        <v>4399</v>
      </c>
      <c r="F38" s="114">
        <v>4454</v>
      </c>
      <c r="G38" s="114">
        <v>4464</v>
      </c>
      <c r="H38" s="140">
        <v>4392</v>
      </c>
      <c r="I38" s="115">
        <v>-89</v>
      </c>
      <c r="J38" s="116">
        <v>-2.0264116575591986</v>
      </c>
    </row>
    <row r="39" spans="1:10" s="110" customFormat="1" ht="13.5" customHeight="1" x14ac:dyDescent="0.2">
      <c r="A39" s="120"/>
      <c r="B39" s="119" t="s">
        <v>107</v>
      </c>
      <c r="C39" s="113">
        <v>59.00733542917024</v>
      </c>
      <c r="D39" s="115">
        <v>6194</v>
      </c>
      <c r="E39" s="114">
        <v>6476</v>
      </c>
      <c r="F39" s="114">
        <v>6510</v>
      </c>
      <c r="G39" s="114">
        <v>6632</v>
      </c>
      <c r="H39" s="140">
        <v>6535</v>
      </c>
      <c r="I39" s="115">
        <v>-341</v>
      </c>
      <c r="J39" s="116">
        <v>-5.2180566182096406</v>
      </c>
    </row>
    <row r="40" spans="1:10" s="110" customFormat="1" ht="13.5" customHeight="1" x14ac:dyDescent="0.2">
      <c r="A40" s="118" t="s">
        <v>105</v>
      </c>
      <c r="B40" s="121" t="s">
        <v>108</v>
      </c>
      <c r="C40" s="113">
        <v>20.19624654663237</v>
      </c>
      <c r="D40" s="115">
        <v>2120</v>
      </c>
      <c r="E40" s="114">
        <v>2211</v>
      </c>
      <c r="F40" s="114">
        <v>2243</v>
      </c>
      <c r="G40" s="114">
        <v>2382</v>
      </c>
      <c r="H40" s="140">
        <v>2251</v>
      </c>
      <c r="I40" s="115">
        <v>-131</v>
      </c>
      <c r="J40" s="116">
        <v>-5.8196357174589073</v>
      </c>
    </row>
    <row r="41" spans="1:10" s="110" customFormat="1" ht="13.5" customHeight="1" x14ac:dyDescent="0.2">
      <c r="A41" s="118"/>
      <c r="B41" s="121" t="s">
        <v>109</v>
      </c>
      <c r="C41" s="113">
        <v>36.296084595598742</v>
      </c>
      <c r="D41" s="115">
        <v>3810</v>
      </c>
      <c r="E41" s="114">
        <v>4010</v>
      </c>
      <c r="F41" s="114">
        <v>4028</v>
      </c>
      <c r="G41" s="114">
        <v>4083</v>
      </c>
      <c r="H41" s="140">
        <v>4088</v>
      </c>
      <c r="I41" s="115">
        <v>-278</v>
      </c>
      <c r="J41" s="116">
        <v>-6.8003913894324857</v>
      </c>
    </row>
    <row r="42" spans="1:10" s="110" customFormat="1" ht="13.5" customHeight="1" x14ac:dyDescent="0.2">
      <c r="A42" s="118"/>
      <c r="B42" s="121" t="s">
        <v>110</v>
      </c>
      <c r="C42" s="113">
        <v>22.387348766314187</v>
      </c>
      <c r="D42" s="115">
        <v>2350</v>
      </c>
      <c r="E42" s="114">
        <v>2389</v>
      </c>
      <c r="F42" s="114">
        <v>2432</v>
      </c>
      <c r="G42" s="114">
        <v>2427</v>
      </c>
      <c r="H42" s="140">
        <v>2451</v>
      </c>
      <c r="I42" s="115">
        <v>-101</v>
      </c>
      <c r="J42" s="116">
        <v>-4.1207670338637294</v>
      </c>
    </row>
    <row r="43" spans="1:10" s="110" customFormat="1" ht="13.5" customHeight="1" x14ac:dyDescent="0.2">
      <c r="A43" s="120"/>
      <c r="B43" s="121" t="s">
        <v>111</v>
      </c>
      <c r="C43" s="113">
        <v>21.120320091454701</v>
      </c>
      <c r="D43" s="115">
        <v>2217</v>
      </c>
      <c r="E43" s="114">
        <v>2265</v>
      </c>
      <c r="F43" s="114">
        <v>2261</v>
      </c>
      <c r="G43" s="114">
        <v>2204</v>
      </c>
      <c r="H43" s="140">
        <v>2137</v>
      </c>
      <c r="I43" s="115">
        <v>80</v>
      </c>
      <c r="J43" s="116">
        <v>3.7435657463734207</v>
      </c>
    </row>
    <row r="44" spans="1:10" s="110" customFormat="1" ht="13.5" customHeight="1" x14ac:dyDescent="0.2">
      <c r="A44" s="120"/>
      <c r="B44" s="121" t="s">
        <v>112</v>
      </c>
      <c r="C44" s="113">
        <v>2.0863103743926836</v>
      </c>
      <c r="D44" s="115">
        <v>219</v>
      </c>
      <c r="E44" s="114">
        <v>253</v>
      </c>
      <c r="F44" s="114">
        <v>258</v>
      </c>
      <c r="G44" s="114">
        <v>234</v>
      </c>
      <c r="H44" s="140">
        <v>213</v>
      </c>
      <c r="I44" s="115">
        <v>6</v>
      </c>
      <c r="J44" s="116">
        <v>2.816901408450704</v>
      </c>
    </row>
    <row r="45" spans="1:10" s="110" customFormat="1" ht="13.5" customHeight="1" x14ac:dyDescent="0.2">
      <c r="A45" s="118" t="s">
        <v>113</v>
      </c>
      <c r="B45" s="122" t="s">
        <v>116</v>
      </c>
      <c r="C45" s="113">
        <v>87.901305134800424</v>
      </c>
      <c r="D45" s="115">
        <v>9227</v>
      </c>
      <c r="E45" s="114">
        <v>9558</v>
      </c>
      <c r="F45" s="114">
        <v>9613</v>
      </c>
      <c r="G45" s="114">
        <v>9773</v>
      </c>
      <c r="H45" s="140">
        <v>9618</v>
      </c>
      <c r="I45" s="115">
        <v>-391</v>
      </c>
      <c r="J45" s="116">
        <v>-4.0652942399667289</v>
      </c>
    </row>
    <row r="46" spans="1:10" s="110" customFormat="1" ht="13.5" customHeight="1" x14ac:dyDescent="0.2">
      <c r="A46" s="118"/>
      <c r="B46" s="119" t="s">
        <v>117</v>
      </c>
      <c r="C46" s="113">
        <v>11.803372392112031</v>
      </c>
      <c r="D46" s="115">
        <v>1239</v>
      </c>
      <c r="E46" s="114">
        <v>1279</v>
      </c>
      <c r="F46" s="114">
        <v>1313</v>
      </c>
      <c r="G46" s="114">
        <v>1280</v>
      </c>
      <c r="H46" s="140">
        <v>1273</v>
      </c>
      <c r="I46" s="115">
        <v>-34</v>
      </c>
      <c r="J46" s="116">
        <v>-2.6708562450903379</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5020</v>
      </c>
      <c r="E48" s="114">
        <v>5143</v>
      </c>
      <c r="F48" s="114">
        <v>5156</v>
      </c>
      <c r="G48" s="114">
        <v>5046</v>
      </c>
      <c r="H48" s="140">
        <v>5009</v>
      </c>
      <c r="I48" s="115">
        <v>11</v>
      </c>
      <c r="J48" s="116">
        <v>0.21960471151926533</v>
      </c>
    </row>
    <row r="49" spans="1:12" s="110" customFormat="1" ht="13.5" customHeight="1" x14ac:dyDescent="0.2">
      <c r="A49" s="118" t="s">
        <v>105</v>
      </c>
      <c r="B49" s="119" t="s">
        <v>106</v>
      </c>
      <c r="C49" s="113">
        <v>47.310756972111555</v>
      </c>
      <c r="D49" s="115">
        <v>2375</v>
      </c>
      <c r="E49" s="114">
        <v>2432</v>
      </c>
      <c r="F49" s="114">
        <v>2468</v>
      </c>
      <c r="G49" s="114">
        <v>2426</v>
      </c>
      <c r="H49" s="140">
        <v>2381</v>
      </c>
      <c r="I49" s="115">
        <v>-6</v>
      </c>
      <c r="J49" s="116">
        <v>-0.25199496010079797</v>
      </c>
    </row>
    <row r="50" spans="1:12" s="110" customFormat="1" ht="13.5" customHeight="1" x14ac:dyDescent="0.2">
      <c r="A50" s="120"/>
      <c r="B50" s="119" t="s">
        <v>107</v>
      </c>
      <c r="C50" s="113">
        <v>52.689243027888445</v>
      </c>
      <c r="D50" s="115">
        <v>2645</v>
      </c>
      <c r="E50" s="114">
        <v>2711</v>
      </c>
      <c r="F50" s="114">
        <v>2688</v>
      </c>
      <c r="G50" s="114">
        <v>2620</v>
      </c>
      <c r="H50" s="140">
        <v>2628</v>
      </c>
      <c r="I50" s="115">
        <v>17</v>
      </c>
      <c r="J50" s="116">
        <v>0.64687975646879758</v>
      </c>
    </row>
    <row r="51" spans="1:12" s="110" customFormat="1" ht="13.5" customHeight="1" x14ac:dyDescent="0.2">
      <c r="A51" s="118" t="s">
        <v>105</v>
      </c>
      <c r="B51" s="121" t="s">
        <v>108</v>
      </c>
      <c r="C51" s="113">
        <v>12.788844621513944</v>
      </c>
      <c r="D51" s="115">
        <v>642</v>
      </c>
      <c r="E51" s="114">
        <v>697</v>
      </c>
      <c r="F51" s="114">
        <v>687</v>
      </c>
      <c r="G51" s="114">
        <v>613</v>
      </c>
      <c r="H51" s="140">
        <v>611</v>
      </c>
      <c r="I51" s="115">
        <v>31</v>
      </c>
      <c r="J51" s="116">
        <v>5.0736497545008179</v>
      </c>
    </row>
    <row r="52" spans="1:12" s="110" customFormat="1" ht="13.5" customHeight="1" x14ac:dyDescent="0.2">
      <c r="A52" s="118"/>
      <c r="B52" s="121" t="s">
        <v>109</v>
      </c>
      <c r="C52" s="113">
        <v>69.083665338645417</v>
      </c>
      <c r="D52" s="115">
        <v>3468</v>
      </c>
      <c r="E52" s="114">
        <v>3541</v>
      </c>
      <c r="F52" s="114">
        <v>3568</v>
      </c>
      <c r="G52" s="114">
        <v>3535</v>
      </c>
      <c r="H52" s="140">
        <v>3519</v>
      </c>
      <c r="I52" s="115">
        <v>-51</v>
      </c>
      <c r="J52" s="116">
        <v>-1.4492753623188406</v>
      </c>
    </row>
    <row r="53" spans="1:12" s="110" customFormat="1" ht="13.5" customHeight="1" x14ac:dyDescent="0.2">
      <c r="A53" s="118"/>
      <c r="B53" s="121" t="s">
        <v>110</v>
      </c>
      <c r="C53" s="113">
        <v>17.07171314741036</v>
      </c>
      <c r="D53" s="115">
        <v>857</v>
      </c>
      <c r="E53" s="114">
        <v>855</v>
      </c>
      <c r="F53" s="114">
        <v>850</v>
      </c>
      <c r="G53" s="114">
        <v>844</v>
      </c>
      <c r="H53" s="140">
        <v>835</v>
      </c>
      <c r="I53" s="115">
        <v>22</v>
      </c>
      <c r="J53" s="116">
        <v>2.6347305389221556</v>
      </c>
    </row>
    <row r="54" spans="1:12" s="110" customFormat="1" ht="13.5" customHeight="1" x14ac:dyDescent="0.2">
      <c r="A54" s="120"/>
      <c r="B54" s="121" t="s">
        <v>111</v>
      </c>
      <c r="C54" s="113">
        <v>1.0557768924302788</v>
      </c>
      <c r="D54" s="115">
        <v>53</v>
      </c>
      <c r="E54" s="114">
        <v>50</v>
      </c>
      <c r="F54" s="114">
        <v>51</v>
      </c>
      <c r="G54" s="114">
        <v>54</v>
      </c>
      <c r="H54" s="140">
        <v>44</v>
      </c>
      <c r="I54" s="115">
        <v>9</v>
      </c>
      <c r="J54" s="116">
        <v>20.454545454545453</v>
      </c>
    </row>
    <row r="55" spans="1:12" s="110" customFormat="1" ht="13.5" customHeight="1" x14ac:dyDescent="0.2">
      <c r="A55" s="120"/>
      <c r="B55" s="121" t="s">
        <v>112</v>
      </c>
      <c r="C55" s="113">
        <v>0.2788844621513944</v>
      </c>
      <c r="D55" s="115">
        <v>14</v>
      </c>
      <c r="E55" s="114">
        <v>12</v>
      </c>
      <c r="F55" s="114">
        <v>14</v>
      </c>
      <c r="G55" s="114">
        <v>18</v>
      </c>
      <c r="H55" s="140">
        <v>9</v>
      </c>
      <c r="I55" s="115">
        <v>5</v>
      </c>
      <c r="J55" s="116">
        <v>55.555555555555557</v>
      </c>
    </row>
    <row r="56" spans="1:12" s="110" customFormat="1" ht="13.5" customHeight="1" x14ac:dyDescent="0.2">
      <c r="A56" s="118" t="s">
        <v>113</v>
      </c>
      <c r="B56" s="122" t="s">
        <v>116</v>
      </c>
      <c r="C56" s="113">
        <v>91.414342629482078</v>
      </c>
      <c r="D56" s="115">
        <v>4589</v>
      </c>
      <c r="E56" s="114">
        <v>4700</v>
      </c>
      <c r="F56" s="114">
        <v>4739</v>
      </c>
      <c r="G56" s="114">
        <v>4635</v>
      </c>
      <c r="H56" s="140">
        <v>4609</v>
      </c>
      <c r="I56" s="115">
        <v>-20</v>
      </c>
      <c r="J56" s="116">
        <v>-0.43393360815795184</v>
      </c>
    </row>
    <row r="57" spans="1:12" s="110" customFormat="1" ht="13.5" customHeight="1" x14ac:dyDescent="0.2">
      <c r="A57" s="142"/>
      <c r="B57" s="124" t="s">
        <v>117</v>
      </c>
      <c r="C57" s="125">
        <v>8.5657370517928282</v>
      </c>
      <c r="D57" s="143">
        <v>430</v>
      </c>
      <c r="E57" s="144">
        <v>442</v>
      </c>
      <c r="F57" s="144">
        <v>417</v>
      </c>
      <c r="G57" s="144">
        <v>411</v>
      </c>
      <c r="H57" s="145">
        <v>400</v>
      </c>
      <c r="I57" s="143">
        <v>30</v>
      </c>
      <c r="J57" s="146">
        <v>7.5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61405</v>
      </c>
      <c r="E12" s="236">
        <v>61438</v>
      </c>
      <c r="F12" s="114">
        <v>61434</v>
      </c>
      <c r="G12" s="114">
        <v>60428</v>
      </c>
      <c r="H12" s="140">
        <v>60291</v>
      </c>
      <c r="I12" s="115">
        <v>1114</v>
      </c>
      <c r="J12" s="116">
        <v>1.847705295981158</v>
      </c>
    </row>
    <row r="13" spans="1:15" s="110" customFormat="1" ht="12" customHeight="1" x14ac:dyDescent="0.2">
      <c r="A13" s="118" t="s">
        <v>105</v>
      </c>
      <c r="B13" s="119" t="s">
        <v>106</v>
      </c>
      <c r="C13" s="113">
        <v>52.816545883885674</v>
      </c>
      <c r="D13" s="115">
        <v>32432</v>
      </c>
      <c r="E13" s="114">
        <v>32392</v>
      </c>
      <c r="F13" s="114">
        <v>32547</v>
      </c>
      <c r="G13" s="114">
        <v>32035</v>
      </c>
      <c r="H13" s="140">
        <v>31957</v>
      </c>
      <c r="I13" s="115">
        <v>475</v>
      </c>
      <c r="J13" s="116">
        <v>1.4863723127953188</v>
      </c>
    </row>
    <row r="14" spans="1:15" s="110" customFormat="1" ht="12" customHeight="1" x14ac:dyDescent="0.2">
      <c r="A14" s="118"/>
      <c r="B14" s="119" t="s">
        <v>107</v>
      </c>
      <c r="C14" s="113">
        <v>47.183454116114326</v>
      </c>
      <c r="D14" s="115">
        <v>28973</v>
      </c>
      <c r="E14" s="114">
        <v>29046</v>
      </c>
      <c r="F14" s="114">
        <v>28887</v>
      </c>
      <c r="G14" s="114">
        <v>28393</v>
      </c>
      <c r="H14" s="140">
        <v>28334</v>
      </c>
      <c r="I14" s="115">
        <v>639</v>
      </c>
      <c r="J14" s="116">
        <v>2.2552410531516904</v>
      </c>
    </row>
    <row r="15" spans="1:15" s="110" customFormat="1" ht="12" customHeight="1" x14ac:dyDescent="0.2">
      <c r="A15" s="118" t="s">
        <v>105</v>
      </c>
      <c r="B15" s="121" t="s">
        <v>108</v>
      </c>
      <c r="C15" s="113">
        <v>11.722172461525934</v>
      </c>
      <c r="D15" s="115">
        <v>7198</v>
      </c>
      <c r="E15" s="114">
        <v>7381</v>
      </c>
      <c r="F15" s="114">
        <v>7446</v>
      </c>
      <c r="G15" s="114">
        <v>6786</v>
      </c>
      <c r="H15" s="140">
        <v>7051</v>
      </c>
      <c r="I15" s="115">
        <v>147</v>
      </c>
      <c r="J15" s="116">
        <v>2.0848106651538787</v>
      </c>
    </row>
    <row r="16" spans="1:15" s="110" customFormat="1" ht="12" customHeight="1" x14ac:dyDescent="0.2">
      <c r="A16" s="118"/>
      <c r="B16" s="121" t="s">
        <v>109</v>
      </c>
      <c r="C16" s="113">
        <v>66.86589039980457</v>
      </c>
      <c r="D16" s="115">
        <v>41059</v>
      </c>
      <c r="E16" s="114">
        <v>41121</v>
      </c>
      <c r="F16" s="114">
        <v>41187</v>
      </c>
      <c r="G16" s="114">
        <v>41082</v>
      </c>
      <c r="H16" s="140">
        <v>40907</v>
      </c>
      <c r="I16" s="115">
        <v>152</v>
      </c>
      <c r="J16" s="116">
        <v>0.37157454714352067</v>
      </c>
    </row>
    <row r="17" spans="1:10" s="110" customFormat="1" ht="12" customHeight="1" x14ac:dyDescent="0.2">
      <c r="A17" s="118"/>
      <c r="B17" s="121" t="s">
        <v>110</v>
      </c>
      <c r="C17" s="113">
        <v>20.201937952935427</v>
      </c>
      <c r="D17" s="115">
        <v>12405</v>
      </c>
      <c r="E17" s="114">
        <v>12185</v>
      </c>
      <c r="F17" s="114">
        <v>12061</v>
      </c>
      <c r="G17" s="114">
        <v>11851</v>
      </c>
      <c r="H17" s="140">
        <v>11652</v>
      </c>
      <c r="I17" s="115">
        <v>753</v>
      </c>
      <c r="J17" s="116">
        <v>6.4624098867147275</v>
      </c>
    </row>
    <row r="18" spans="1:10" s="110" customFormat="1" ht="12" customHeight="1" x14ac:dyDescent="0.2">
      <c r="A18" s="120"/>
      <c r="B18" s="121" t="s">
        <v>111</v>
      </c>
      <c r="C18" s="113">
        <v>1.2099991857340608</v>
      </c>
      <c r="D18" s="115">
        <v>743</v>
      </c>
      <c r="E18" s="114">
        <v>751</v>
      </c>
      <c r="F18" s="114">
        <v>740</v>
      </c>
      <c r="G18" s="114">
        <v>709</v>
      </c>
      <c r="H18" s="140">
        <v>681</v>
      </c>
      <c r="I18" s="115">
        <v>62</v>
      </c>
      <c r="J18" s="116">
        <v>9.1042584434654916</v>
      </c>
    </row>
    <row r="19" spans="1:10" s="110" customFormat="1" ht="12" customHeight="1" x14ac:dyDescent="0.2">
      <c r="A19" s="120"/>
      <c r="B19" s="121" t="s">
        <v>112</v>
      </c>
      <c r="C19" s="113">
        <v>0.32407784382379284</v>
      </c>
      <c r="D19" s="115">
        <v>199</v>
      </c>
      <c r="E19" s="114">
        <v>211</v>
      </c>
      <c r="F19" s="114">
        <v>215</v>
      </c>
      <c r="G19" s="114">
        <v>190</v>
      </c>
      <c r="H19" s="140">
        <v>181</v>
      </c>
      <c r="I19" s="115">
        <v>18</v>
      </c>
      <c r="J19" s="116">
        <v>9.94475138121547</v>
      </c>
    </row>
    <row r="20" spans="1:10" s="110" customFormat="1" ht="12" customHeight="1" x14ac:dyDescent="0.2">
      <c r="A20" s="118" t="s">
        <v>113</v>
      </c>
      <c r="B20" s="119" t="s">
        <v>181</v>
      </c>
      <c r="C20" s="113">
        <v>69.261460793095026</v>
      </c>
      <c r="D20" s="115">
        <v>42530</v>
      </c>
      <c r="E20" s="114">
        <v>42722</v>
      </c>
      <c r="F20" s="114">
        <v>43052</v>
      </c>
      <c r="G20" s="114">
        <v>42273</v>
      </c>
      <c r="H20" s="140">
        <v>42375</v>
      </c>
      <c r="I20" s="115">
        <v>155</v>
      </c>
      <c r="J20" s="116">
        <v>0.36578171091445427</v>
      </c>
    </row>
    <row r="21" spans="1:10" s="110" customFormat="1" ht="12" customHeight="1" x14ac:dyDescent="0.2">
      <c r="A21" s="118"/>
      <c r="B21" s="119" t="s">
        <v>182</v>
      </c>
      <c r="C21" s="113">
        <v>30.738539206904974</v>
      </c>
      <c r="D21" s="115">
        <v>18875</v>
      </c>
      <c r="E21" s="114">
        <v>18716</v>
      </c>
      <c r="F21" s="114">
        <v>18382</v>
      </c>
      <c r="G21" s="114">
        <v>18155</v>
      </c>
      <c r="H21" s="140">
        <v>17916</v>
      </c>
      <c r="I21" s="115">
        <v>959</v>
      </c>
      <c r="J21" s="116">
        <v>5.3527573118999774</v>
      </c>
    </row>
    <row r="22" spans="1:10" s="110" customFormat="1" ht="12" customHeight="1" x14ac:dyDescent="0.2">
      <c r="A22" s="118" t="s">
        <v>113</v>
      </c>
      <c r="B22" s="119" t="s">
        <v>116</v>
      </c>
      <c r="C22" s="113">
        <v>87.616643595798394</v>
      </c>
      <c r="D22" s="115">
        <v>53801</v>
      </c>
      <c r="E22" s="114">
        <v>53966</v>
      </c>
      <c r="F22" s="114">
        <v>54022</v>
      </c>
      <c r="G22" s="114">
        <v>53133</v>
      </c>
      <c r="H22" s="140">
        <v>53212</v>
      </c>
      <c r="I22" s="115">
        <v>589</v>
      </c>
      <c r="J22" s="116">
        <v>1.1068931819890251</v>
      </c>
    </row>
    <row r="23" spans="1:10" s="110" customFormat="1" ht="12" customHeight="1" x14ac:dyDescent="0.2">
      <c r="A23" s="118"/>
      <c r="B23" s="119" t="s">
        <v>117</v>
      </c>
      <c r="C23" s="113">
        <v>12.314958065304129</v>
      </c>
      <c r="D23" s="115">
        <v>7562</v>
      </c>
      <c r="E23" s="114">
        <v>7426</v>
      </c>
      <c r="F23" s="114">
        <v>7367</v>
      </c>
      <c r="G23" s="114">
        <v>7240</v>
      </c>
      <c r="H23" s="140">
        <v>7024</v>
      </c>
      <c r="I23" s="115">
        <v>538</v>
      </c>
      <c r="J23" s="116">
        <v>7.6594533029612757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66261</v>
      </c>
      <c r="E64" s="236">
        <v>66645</v>
      </c>
      <c r="F64" s="236">
        <v>66758</v>
      </c>
      <c r="G64" s="236">
        <v>65365</v>
      </c>
      <c r="H64" s="140">
        <v>65202</v>
      </c>
      <c r="I64" s="115">
        <v>1059</v>
      </c>
      <c r="J64" s="116">
        <v>1.6241833072605134</v>
      </c>
    </row>
    <row r="65" spans="1:12" s="110" customFormat="1" ht="12" customHeight="1" x14ac:dyDescent="0.2">
      <c r="A65" s="118" t="s">
        <v>105</v>
      </c>
      <c r="B65" s="119" t="s">
        <v>106</v>
      </c>
      <c r="C65" s="113">
        <v>55.79752795762213</v>
      </c>
      <c r="D65" s="235">
        <v>36972</v>
      </c>
      <c r="E65" s="236">
        <v>37163</v>
      </c>
      <c r="F65" s="236">
        <v>37402</v>
      </c>
      <c r="G65" s="236">
        <v>36608</v>
      </c>
      <c r="H65" s="140">
        <v>36527</v>
      </c>
      <c r="I65" s="115">
        <v>445</v>
      </c>
      <c r="J65" s="116">
        <v>1.218276891066882</v>
      </c>
    </row>
    <row r="66" spans="1:12" s="110" customFormat="1" ht="12" customHeight="1" x14ac:dyDescent="0.2">
      <c r="A66" s="118"/>
      <c r="B66" s="119" t="s">
        <v>107</v>
      </c>
      <c r="C66" s="113">
        <v>44.20247204237787</v>
      </c>
      <c r="D66" s="235">
        <v>29289</v>
      </c>
      <c r="E66" s="236">
        <v>29482</v>
      </c>
      <c r="F66" s="236">
        <v>29356</v>
      </c>
      <c r="G66" s="236">
        <v>28757</v>
      </c>
      <c r="H66" s="140">
        <v>28675</v>
      </c>
      <c r="I66" s="115">
        <v>614</v>
      </c>
      <c r="J66" s="116">
        <v>2.1412380122057542</v>
      </c>
    </row>
    <row r="67" spans="1:12" s="110" customFormat="1" ht="12" customHeight="1" x14ac:dyDescent="0.2">
      <c r="A67" s="118" t="s">
        <v>105</v>
      </c>
      <c r="B67" s="121" t="s">
        <v>108</v>
      </c>
      <c r="C67" s="113">
        <v>12.019136445269465</v>
      </c>
      <c r="D67" s="235">
        <v>7964</v>
      </c>
      <c r="E67" s="236">
        <v>8255</v>
      </c>
      <c r="F67" s="236">
        <v>8289</v>
      </c>
      <c r="G67" s="236">
        <v>7422</v>
      </c>
      <c r="H67" s="140">
        <v>7691</v>
      </c>
      <c r="I67" s="115">
        <v>273</v>
      </c>
      <c r="J67" s="116">
        <v>3.5496034325835391</v>
      </c>
    </row>
    <row r="68" spans="1:12" s="110" customFormat="1" ht="12" customHeight="1" x14ac:dyDescent="0.2">
      <c r="A68" s="118"/>
      <c r="B68" s="121" t="s">
        <v>109</v>
      </c>
      <c r="C68" s="113">
        <v>68.426374488764125</v>
      </c>
      <c r="D68" s="235">
        <v>45340</v>
      </c>
      <c r="E68" s="236">
        <v>45578</v>
      </c>
      <c r="F68" s="236">
        <v>45727</v>
      </c>
      <c r="G68" s="236">
        <v>45442</v>
      </c>
      <c r="H68" s="140">
        <v>45217</v>
      </c>
      <c r="I68" s="115">
        <v>123</v>
      </c>
      <c r="J68" s="116">
        <v>0.2720215848021762</v>
      </c>
    </row>
    <row r="69" spans="1:12" s="110" customFormat="1" ht="12" customHeight="1" x14ac:dyDescent="0.2">
      <c r="A69" s="118"/>
      <c r="B69" s="121" t="s">
        <v>110</v>
      </c>
      <c r="C69" s="113">
        <v>18.541827017400884</v>
      </c>
      <c r="D69" s="235">
        <v>12286</v>
      </c>
      <c r="E69" s="236">
        <v>12115</v>
      </c>
      <c r="F69" s="236">
        <v>12041</v>
      </c>
      <c r="G69" s="236">
        <v>11836</v>
      </c>
      <c r="H69" s="140">
        <v>11651</v>
      </c>
      <c r="I69" s="115">
        <v>635</v>
      </c>
      <c r="J69" s="116">
        <v>5.4501759505621834</v>
      </c>
    </row>
    <row r="70" spans="1:12" s="110" customFormat="1" ht="12" customHeight="1" x14ac:dyDescent="0.2">
      <c r="A70" s="120"/>
      <c r="B70" s="121" t="s">
        <v>111</v>
      </c>
      <c r="C70" s="113">
        <v>1.0126620485655211</v>
      </c>
      <c r="D70" s="235">
        <v>671</v>
      </c>
      <c r="E70" s="236">
        <v>697</v>
      </c>
      <c r="F70" s="236">
        <v>701</v>
      </c>
      <c r="G70" s="236">
        <v>665</v>
      </c>
      <c r="H70" s="140">
        <v>643</v>
      </c>
      <c r="I70" s="115">
        <v>28</v>
      </c>
      <c r="J70" s="116">
        <v>4.3545878693623639</v>
      </c>
    </row>
    <row r="71" spans="1:12" s="110" customFormat="1" ht="12" customHeight="1" x14ac:dyDescent="0.2">
      <c r="A71" s="120"/>
      <c r="B71" s="121" t="s">
        <v>112</v>
      </c>
      <c r="C71" s="113">
        <v>0.29579994265103154</v>
      </c>
      <c r="D71" s="235">
        <v>196</v>
      </c>
      <c r="E71" s="236">
        <v>204</v>
      </c>
      <c r="F71" s="236">
        <v>212</v>
      </c>
      <c r="G71" s="236">
        <v>174</v>
      </c>
      <c r="H71" s="140">
        <v>162</v>
      </c>
      <c r="I71" s="115">
        <v>34</v>
      </c>
      <c r="J71" s="116">
        <v>20.987654320987655</v>
      </c>
    </row>
    <row r="72" spans="1:12" s="110" customFormat="1" ht="12" customHeight="1" x14ac:dyDescent="0.2">
      <c r="A72" s="118" t="s">
        <v>113</v>
      </c>
      <c r="B72" s="119" t="s">
        <v>181</v>
      </c>
      <c r="C72" s="113">
        <v>71.485489201792916</v>
      </c>
      <c r="D72" s="235">
        <v>47367</v>
      </c>
      <c r="E72" s="236">
        <v>47719</v>
      </c>
      <c r="F72" s="236">
        <v>48061</v>
      </c>
      <c r="G72" s="236">
        <v>46871</v>
      </c>
      <c r="H72" s="140">
        <v>46982</v>
      </c>
      <c r="I72" s="115">
        <v>385</v>
      </c>
      <c r="J72" s="116">
        <v>0.81946277297688475</v>
      </c>
    </row>
    <row r="73" spans="1:12" s="110" customFormat="1" ht="12" customHeight="1" x14ac:dyDescent="0.2">
      <c r="A73" s="118"/>
      <c r="B73" s="119" t="s">
        <v>182</v>
      </c>
      <c r="C73" s="113">
        <v>28.514510798207091</v>
      </c>
      <c r="D73" s="115">
        <v>18894</v>
      </c>
      <c r="E73" s="114">
        <v>18926</v>
      </c>
      <c r="F73" s="114">
        <v>18697</v>
      </c>
      <c r="G73" s="114">
        <v>18494</v>
      </c>
      <c r="H73" s="140">
        <v>18220</v>
      </c>
      <c r="I73" s="115">
        <v>674</v>
      </c>
      <c r="J73" s="116">
        <v>3.6992316136114161</v>
      </c>
    </row>
    <row r="74" spans="1:12" s="110" customFormat="1" ht="12" customHeight="1" x14ac:dyDescent="0.2">
      <c r="A74" s="118" t="s">
        <v>113</v>
      </c>
      <c r="B74" s="119" t="s">
        <v>116</v>
      </c>
      <c r="C74" s="113">
        <v>86.257376133774017</v>
      </c>
      <c r="D74" s="115">
        <v>57155</v>
      </c>
      <c r="E74" s="114">
        <v>57602</v>
      </c>
      <c r="F74" s="114">
        <v>57800</v>
      </c>
      <c r="G74" s="114">
        <v>56707</v>
      </c>
      <c r="H74" s="140">
        <v>56807</v>
      </c>
      <c r="I74" s="115">
        <v>348</v>
      </c>
      <c r="J74" s="116">
        <v>0.6126005597901667</v>
      </c>
    </row>
    <row r="75" spans="1:12" s="110" customFormat="1" ht="12" customHeight="1" x14ac:dyDescent="0.2">
      <c r="A75" s="142"/>
      <c r="B75" s="124" t="s">
        <v>117</v>
      </c>
      <c r="C75" s="125">
        <v>13.668673880563228</v>
      </c>
      <c r="D75" s="143">
        <v>9057</v>
      </c>
      <c r="E75" s="144">
        <v>8990</v>
      </c>
      <c r="F75" s="144">
        <v>8909</v>
      </c>
      <c r="G75" s="144">
        <v>8602</v>
      </c>
      <c r="H75" s="145">
        <v>8337</v>
      </c>
      <c r="I75" s="143">
        <v>720</v>
      </c>
      <c r="J75" s="146">
        <v>8.6362000719683341</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61405</v>
      </c>
      <c r="G11" s="114">
        <v>61438</v>
      </c>
      <c r="H11" s="114">
        <v>61434</v>
      </c>
      <c r="I11" s="114">
        <v>60428</v>
      </c>
      <c r="J11" s="140">
        <v>60291</v>
      </c>
      <c r="K11" s="114">
        <v>1114</v>
      </c>
      <c r="L11" s="116">
        <v>1.847705295981158</v>
      </c>
    </row>
    <row r="12" spans="1:17" s="110" customFormat="1" ht="24.95" customHeight="1" x14ac:dyDescent="0.2">
      <c r="A12" s="604" t="s">
        <v>185</v>
      </c>
      <c r="B12" s="605"/>
      <c r="C12" s="605"/>
      <c r="D12" s="606"/>
      <c r="E12" s="113">
        <v>52.816545883885674</v>
      </c>
      <c r="F12" s="115">
        <v>32432</v>
      </c>
      <c r="G12" s="114">
        <v>32392</v>
      </c>
      <c r="H12" s="114">
        <v>32547</v>
      </c>
      <c r="I12" s="114">
        <v>32035</v>
      </c>
      <c r="J12" s="140">
        <v>31957</v>
      </c>
      <c r="K12" s="114">
        <v>475</v>
      </c>
      <c r="L12" s="116">
        <v>1.4863723127953188</v>
      </c>
    </row>
    <row r="13" spans="1:17" s="110" customFormat="1" ht="15" customHeight="1" x14ac:dyDescent="0.2">
      <c r="A13" s="120"/>
      <c r="B13" s="612" t="s">
        <v>107</v>
      </c>
      <c r="C13" s="612"/>
      <c r="E13" s="113">
        <v>47.183454116114326</v>
      </c>
      <c r="F13" s="115">
        <v>28973</v>
      </c>
      <c r="G13" s="114">
        <v>29046</v>
      </c>
      <c r="H13" s="114">
        <v>28887</v>
      </c>
      <c r="I13" s="114">
        <v>28393</v>
      </c>
      <c r="J13" s="140">
        <v>28334</v>
      </c>
      <c r="K13" s="114">
        <v>639</v>
      </c>
      <c r="L13" s="116">
        <v>2.2552410531516904</v>
      </c>
    </row>
    <row r="14" spans="1:17" s="110" customFormat="1" ht="24.95" customHeight="1" x14ac:dyDescent="0.2">
      <c r="A14" s="604" t="s">
        <v>186</v>
      </c>
      <c r="B14" s="605"/>
      <c r="C14" s="605"/>
      <c r="D14" s="606"/>
      <c r="E14" s="113">
        <v>11.722172461525934</v>
      </c>
      <c r="F14" s="115">
        <v>7198</v>
      </c>
      <c r="G14" s="114">
        <v>7381</v>
      </c>
      <c r="H14" s="114">
        <v>7446</v>
      </c>
      <c r="I14" s="114">
        <v>6786</v>
      </c>
      <c r="J14" s="140">
        <v>7051</v>
      </c>
      <c r="K14" s="114">
        <v>147</v>
      </c>
      <c r="L14" s="116">
        <v>2.0848106651538787</v>
      </c>
    </row>
    <row r="15" spans="1:17" s="110" customFormat="1" ht="15" customHeight="1" x14ac:dyDescent="0.2">
      <c r="A15" s="120"/>
      <c r="B15" s="119"/>
      <c r="C15" s="258" t="s">
        <v>106</v>
      </c>
      <c r="E15" s="113">
        <v>55.168102250625175</v>
      </c>
      <c r="F15" s="115">
        <v>3971</v>
      </c>
      <c r="G15" s="114">
        <v>4056</v>
      </c>
      <c r="H15" s="114">
        <v>4138</v>
      </c>
      <c r="I15" s="114">
        <v>3773</v>
      </c>
      <c r="J15" s="140">
        <v>3927</v>
      </c>
      <c r="K15" s="114">
        <v>44</v>
      </c>
      <c r="L15" s="116">
        <v>1.1204481792717087</v>
      </c>
    </row>
    <row r="16" spans="1:17" s="110" customFormat="1" ht="15" customHeight="1" x14ac:dyDescent="0.2">
      <c r="A16" s="120"/>
      <c r="B16" s="119"/>
      <c r="C16" s="258" t="s">
        <v>107</v>
      </c>
      <c r="E16" s="113">
        <v>44.831897749374825</v>
      </c>
      <c r="F16" s="115">
        <v>3227</v>
      </c>
      <c r="G16" s="114">
        <v>3325</v>
      </c>
      <c r="H16" s="114">
        <v>3308</v>
      </c>
      <c r="I16" s="114">
        <v>3013</v>
      </c>
      <c r="J16" s="140">
        <v>3124</v>
      </c>
      <c r="K16" s="114">
        <v>103</v>
      </c>
      <c r="L16" s="116">
        <v>3.2970550576184379</v>
      </c>
    </row>
    <row r="17" spans="1:12" s="110" customFormat="1" ht="15" customHeight="1" x14ac:dyDescent="0.2">
      <c r="A17" s="120"/>
      <c r="B17" s="121" t="s">
        <v>109</v>
      </c>
      <c r="C17" s="258"/>
      <c r="E17" s="113">
        <v>66.86589039980457</v>
      </c>
      <c r="F17" s="115">
        <v>41059</v>
      </c>
      <c r="G17" s="114">
        <v>41121</v>
      </c>
      <c r="H17" s="114">
        <v>41187</v>
      </c>
      <c r="I17" s="114">
        <v>41082</v>
      </c>
      <c r="J17" s="140">
        <v>40907</v>
      </c>
      <c r="K17" s="114">
        <v>152</v>
      </c>
      <c r="L17" s="116">
        <v>0.37157454714352067</v>
      </c>
    </row>
    <row r="18" spans="1:12" s="110" customFormat="1" ht="15" customHeight="1" x14ac:dyDescent="0.2">
      <c r="A18" s="120"/>
      <c r="B18" s="119"/>
      <c r="C18" s="258" t="s">
        <v>106</v>
      </c>
      <c r="E18" s="113">
        <v>53.223410214569277</v>
      </c>
      <c r="F18" s="115">
        <v>21853</v>
      </c>
      <c r="G18" s="114">
        <v>21824</v>
      </c>
      <c r="H18" s="114">
        <v>21941</v>
      </c>
      <c r="I18" s="114">
        <v>21907</v>
      </c>
      <c r="J18" s="140">
        <v>21807</v>
      </c>
      <c r="K18" s="114">
        <v>46</v>
      </c>
      <c r="L18" s="116">
        <v>0.21094144082175448</v>
      </c>
    </row>
    <row r="19" spans="1:12" s="110" customFormat="1" ht="15" customHeight="1" x14ac:dyDescent="0.2">
      <c r="A19" s="120"/>
      <c r="B19" s="119"/>
      <c r="C19" s="258" t="s">
        <v>107</v>
      </c>
      <c r="E19" s="113">
        <v>46.776589785430723</v>
      </c>
      <c r="F19" s="115">
        <v>19206</v>
      </c>
      <c r="G19" s="114">
        <v>19297</v>
      </c>
      <c r="H19" s="114">
        <v>19246</v>
      </c>
      <c r="I19" s="114">
        <v>19175</v>
      </c>
      <c r="J19" s="140">
        <v>19100</v>
      </c>
      <c r="K19" s="114">
        <v>106</v>
      </c>
      <c r="L19" s="116">
        <v>0.55497382198952883</v>
      </c>
    </row>
    <row r="20" spans="1:12" s="110" customFormat="1" ht="15" customHeight="1" x14ac:dyDescent="0.2">
      <c r="A20" s="120"/>
      <c r="B20" s="121" t="s">
        <v>110</v>
      </c>
      <c r="C20" s="258"/>
      <c r="E20" s="113">
        <v>20.201937952935427</v>
      </c>
      <c r="F20" s="115">
        <v>12405</v>
      </c>
      <c r="G20" s="114">
        <v>12185</v>
      </c>
      <c r="H20" s="114">
        <v>12061</v>
      </c>
      <c r="I20" s="114">
        <v>11851</v>
      </c>
      <c r="J20" s="140">
        <v>11652</v>
      </c>
      <c r="K20" s="114">
        <v>753</v>
      </c>
      <c r="L20" s="116">
        <v>6.4624098867147275</v>
      </c>
    </row>
    <row r="21" spans="1:12" s="110" customFormat="1" ht="15" customHeight="1" x14ac:dyDescent="0.2">
      <c r="A21" s="120"/>
      <c r="B21" s="119"/>
      <c r="C21" s="258" t="s">
        <v>106</v>
      </c>
      <c r="E21" s="113">
        <v>49.552599758162032</v>
      </c>
      <c r="F21" s="115">
        <v>6147</v>
      </c>
      <c r="G21" s="114">
        <v>6053</v>
      </c>
      <c r="H21" s="114">
        <v>6013</v>
      </c>
      <c r="I21" s="114">
        <v>5915</v>
      </c>
      <c r="J21" s="140">
        <v>5795</v>
      </c>
      <c r="K21" s="114">
        <v>352</v>
      </c>
      <c r="L21" s="116">
        <v>6.0742018981880932</v>
      </c>
    </row>
    <row r="22" spans="1:12" s="110" customFormat="1" ht="15" customHeight="1" x14ac:dyDescent="0.2">
      <c r="A22" s="120"/>
      <c r="B22" s="119"/>
      <c r="C22" s="258" t="s">
        <v>107</v>
      </c>
      <c r="E22" s="113">
        <v>50.447400241837968</v>
      </c>
      <c r="F22" s="115">
        <v>6258</v>
      </c>
      <c r="G22" s="114">
        <v>6132</v>
      </c>
      <c r="H22" s="114">
        <v>6048</v>
      </c>
      <c r="I22" s="114">
        <v>5936</v>
      </c>
      <c r="J22" s="140">
        <v>5857</v>
      </c>
      <c r="K22" s="114">
        <v>401</v>
      </c>
      <c r="L22" s="116">
        <v>6.8465084514256445</v>
      </c>
    </row>
    <row r="23" spans="1:12" s="110" customFormat="1" ht="15" customHeight="1" x14ac:dyDescent="0.2">
      <c r="A23" s="120"/>
      <c r="B23" s="121" t="s">
        <v>111</v>
      </c>
      <c r="C23" s="258"/>
      <c r="E23" s="113">
        <v>1.2099991857340608</v>
      </c>
      <c r="F23" s="115">
        <v>743</v>
      </c>
      <c r="G23" s="114">
        <v>751</v>
      </c>
      <c r="H23" s="114">
        <v>740</v>
      </c>
      <c r="I23" s="114">
        <v>709</v>
      </c>
      <c r="J23" s="140">
        <v>681</v>
      </c>
      <c r="K23" s="114">
        <v>62</v>
      </c>
      <c r="L23" s="116">
        <v>9.1042584434654916</v>
      </c>
    </row>
    <row r="24" spans="1:12" s="110" customFormat="1" ht="15" customHeight="1" x14ac:dyDescent="0.2">
      <c r="A24" s="120"/>
      <c r="B24" s="119"/>
      <c r="C24" s="258" t="s">
        <v>106</v>
      </c>
      <c r="E24" s="113">
        <v>62.045760430686407</v>
      </c>
      <c r="F24" s="115">
        <v>461</v>
      </c>
      <c r="G24" s="114">
        <v>459</v>
      </c>
      <c r="H24" s="114">
        <v>455</v>
      </c>
      <c r="I24" s="114">
        <v>440</v>
      </c>
      <c r="J24" s="140">
        <v>428</v>
      </c>
      <c r="K24" s="114">
        <v>33</v>
      </c>
      <c r="L24" s="116">
        <v>7.7102803738317753</v>
      </c>
    </row>
    <row r="25" spans="1:12" s="110" customFormat="1" ht="15" customHeight="1" x14ac:dyDescent="0.2">
      <c r="A25" s="120"/>
      <c r="B25" s="119"/>
      <c r="C25" s="258" t="s">
        <v>107</v>
      </c>
      <c r="E25" s="113">
        <v>37.954239569313593</v>
      </c>
      <c r="F25" s="115">
        <v>282</v>
      </c>
      <c r="G25" s="114">
        <v>292</v>
      </c>
      <c r="H25" s="114">
        <v>285</v>
      </c>
      <c r="I25" s="114">
        <v>269</v>
      </c>
      <c r="J25" s="140">
        <v>253</v>
      </c>
      <c r="K25" s="114">
        <v>29</v>
      </c>
      <c r="L25" s="116">
        <v>11.462450592885375</v>
      </c>
    </row>
    <row r="26" spans="1:12" s="110" customFormat="1" ht="15" customHeight="1" x14ac:dyDescent="0.2">
      <c r="A26" s="120"/>
      <c r="C26" s="121" t="s">
        <v>187</v>
      </c>
      <c r="D26" s="110" t="s">
        <v>188</v>
      </c>
      <c r="E26" s="113">
        <v>0.32407784382379284</v>
      </c>
      <c r="F26" s="115">
        <v>199</v>
      </c>
      <c r="G26" s="114">
        <v>211</v>
      </c>
      <c r="H26" s="114">
        <v>215</v>
      </c>
      <c r="I26" s="114">
        <v>190</v>
      </c>
      <c r="J26" s="140">
        <v>181</v>
      </c>
      <c r="K26" s="114">
        <v>18</v>
      </c>
      <c r="L26" s="116">
        <v>9.94475138121547</v>
      </c>
    </row>
    <row r="27" spans="1:12" s="110" customFormat="1" ht="15" customHeight="1" x14ac:dyDescent="0.2">
      <c r="A27" s="120"/>
      <c r="B27" s="119"/>
      <c r="D27" s="259" t="s">
        <v>106</v>
      </c>
      <c r="E27" s="113">
        <v>46.733668341708544</v>
      </c>
      <c r="F27" s="115">
        <v>93</v>
      </c>
      <c r="G27" s="114">
        <v>98</v>
      </c>
      <c r="H27" s="114">
        <v>95</v>
      </c>
      <c r="I27" s="114">
        <v>83</v>
      </c>
      <c r="J27" s="140">
        <v>90</v>
      </c>
      <c r="K27" s="114">
        <v>3</v>
      </c>
      <c r="L27" s="116">
        <v>3.3333333333333335</v>
      </c>
    </row>
    <row r="28" spans="1:12" s="110" customFormat="1" ht="15" customHeight="1" x14ac:dyDescent="0.2">
      <c r="A28" s="120"/>
      <c r="B28" s="119"/>
      <c r="D28" s="259" t="s">
        <v>107</v>
      </c>
      <c r="E28" s="113">
        <v>53.266331658291456</v>
      </c>
      <c r="F28" s="115">
        <v>106</v>
      </c>
      <c r="G28" s="114">
        <v>113</v>
      </c>
      <c r="H28" s="114">
        <v>120</v>
      </c>
      <c r="I28" s="114">
        <v>107</v>
      </c>
      <c r="J28" s="140">
        <v>91</v>
      </c>
      <c r="K28" s="114">
        <v>15</v>
      </c>
      <c r="L28" s="116">
        <v>16.483516483516482</v>
      </c>
    </row>
    <row r="29" spans="1:12" s="110" customFormat="1" ht="24.95" customHeight="1" x14ac:dyDescent="0.2">
      <c r="A29" s="604" t="s">
        <v>189</v>
      </c>
      <c r="B29" s="605"/>
      <c r="C29" s="605"/>
      <c r="D29" s="606"/>
      <c r="E29" s="113">
        <v>87.616643595798394</v>
      </c>
      <c r="F29" s="115">
        <v>53801</v>
      </c>
      <c r="G29" s="114">
        <v>53966</v>
      </c>
      <c r="H29" s="114">
        <v>54022</v>
      </c>
      <c r="I29" s="114">
        <v>53133</v>
      </c>
      <c r="J29" s="140">
        <v>53212</v>
      </c>
      <c r="K29" s="114">
        <v>589</v>
      </c>
      <c r="L29" s="116">
        <v>1.1068931819890251</v>
      </c>
    </row>
    <row r="30" spans="1:12" s="110" customFormat="1" ht="15" customHeight="1" x14ac:dyDescent="0.2">
      <c r="A30" s="120"/>
      <c r="B30" s="119"/>
      <c r="C30" s="258" t="s">
        <v>106</v>
      </c>
      <c r="E30" s="113">
        <v>50.525083176892622</v>
      </c>
      <c r="F30" s="115">
        <v>27183</v>
      </c>
      <c r="G30" s="114">
        <v>27243</v>
      </c>
      <c r="H30" s="114">
        <v>27412</v>
      </c>
      <c r="I30" s="114">
        <v>26968</v>
      </c>
      <c r="J30" s="140">
        <v>27032</v>
      </c>
      <c r="K30" s="114">
        <v>151</v>
      </c>
      <c r="L30" s="116">
        <v>0.55859721811186747</v>
      </c>
    </row>
    <row r="31" spans="1:12" s="110" customFormat="1" ht="15" customHeight="1" x14ac:dyDescent="0.2">
      <c r="A31" s="120"/>
      <c r="B31" s="119"/>
      <c r="C31" s="258" t="s">
        <v>107</v>
      </c>
      <c r="E31" s="113">
        <v>49.474916823107378</v>
      </c>
      <c r="F31" s="115">
        <v>26618</v>
      </c>
      <c r="G31" s="114">
        <v>26723</v>
      </c>
      <c r="H31" s="114">
        <v>26610</v>
      </c>
      <c r="I31" s="114">
        <v>26165</v>
      </c>
      <c r="J31" s="140">
        <v>26180</v>
      </c>
      <c r="K31" s="114">
        <v>438</v>
      </c>
      <c r="L31" s="116">
        <v>1.6730328495034377</v>
      </c>
    </row>
    <row r="32" spans="1:12" s="110" customFormat="1" ht="15" customHeight="1" x14ac:dyDescent="0.2">
      <c r="A32" s="120"/>
      <c r="B32" s="119" t="s">
        <v>117</v>
      </c>
      <c r="C32" s="258"/>
      <c r="E32" s="113">
        <v>12.314958065304129</v>
      </c>
      <c r="F32" s="115">
        <v>7562</v>
      </c>
      <c r="G32" s="114">
        <v>7426</v>
      </c>
      <c r="H32" s="114">
        <v>7367</v>
      </c>
      <c r="I32" s="114">
        <v>7240</v>
      </c>
      <c r="J32" s="140">
        <v>7024</v>
      </c>
      <c r="K32" s="114">
        <v>538</v>
      </c>
      <c r="L32" s="116">
        <v>7.6594533029612757</v>
      </c>
    </row>
    <row r="33" spans="1:12" s="110" customFormat="1" ht="15" customHeight="1" x14ac:dyDescent="0.2">
      <c r="A33" s="120"/>
      <c r="B33" s="119"/>
      <c r="C33" s="258" t="s">
        <v>106</v>
      </c>
      <c r="E33" s="113">
        <v>69.029357312880194</v>
      </c>
      <c r="F33" s="115">
        <v>5220</v>
      </c>
      <c r="G33" s="114">
        <v>5117</v>
      </c>
      <c r="H33" s="114">
        <v>5105</v>
      </c>
      <c r="I33" s="114">
        <v>5029</v>
      </c>
      <c r="J33" s="140">
        <v>4891</v>
      </c>
      <c r="K33" s="114">
        <v>329</v>
      </c>
      <c r="L33" s="116">
        <v>6.7266407687589451</v>
      </c>
    </row>
    <row r="34" spans="1:12" s="110" customFormat="1" ht="15" customHeight="1" x14ac:dyDescent="0.2">
      <c r="A34" s="120"/>
      <c r="B34" s="119"/>
      <c r="C34" s="258" t="s">
        <v>107</v>
      </c>
      <c r="E34" s="113">
        <v>30.97064268711981</v>
      </c>
      <c r="F34" s="115">
        <v>2342</v>
      </c>
      <c r="G34" s="114">
        <v>2309</v>
      </c>
      <c r="H34" s="114">
        <v>2262</v>
      </c>
      <c r="I34" s="114">
        <v>2211</v>
      </c>
      <c r="J34" s="140">
        <v>2133</v>
      </c>
      <c r="K34" s="114">
        <v>209</v>
      </c>
      <c r="L34" s="116">
        <v>9.7984060009376464</v>
      </c>
    </row>
    <row r="35" spans="1:12" s="110" customFormat="1" ht="24.95" customHeight="1" x14ac:dyDescent="0.2">
      <c r="A35" s="604" t="s">
        <v>190</v>
      </c>
      <c r="B35" s="605"/>
      <c r="C35" s="605"/>
      <c r="D35" s="606"/>
      <c r="E35" s="113">
        <v>69.261460793095026</v>
      </c>
      <c r="F35" s="115">
        <v>42530</v>
      </c>
      <c r="G35" s="114">
        <v>42722</v>
      </c>
      <c r="H35" s="114">
        <v>43052</v>
      </c>
      <c r="I35" s="114">
        <v>42273</v>
      </c>
      <c r="J35" s="140">
        <v>42375</v>
      </c>
      <c r="K35" s="114">
        <v>155</v>
      </c>
      <c r="L35" s="116">
        <v>0.36578171091445427</v>
      </c>
    </row>
    <row r="36" spans="1:12" s="110" customFormat="1" ht="15" customHeight="1" x14ac:dyDescent="0.2">
      <c r="A36" s="120"/>
      <c r="B36" s="119"/>
      <c r="C36" s="258" t="s">
        <v>106</v>
      </c>
      <c r="E36" s="113">
        <v>66.856336703503416</v>
      </c>
      <c r="F36" s="115">
        <v>28434</v>
      </c>
      <c r="G36" s="114">
        <v>28507</v>
      </c>
      <c r="H36" s="114">
        <v>28734</v>
      </c>
      <c r="I36" s="114">
        <v>28212</v>
      </c>
      <c r="J36" s="140">
        <v>28213</v>
      </c>
      <c r="K36" s="114">
        <v>221</v>
      </c>
      <c r="L36" s="116">
        <v>0.78332683514691803</v>
      </c>
    </row>
    <row r="37" spans="1:12" s="110" customFormat="1" ht="15" customHeight="1" x14ac:dyDescent="0.2">
      <c r="A37" s="120"/>
      <c r="B37" s="119"/>
      <c r="C37" s="258" t="s">
        <v>107</v>
      </c>
      <c r="E37" s="113">
        <v>33.143663296496591</v>
      </c>
      <c r="F37" s="115">
        <v>14096</v>
      </c>
      <c r="G37" s="114">
        <v>14215</v>
      </c>
      <c r="H37" s="114">
        <v>14318</v>
      </c>
      <c r="I37" s="114">
        <v>14061</v>
      </c>
      <c r="J37" s="140">
        <v>14162</v>
      </c>
      <c r="K37" s="114">
        <v>-66</v>
      </c>
      <c r="L37" s="116">
        <v>-0.46603587063974017</v>
      </c>
    </row>
    <row r="38" spans="1:12" s="110" customFormat="1" ht="15" customHeight="1" x14ac:dyDescent="0.2">
      <c r="A38" s="120"/>
      <c r="B38" s="119" t="s">
        <v>182</v>
      </c>
      <c r="C38" s="258"/>
      <c r="E38" s="113">
        <v>30.738539206904974</v>
      </c>
      <c r="F38" s="115">
        <v>18875</v>
      </c>
      <c r="G38" s="114">
        <v>18716</v>
      </c>
      <c r="H38" s="114">
        <v>18382</v>
      </c>
      <c r="I38" s="114">
        <v>18155</v>
      </c>
      <c r="J38" s="140">
        <v>17916</v>
      </c>
      <c r="K38" s="114">
        <v>959</v>
      </c>
      <c r="L38" s="116">
        <v>5.3527573118999774</v>
      </c>
    </row>
    <row r="39" spans="1:12" s="110" customFormat="1" ht="15" customHeight="1" x14ac:dyDescent="0.2">
      <c r="A39" s="120"/>
      <c r="B39" s="119"/>
      <c r="C39" s="258" t="s">
        <v>106</v>
      </c>
      <c r="E39" s="113">
        <v>21.181456953642385</v>
      </c>
      <c r="F39" s="115">
        <v>3998</v>
      </c>
      <c r="G39" s="114">
        <v>3885</v>
      </c>
      <c r="H39" s="114">
        <v>3813</v>
      </c>
      <c r="I39" s="114">
        <v>3823</v>
      </c>
      <c r="J39" s="140">
        <v>3744</v>
      </c>
      <c r="K39" s="114">
        <v>254</v>
      </c>
      <c r="L39" s="116">
        <v>6.7841880341880341</v>
      </c>
    </row>
    <row r="40" spans="1:12" s="110" customFormat="1" ht="15" customHeight="1" x14ac:dyDescent="0.2">
      <c r="A40" s="120"/>
      <c r="B40" s="119"/>
      <c r="C40" s="258" t="s">
        <v>107</v>
      </c>
      <c r="E40" s="113">
        <v>78.818543046357618</v>
      </c>
      <c r="F40" s="115">
        <v>14877</v>
      </c>
      <c r="G40" s="114">
        <v>14831</v>
      </c>
      <c r="H40" s="114">
        <v>14569</v>
      </c>
      <c r="I40" s="114">
        <v>14332</v>
      </c>
      <c r="J40" s="140">
        <v>14172</v>
      </c>
      <c r="K40" s="114">
        <v>705</v>
      </c>
      <c r="L40" s="116">
        <v>4.9745977984758678</v>
      </c>
    </row>
    <row r="41" spans="1:12" s="110" customFormat="1" ht="24.75" customHeight="1" x14ac:dyDescent="0.2">
      <c r="A41" s="604" t="s">
        <v>517</v>
      </c>
      <c r="B41" s="605"/>
      <c r="C41" s="605"/>
      <c r="D41" s="606"/>
      <c r="E41" s="113">
        <v>5.6689194690986078</v>
      </c>
      <c r="F41" s="115">
        <v>3481</v>
      </c>
      <c r="G41" s="114">
        <v>3725</v>
      </c>
      <c r="H41" s="114">
        <v>3740</v>
      </c>
      <c r="I41" s="114">
        <v>3109</v>
      </c>
      <c r="J41" s="140">
        <v>3401</v>
      </c>
      <c r="K41" s="114">
        <v>80</v>
      </c>
      <c r="L41" s="116">
        <v>2.3522493384298735</v>
      </c>
    </row>
    <row r="42" spans="1:12" s="110" customFormat="1" ht="15" customHeight="1" x14ac:dyDescent="0.2">
      <c r="A42" s="120"/>
      <c r="B42" s="119"/>
      <c r="C42" s="258" t="s">
        <v>106</v>
      </c>
      <c r="E42" s="113">
        <v>53.404194197069806</v>
      </c>
      <c r="F42" s="115">
        <v>1859</v>
      </c>
      <c r="G42" s="114">
        <v>2035</v>
      </c>
      <c r="H42" s="114">
        <v>2032</v>
      </c>
      <c r="I42" s="114">
        <v>1637</v>
      </c>
      <c r="J42" s="140">
        <v>1802</v>
      </c>
      <c r="K42" s="114">
        <v>57</v>
      </c>
      <c r="L42" s="116">
        <v>3.16315205327414</v>
      </c>
    </row>
    <row r="43" spans="1:12" s="110" customFormat="1" ht="15" customHeight="1" x14ac:dyDescent="0.2">
      <c r="A43" s="123"/>
      <c r="B43" s="124"/>
      <c r="C43" s="260" t="s">
        <v>107</v>
      </c>
      <c r="D43" s="261"/>
      <c r="E43" s="125">
        <v>46.595805802930194</v>
      </c>
      <c r="F43" s="143">
        <v>1622</v>
      </c>
      <c r="G43" s="144">
        <v>1690</v>
      </c>
      <c r="H43" s="144">
        <v>1708</v>
      </c>
      <c r="I43" s="144">
        <v>1472</v>
      </c>
      <c r="J43" s="145">
        <v>1599</v>
      </c>
      <c r="K43" s="144">
        <v>23</v>
      </c>
      <c r="L43" s="146">
        <v>1.4383989993746091</v>
      </c>
    </row>
    <row r="44" spans="1:12" s="110" customFormat="1" ht="45.75" customHeight="1" x14ac:dyDescent="0.2">
      <c r="A44" s="604" t="s">
        <v>191</v>
      </c>
      <c r="B44" s="605"/>
      <c r="C44" s="605"/>
      <c r="D44" s="606"/>
      <c r="E44" s="113">
        <v>1.4917352007165541</v>
      </c>
      <c r="F44" s="115">
        <v>916</v>
      </c>
      <c r="G44" s="114">
        <v>928</v>
      </c>
      <c r="H44" s="114">
        <v>938</v>
      </c>
      <c r="I44" s="114">
        <v>908</v>
      </c>
      <c r="J44" s="140">
        <v>925</v>
      </c>
      <c r="K44" s="114">
        <v>-9</v>
      </c>
      <c r="L44" s="116">
        <v>-0.97297297297297303</v>
      </c>
    </row>
    <row r="45" spans="1:12" s="110" customFormat="1" ht="15" customHeight="1" x14ac:dyDescent="0.2">
      <c r="A45" s="120"/>
      <c r="B45" s="119"/>
      <c r="C45" s="258" t="s">
        <v>106</v>
      </c>
      <c r="E45" s="113">
        <v>59.93449781659389</v>
      </c>
      <c r="F45" s="115">
        <v>549</v>
      </c>
      <c r="G45" s="114">
        <v>556</v>
      </c>
      <c r="H45" s="114">
        <v>563</v>
      </c>
      <c r="I45" s="114">
        <v>540</v>
      </c>
      <c r="J45" s="140">
        <v>547</v>
      </c>
      <c r="K45" s="114">
        <v>2</v>
      </c>
      <c r="L45" s="116">
        <v>0.3656307129798903</v>
      </c>
    </row>
    <row r="46" spans="1:12" s="110" customFormat="1" ht="15" customHeight="1" x14ac:dyDescent="0.2">
      <c r="A46" s="123"/>
      <c r="B46" s="124"/>
      <c r="C46" s="260" t="s">
        <v>107</v>
      </c>
      <c r="D46" s="261"/>
      <c r="E46" s="125">
        <v>40.06550218340611</v>
      </c>
      <c r="F46" s="143">
        <v>367</v>
      </c>
      <c r="G46" s="144">
        <v>372</v>
      </c>
      <c r="H46" s="144">
        <v>375</v>
      </c>
      <c r="I46" s="144">
        <v>368</v>
      </c>
      <c r="J46" s="145">
        <v>378</v>
      </c>
      <c r="K46" s="144">
        <v>-11</v>
      </c>
      <c r="L46" s="146">
        <v>-2.9100529100529102</v>
      </c>
    </row>
    <row r="47" spans="1:12" s="110" customFormat="1" ht="39" customHeight="1" x14ac:dyDescent="0.2">
      <c r="A47" s="604" t="s">
        <v>518</v>
      </c>
      <c r="B47" s="607"/>
      <c r="C47" s="607"/>
      <c r="D47" s="608"/>
      <c r="E47" s="113">
        <v>0.19705235729989415</v>
      </c>
      <c r="F47" s="115">
        <v>121</v>
      </c>
      <c r="G47" s="114">
        <v>130</v>
      </c>
      <c r="H47" s="114">
        <v>118</v>
      </c>
      <c r="I47" s="114">
        <v>130</v>
      </c>
      <c r="J47" s="140">
        <v>143</v>
      </c>
      <c r="K47" s="114">
        <v>-22</v>
      </c>
      <c r="L47" s="116">
        <v>-15.384615384615385</v>
      </c>
    </row>
    <row r="48" spans="1:12" s="110" customFormat="1" ht="15" customHeight="1" x14ac:dyDescent="0.2">
      <c r="A48" s="120"/>
      <c r="B48" s="119"/>
      <c r="C48" s="258" t="s">
        <v>106</v>
      </c>
      <c r="E48" s="113">
        <v>48.760330578512395</v>
      </c>
      <c r="F48" s="115">
        <v>59</v>
      </c>
      <c r="G48" s="114">
        <v>58</v>
      </c>
      <c r="H48" s="114">
        <v>56</v>
      </c>
      <c r="I48" s="114">
        <v>59</v>
      </c>
      <c r="J48" s="140">
        <v>67</v>
      </c>
      <c r="K48" s="114">
        <v>-8</v>
      </c>
      <c r="L48" s="116">
        <v>-11.940298507462687</v>
      </c>
    </row>
    <row r="49" spans="1:12" s="110" customFormat="1" ht="15" customHeight="1" x14ac:dyDescent="0.2">
      <c r="A49" s="123"/>
      <c r="B49" s="124"/>
      <c r="C49" s="260" t="s">
        <v>107</v>
      </c>
      <c r="D49" s="261"/>
      <c r="E49" s="125">
        <v>51.239669421487605</v>
      </c>
      <c r="F49" s="143">
        <v>62</v>
      </c>
      <c r="G49" s="144">
        <v>72</v>
      </c>
      <c r="H49" s="144">
        <v>62</v>
      </c>
      <c r="I49" s="144">
        <v>71</v>
      </c>
      <c r="J49" s="145">
        <v>76</v>
      </c>
      <c r="K49" s="144">
        <v>-14</v>
      </c>
      <c r="L49" s="146">
        <v>-18.421052631578949</v>
      </c>
    </row>
    <row r="50" spans="1:12" s="110" customFormat="1" ht="24.95" customHeight="1" x14ac:dyDescent="0.2">
      <c r="A50" s="609" t="s">
        <v>192</v>
      </c>
      <c r="B50" s="610"/>
      <c r="C50" s="610"/>
      <c r="D50" s="611"/>
      <c r="E50" s="262">
        <v>16.071981109030208</v>
      </c>
      <c r="F50" s="263">
        <v>9869</v>
      </c>
      <c r="G50" s="264">
        <v>10142</v>
      </c>
      <c r="H50" s="264">
        <v>10137</v>
      </c>
      <c r="I50" s="264">
        <v>9518</v>
      </c>
      <c r="J50" s="265">
        <v>9545</v>
      </c>
      <c r="K50" s="263">
        <v>324</v>
      </c>
      <c r="L50" s="266">
        <v>3.3944473546359348</v>
      </c>
    </row>
    <row r="51" spans="1:12" s="110" customFormat="1" ht="15" customHeight="1" x14ac:dyDescent="0.2">
      <c r="A51" s="120"/>
      <c r="B51" s="119"/>
      <c r="C51" s="258" t="s">
        <v>106</v>
      </c>
      <c r="E51" s="113">
        <v>60.492451109534905</v>
      </c>
      <c r="F51" s="115">
        <v>5970</v>
      </c>
      <c r="G51" s="114">
        <v>6075</v>
      </c>
      <c r="H51" s="114">
        <v>6099</v>
      </c>
      <c r="I51" s="114">
        <v>5787</v>
      </c>
      <c r="J51" s="140">
        <v>5804</v>
      </c>
      <c r="K51" s="114">
        <v>166</v>
      </c>
      <c r="L51" s="116">
        <v>2.8600964851826327</v>
      </c>
    </row>
    <row r="52" spans="1:12" s="110" customFormat="1" ht="15" customHeight="1" x14ac:dyDescent="0.2">
      <c r="A52" s="120"/>
      <c r="B52" s="119"/>
      <c r="C52" s="258" t="s">
        <v>107</v>
      </c>
      <c r="E52" s="113">
        <v>39.507548890465095</v>
      </c>
      <c r="F52" s="115">
        <v>3899</v>
      </c>
      <c r="G52" s="114">
        <v>4067</v>
      </c>
      <c r="H52" s="114">
        <v>4038</v>
      </c>
      <c r="I52" s="114">
        <v>3731</v>
      </c>
      <c r="J52" s="140">
        <v>3741</v>
      </c>
      <c r="K52" s="114">
        <v>158</v>
      </c>
      <c r="L52" s="116">
        <v>4.2234696605185782</v>
      </c>
    </row>
    <row r="53" spans="1:12" s="110" customFormat="1" ht="15" customHeight="1" x14ac:dyDescent="0.2">
      <c r="A53" s="120"/>
      <c r="B53" s="119"/>
      <c r="C53" s="258" t="s">
        <v>187</v>
      </c>
      <c r="D53" s="110" t="s">
        <v>193</v>
      </c>
      <c r="E53" s="113">
        <v>24.095653055020772</v>
      </c>
      <c r="F53" s="115">
        <v>2378</v>
      </c>
      <c r="G53" s="114">
        <v>2717</v>
      </c>
      <c r="H53" s="114">
        <v>2735</v>
      </c>
      <c r="I53" s="114">
        <v>2143</v>
      </c>
      <c r="J53" s="140">
        <v>2341</v>
      </c>
      <c r="K53" s="114">
        <v>37</v>
      </c>
      <c r="L53" s="116">
        <v>1.5805211448099103</v>
      </c>
    </row>
    <row r="54" spans="1:12" s="110" customFormat="1" ht="15" customHeight="1" x14ac:dyDescent="0.2">
      <c r="A54" s="120"/>
      <c r="B54" s="119"/>
      <c r="D54" s="267" t="s">
        <v>194</v>
      </c>
      <c r="E54" s="113">
        <v>54.878048780487802</v>
      </c>
      <c r="F54" s="115">
        <v>1305</v>
      </c>
      <c r="G54" s="114">
        <v>1483</v>
      </c>
      <c r="H54" s="114">
        <v>1500</v>
      </c>
      <c r="I54" s="114">
        <v>1161</v>
      </c>
      <c r="J54" s="140">
        <v>1254</v>
      </c>
      <c r="K54" s="114">
        <v>51</v>
      </c>
      <c r="L54" s="116">
        <v>4.0669856459330145</v>
      </c>
    </row>
    <row r="55" spans="1:12" s="110" customFormat="1" ht="15" customHeight="1" x14ac:dyDescent="0.2">
      <c r="A55" s="120"/>
      <c r="B55" s="119"/>
      <c r="D55" s="267" t="s">
        <v>195</v>
      </c>
      <c r="E55" s="113">
        <v>45.121951219512198</v>
      </c>
      <c r="F55" s="115">
        <v>1073</v>
      </c>
      <c r="G55" s="114">
        <v>1234</v>
      </c>
      <c r="H55" s="114">
        <v>1235</v>
      </c>
      <c r="I55" s="114">
        <v>982</v>
      </c>
      <c r="J55" s="140">
        <v>1087</v>
      </c>
      <c r="K55" s="114">
        <v>-14</v>
      </c>
      <c r="L55" s="116">
        <v>-1.2879484820607177</v>
      </c>
    </row>
    <row r="56" spans="1:12" s="110" customFormat="1" ht="15" customHeight="1" x14ac:dyDescent="0.2">
      <c r="A56" s="120"/>
      <c r="B56" s="119" t="s">
        <v>196</v>
      </c>
      <c r="C56" s="258"/>
      <c r="E56" s="113">
        <v>61.553619412099991</v>
      </c>
      <c r="F56" s="115">
        <v>37797</v>
      </c>
      <c r="G56" s="114">
        <v>37587</v>
      </c>
      <c r="H56" s="114">
        <v>37544</v>
      </c>
      <c r="I56" s="114">
        <v>37302</v>
      </c>
      <c r="J56" s="140">
        <v>37165</v>
      </c>
      <c r="K56" s="114">
        <v>632</v>
      </c>
      <c r="L56" s="116">
        <v>1.7005246872057043</v>
      </c>
    </row>
    <row r="57" spans="1:12" s="110" customFormat="1" ht="15" customHeight="1" x14ac:dyDescent="0.2">
      <c r="A57" s="120"/>
      <c r="B57" s="119"/>
      <c r="C57" s="258" t="s">
        <v>106</v>
      </c>
      <c r="E57" s="113">
        <v>49.36899753948726</v>
      </c>
      <c r="F57" s="115">
        <v>18660</v>
      </c>
      <c r="G57" s="114">
        <v>18578</v>
      </c>
      <c r="H57" s="114">
        <v>18632</v>
      </c>
      <c r="I57" s="114">
        <v>18542</v>
      </c>
      <c r="J57" s="140">
        <v>18461</v>
      </c>
      <c r="K57" s="114">
        <v>199</v>
      </c>
      <c r="L57" s="116">
        <v>1.0779481068197823</v>
      </c>
    </row>
    <row r="58" spans="1:12" s="110" customFormat="1" ht="15" customHeight="1" x14ac:dyDescent="0.2">
      <c r="A58" s="120"/>
      <c r="B58" s="119"/>
      <c r="C58" s="258" t="s">
        <v>107</v>
      </c>
      <c r="E58" s="113">
        <v>50.63100246051274</v>
      </c>
      <c r="F58" s="115">
        <v>19137</v>
      </c>
      <c r="G58" s="114">
        <v>19009</v>
      </c>
      <c r="H58" s="114">
        <v>18912</v>
      </c>
      <c r="I58" s="114">
        <v>18760</v>
      </c>
      <c r="J58" s="140">
        <v>18704</v>
      </c>
      <c r="K58" s="114">
        <v>433</v>
      </c>
      <c r="L58" s="116">
        <v>2.3150128314798972</v>
      </c>
    </row>
    <row r="59" spans="1:12" s="110" customFormat="1" ht="15" customHeight="1" x14ac:dyDescent="0.2">
      <c r="A59" s="120"/>
      <c r="B59" s="119"/>
      <c r="C59" s="258" t="s">
        <v>105</v>
      </c>
      <c r="D59" s="110" t="s">
        <v>197</v>
      </c>
      <c r="E59" s="113">
        <v>94.018043760086783</v>
      </c>
      <c r="F59" s="115">
        <v>35536</v>
      </c>
      <c r="G59" s="114">
        <v>35335</v>
      </c>
      <c r="H59" s="114">
        <v>35297</v>
      </c>
      <c r="I59" s="114">
        <v>35061</v>
      </c>
      <c r="J59" s="140">
        <v>34927</v>
      </c>
      <c r="K59" s="114">
        <v>609</v>
      </c>
      <c r="L59" s="116">
        <v>1.743636728032754</v>
      </c>
    </row>
    <row r="60" spans="1:12" s="110" customFormat="1" ht="15" customHeight="1" x14ac:dyDescent="0.2">
      <c r="A60" s="120"/>
      <c r="B60" s="119"/>
      <c r="C60" s="258"/>
      <c r="D60" s="267" t="s">
        <v>198</v>
      </c>
      <c r="E60" s="113">
        <v>48.052678973435391</v>
      </c>
      <c r="F60" s="115">
        <v>17076</v>
      </c>
      <c r="G60" s="114">
        <v>17008</v>
      </c>
      <c r="H60" s="114">
        <v>17060</v>
      </c>
      <c r="I60" s="114">
        <v>16967</v>
      </c>
      <c r="J60" s="140">
        <v>16897</v>
      </c>
      <c r="K60" s="114">
        <v>179</v>
      </c>
      <c r="L60" s="116">
        <v>1.0593596496419482</v>
      </c>
    </row>
    <row r="61" spans="1:12" s="110" customFormat="1" ht="15" customHeight="1" x14ac:dyDescent="0.2">
      <c r="A61" s="120"/>
      <c r="B61" s="119"/>
      <c r="C61" s="258"/>
      <c r="D61" s="267" t="s">
        <v>199</v>
      </c>
      <c r="E61" s="113">
        <v>51.947321026564609</v>
      </c>
      <c r="F61" s="115">
        <v>18460</v>
      </c>
      <c r="G61" s="114">
        <v>18327</v>
      </c>
      <c r="H61" s="114">
        <v>18237</v>
      </c>
      <c r="I61" s="114">
        <v>18094</v>
      </c>
      <c r="J61" s="140">
        <v>18030</v>
      </c>
      <c r="K61" s="114">
        <v>430</v>
      </c>
      <c r="L61" s="116">
        <v>2.384914032168608</v>
      </c>
    </row>
    <row r="62" spans="1:12" s="110" customFormat="1" ht="15" customHeight="1" x14ac:dyDescent="0.2">
      <c r="A62" s="120"/>
      <c r="B62" s="119"/>
      <c r="C62" s="258"/>
      <c r="D62" s="258" t="s">
        <v>200</v>
      </c>
      <c r="E62" s="113">
        <v>5.9819562399132202</v>
      </c>
      <c r="F62" s="115">
        <v>2261</v>
      </c>
      <c r="G62" s="114">
        <v>2252</v>
      </c>
      <c r="H62" s="114">
        <v>2247</v>
      </c>
      <c r="I62" s="114">
        <v>2241</v>
      </c>
      <c r="J62" s="140">
        <v>2238</v>
      </c>
      <c r="K62" s="114">
        <v>23</v>
      </c>
      <c r="L62" s="116">
        <v>1.0277033065236818</v>
      </c>
    </row>
    <row r="63" spans="1:12" s="110" customFormat="1" ht="15" customHeight="1" x14ac:dyDescent="0.2">
      <c r="A63" s="120"/>
      <c r="B63" s="119"/>
      <c r="C63" s="258"/>
      <c r="D63" s="267" t="s">
        <v>198</v>
      </c>
      <c r="E63" s="113">
        <v>70.057496682883681</v>
      </c>
      <c r="F63" s="115">
        <v>1584</v>
      </c>
      <c r="G63" s="114">
        <v>1570</v>
      </c>
      <c r="H63" s="114">
        <v>1572</v>
      </c>
      <c r="I63" s="114">
        <v>1575</v>
      </c>
      <c r="J63" s="140">
        <v>1564</v>
      </c>
      <c r="K63" s="114">
        <v>20</v>
      </c>
      <c r="L63" s="116">
        <v>1.2787723785166241</v>
      </c>
    </row>
    <row r="64" spans="1:12" s="110" customFormat="1" ht="15" customHeight="1" x14ac:dyDescent="0.2">
      <c r="A64" s="120"/>
      <c r="B64" s="119"/>
      <c r="C64" s="258"/>
      <c r="D64" s="267" t="s">
        <v>199</v>
      </c>
      <c r="E64" s="113">
        <v>29.942503317116319</v>
      </c>
      <c r="F64" s="115">
        <v>677</v>
      </c>
      <c r="G64" s="114">
        <v>682</v>
      </c>
      <c r="H64" s="114">
        <v>675</v>
      </c>
      <c r="I64" s="114">
        <v>666</v>
      </c>
      <c r="J64" s="140">
        <v>674</v>
      </c>
      <c r="K64" s="114">
        <v>3</v>
      </c>
      <c r="L64" s="116">
        <v>0.44510385756676557</v>
      </c>
    </row>
    <row r="65" spans="1:12" s="110" customFormat="1" ht="15" customHeight="1" x14ac:dyDescent="0.2">
      <c r="A65" s="120"/>
      <c r="B65" s="119" t="s">
        <v>201</v>
      </c>
      <c r="C65" s="258"/>
      <c r="E65" s="113">
        <v>10.448660532529924</v>
      </c>
      <c r="F65" s="115">
        <v>6416</v>
      </c>
      <c r="G65" s="114">
        <v>6361</v>
      </c>
      <c r="H65" s="114">
        <v>6282</v>
      </c>
      <c r="I65" s="114">
        <v>6207</v>
      </c>
      <c r="J65" s="140">
        <v>6110</v>
      </c>
      <c r="K65" s="114">
        <v>306</v>
      </c>
      <c r="L65" s="116">
        <v>5.0081833060556464</v>
      </c>
    </row>
    <row r="66" spans="1:12" s="110" customFormat="1" ht="15" customHeight="1" x14ac:dyDescent="0.2">
      <c r="A66" s="120"/>
      <c r="B66" s="119"/>
      <c r="C66" s="258" t="s">
        <v>106</v>
      </c>
      <c r="E66" s="113">
        <v>50.561097256857856</v>
      </c>
      <c r="F66" s="115">
        <v>3244</v>
      </c>
      <c r="G66" s="114">
        <v>3207</v>
      </c>
      <c r="H66" s="114">
        <v>3196</v>
      </c>
      <c r="I66" s="114">
        <v>3142</v>
      </c>
      <c r="J66" s="140">
        <v>3096</v>
      </c>
      <c r="K66" s="114">
        <v>148</v>
      </c>
      <c r="L66" s="116">
        <v>4.7803617571059434</v>
      </c>
    </row>
    <row r="67" spans="1:12" s="110" customFormat="1" ht="15" customHeight="1" x14ac:dyDescent="0.2">
      <c r="A67" s="120"/>
      <c r="B67" s="119"/>
      <c r="C67" s="258" t="s">
        <v>107</v>
      </c>
      <c r="E67" s="113">
        <v>49.438902743142144</v>
      </c>
      <c r="F67" s="115">
        <v>3172</v>
      </c>
      <c r="G67" s="114">
        <v>3154</v>
      </c>
      <c r="H67" s="114">
        <v>3086</v>
      </c>
      <c r="I67" s="114">
        <v>3065</v>
      </c>
      <c r="J67" s="140">
        <v>3014</v>
      </c>
      <c r="K67" s="114">
        <v>158</v>
      </c>
      <c r="L67" s="116">
        <v>5.2422030524220302</v>
      </c>
    </row>
    <row r="68" spans="1:12" s="110" customFormat="1" ht="15" customHeight="1" x14ac:dyDescent="0.2">
      <c r="A68" s="120"/>
      <c r="B68" s="119"/>
      <c r="C68" s="258" t="s">
        <v>105</v>
      </c>
      <c r="D68" s="110" t="s">
        <v>202</v>
      </c>
      <c r="E68" s="113">
        <v>20.604738154613468</v>
      </c>
      <c r="F68" s="115">
        <v>1322</v>
      </c>
      <c r="G68" s="114">
        <v>1267</v>
      </c>
      <c r="H68" s="114">
        <v>1232</v>
      </c>
      <c r="I68" s="114">
        <v>1165</v>
      </c>
      <c r="J68" s="140">
        <v>1090</v>
      </c>
      <c r="K68" s="114">
        <v>232</v>
      </c>
      <c r="L68" s="116">
        <v>21.284403669724771</v>
      </c>
    </row>
    <row r="69" spans="1:12" s="110" customFormat="1" ht="15" customHeight="1" x14ac:dyDescent="0.2">
      <c r="A69" s="120"/>
      <c r="B69" s="119"/>
      <c r="C69" s="258"/>
      <c r="D69" s="267" t="s">
        <v>198</v>
      </c>
      <c r="E69" s="113">
        <v>47.049924357034797</v>
      </c>
      <c r="F69" s="115">
        <v>622</v>
      </c>
      <c r="G69" s="114">
        <v>593</v>
      </c>
      <c r="H69" s="114">
        <v>582</v>
      </c>
      <c r="I69" s="114">
        <v>551</v>
      </c>
      <c r="J69" s="140">
        <v>525</v>
      </c>
      <c r="K69" s="114">
        <v>97</v>
      </c>
      <c r="L69" s="116">
        <v>18.476190476190474</v>
      </c>
    </row>
    <row r="70" spans="1:12" s="110" customFormat="1" ht="15" customHeight="1" x14ac:dyDescent="0.2">
      <c r="A70" s="120"/>
      <c r="B70" s="119"/>
      <c r="C70" s="258"/>
      <c r="D70" s="267" t="s">
        <v>199</v>
      </c>
      <c r="E70" s="113">
        <v>52.950075642965203</v>
      </c>
      <c r="F70" s="115">
        <v>700</v>
      </c>
      <c r="G70" s="114">
        <v>674</v>
      </c>
      <c r="H70" s="114">
        <v>650</v>
      </c>
      <c r="I70" s="114">
        <v>614</v>
      </c>
      <c r="J70" s="140">
        <v>565</v>
      </c>
      <c r="K70" s="114">
        <v>135</v>
      </c>
      <c r="L70" s="116">
        <v>23.893805309734514</v>
      </c>
    </row>
    <row r="71" spans="1:12" s="110" customFormat="1" ht="15" customHeight="1" x14ac:dyDescent="0.2">
      <c r="A71" s="120"/>
      <c r="B71" s="119"/>
      <c r="C71" s="258"/>
      <c r="D71" s="110" t="s">
        <v>203</v>
      </c>
      <c r="E71" s="113">
        <v>71.228179551122196</v>
      </c>
      <c r="F71" s="115">
        <v>4570</v>
      </c>
      <c r="G71" s="114">
        <v>4595</v>
      </c>
      <c r="H71" s="114">
        <v>4549</v>
      </c>
      <c r="I71" s="114">
        <v>4559</v>
      </c>
      <c r="J71" s="140">
        <v>4541</v>
      </c>
      <c r="K71" s="114">
        <v>29</v>
      </c>
      <c r="L71" s="116">
        <v>0.63862585333626953</v>
      </c>
    </row>
    <row r="72" spans="1:12" s="110" customFormat="1" ht="15" customHeight="1" x14ac:dyDescent="0.2">
      <c r="A72" s="120"/>
      <c r="B72" s="119"/>
      <c r="C72" s="258"/>
      <c r="D72" s="267" t="s">
        <v>198</v>
      </c>
      <c r="E72" s="113">
        <v>50.568927789934357</v>
      </c>
      <c r="F72" s="115">
        <v>2311</v>
      </c>
      <c r="G72" s="114">
        <v>2319</v>
      </c>
      <c r="H72" s="114">
        <v>2321</v>
      </c>
      <c r="I72" s="114">
        <v>2314</v>
      </c>
      <c r="J72" s="140">
        <v>2300</v>
      </c>
      <c r="K72" s="114">
        <v>11</v>
      </c>
      <c r="L72" s="116">
        <v>0.47826086956521741</v>
      </c>
    </row>
    <row r="73" spans="1:12" s="110" customFormat="1" ht="15" customHeight="1" x14ac:dyDescent="0.2">
      <c r="A73" s="120"/>
      <c r="B73" s="119"/>
      <c r="C73" s="258"/>
      <c r="D73" s="267" t="s">
        <v>199</v>
      </c>
      <c r="E73" s="113">
        <v>49.431072210065643</v>
      </c>
      <c r="F73" s="115">
        <v>2259</v>
      </c>
      <c r="G73" s="114">
        <v>2276</v>
      </c>
      <c r="H73" s="114">
        <v>2228</v>
      </c>
      <c r="I73" s="114">
        <v>2245</v>
      </c>
      <c r="J73" s="140">
        <v>2241</v>
      </c>
      <c r="K73" s="114">
        <v>18</v>
      </c>
      <c r="L73" s="116">
        <v>0.80321285140562249</v>
      </c>
    </row>
    <row r="74" spans="1:12" s="110" customFormat="1" ht="15" customHeight="1" x14ac:dyDescent="0.2">
      <c r="A74" s="120"/>
      <c r="B74" s="119"/>
      <c r="C74" s="258"/>
      <c r="D74" s="110" t="s">
        <v>204</v>
      </c>
      <c r="E74" s="113">
        <v>8.1670822942643397</v>
      </c>
      <c r="F74" s="115">
        <v>524</v>
      </c>
      <c r="G74" s="114">
        <v>499</v>
      </c>
      <c r="H74" s="114">
        <v>501</v>
      </c>
      <c r="I74" s="114">
        <v>483</v>
      </c>
      <c r="J74" s="140">
        <v>479</v>
      </c>
      <c r="K74" s="114">
        <v>45</v>
      </c>
      <c r="L74" s="116">
        <v>9.3945720250521916</v>
      </c>
    </row>
    <row r="75" spans="1:12" s="110" customFormat="1" ht="15" customHeight="1" x14ac:dyDescent="0.2">
      <c r="A75" s="120"/>
      <c r="B75" s="119"/>
      <c r="C75" s="258"/>
      <c r="D75" s="267" t="s">
        <v>198</v>
      </c>
      <c r="E75" s="113">
        <v>59.351145038167942</v>
      </c>
      <c r="F75" s="115">
        <v>311</v>
      </c>
      <c r="G75" s="114">
        <v>295</v>
      </c>
      <c r="H75" s="114">
        <v>293</v>
      </c>
      <c r="I75" s="114">
        <v>277</v>
      </c>
      <c r="J75" s="140">
        <v>271</v>
      </c>
      <c r="K75" s="114">
        <v>40</v>
      </c>
      <c r="L75" s="116">
        <v>14.760147601476016</v>
      </c>
    </row>
    <row r="76" spans="1:12" s="110" customFormat="1" ht="15" customHeight="1" x14ac:dyDescent="0.2">
      <c r="A76" s="120"/>
      <c r="B76" s="119"/>
      <c r="C76" s="258"/>
      <c r="D76" s="267" t="s">
        <v>199</v>
      </c>
      <c r="E76" s="113">
        <v>40.648854961832058</v>
      </c>
      <c r="F76" s="115">
        <v>213</v>
      </c>
      <c r="G76" s="114">
        <v>204</v>
      </c>
      <c r="H76" s="114">
        <v>208</v>
      </c>
      <c r="I76" s="114">
        <v>206</v>
      </c>
      <c r="J76" s="140">
        <v>208</v>
      </c>
      <c r="K76" s="114">
        <v>5</v>
      </c>
      <c r="L76" s="116">
        <v>2.4038461538461537</v>
      </c>
    </row>
    <row r="77" spans="1:12" s="110" customFormat="1" ht="15" customHeight="1" x14ac:dyDescent="0.2">
      <c r="A77" s="534"/>
      <c r="B77" s="119" t="s">
        <v>205</v>
      </c>
      <c r="C77" s="268"/>
      <c r="D77" s="182"/>
      <c r="E77" s="113">
        <v>11.925738946339875</v>
      </c>
      <c r="F77" s="115">
        <v>7323</v>
      </c>
      <c r="G77" s="114">
        <v>7348</v>
      </c>
      <c r="H77" s="114">
        <v>7471</v>
      </c>
      <c r="I77" s="114">
        <v>7401</v>
      </c>
      <c r="J77" s="140">
        <v>7471</v>
      </c>
      <c r="K77" s="114">
        <v>-148</v>
      </c>
      <c r="L77" s="116">
        <v>-1.9809931736046045</v>
      </c>
    </row>
    <row r="78" spans="1:12" s="110" customFormat="1" ht="15" customHeight="1" x14ac:dyDescent="0.2">
      <c r="A78" s="120"/>
      <c r="B78" s="119"/>
      <c r="C78" s="268" t="s">
        <v>106</v>
      </c>
      <c r="D78" s="182"/>
      <c r="E78" s="113">
        <v>62.24225044380718</v>
      </c>
      <c r="F78" s="115">
        <v>4558</v>
      </c>
      <c r="G78" s="114">
        <v>4532</v>
      </c>
      <c r="H78" s="114">
        <v>4620</v>
      </c>
      <c r="I78" s="114">
        <v>4564</v>
      </c>
      <c r="J78" s="140">
        <v>4596</v>
      </c>
      <c r="K78" s="114">
        <v>-38</v>
      </c>
      <c r="L78" s="116">
        <v>-0.82680591818973015</v>
      </c>
    </row>
    <row r="79" spans="1:12" s="110" customFormat="1" ht="15" customHeight="1" x14ac:dyDescent="0.2">
      <c r="A79" s="123"/>
      <c r="B79" s="124"/>
      <c r="C79" s="260" t="s">
        <v>107</v>
      </c>
      <c r="D79" s="261"/>
      <c r="E79" s="125">
        <v>37.75774955619282</v>
      </c>
      <c r="F79" s="143">
        <v>2765</v>
      </c>
      <c r="G79" s="144">
        <v>2816</v>
      </c>
      <c r="H79" s="144">
        <v>2851</v>
      </c>
      <c r="I79" s="144">
        <v>2837</v>
      </c>
      <c r="J79" s="145">
        <v>2875</v>
      </c>
      <c r="K79" s="144">
        <v>-110</v>
      </c>
      <c r="L79" s="146">
        <v>-3.8260869565217392</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61405</v>
      </c>
      <c r="E11" s="114">
        <v>61438</v>
      </c>
      <c r="F11" s="114">
        <v>61434</v>
      </c>
      <c r="G11" s="114">
        <v>60428</v>
      </c>
      <c r="H11" s="140">
        <v>60291</v>
      </c>
      <c r="I11" s="115">
        <v>1114</v>
      </c>
      <c r="J11" s="116">
        <v>1.847705295981158</v>
      </c>
    </row>
    <row r="12" spans="1:15" s="110" customFormat="1" ht="24.95" customHeight="1" x14ac:dyDescent="0.2">
      <c r="A12" s="193" t="s">
        <v>132</v>
      </c>
      <c r="B12" s="194" t="s">
        <v>133</v>
      </c>
      <c r="C12" s="113">
        <v>0.13842520967347935</v>
      </c>
      <c r="D12" s="115">
        <v>85</v>
      </c>
      <c r="E12" s="114">
        <v>85</v>
      </c>
      <c r="F12" s="114">
        <v>85</v>
      </c>
      <c r="G12" s="114">
        <v>83</v>
      </c>
      <c r="H12" s="140">
        <v>83</v>
      </c>
      <c r="I12" s="115">
        <v>2</v>
      </c>
      <c r="J12" s="116">
        <v>2.4096385542168677</v>
      </c>
    </row>
    <row r="13" spans="1:15" s="110" customFormat="1" ht="24.95" customHeight="1" x14ac:dyDescent="0.2">
      <c r="A13" s="193" t="s">
        <v>134</v>
      </c>
      <c r="B13" s="199" t="s">
        <v>214</v>
      </c>
      <c r="C13" s="113">
        <v>2.1073202507939093</v>
      </c>
      <c r="D13" s="115">
        <v>1294</v>
      </c>
      <c r="E13" s="114">
        <v>1289</v>
      </c>
      <c r="F13" s="114">
        <v>1298</v>
      </c>
      <c r="G13" s="114">
        <v>1274</v>
      </c>
      <c r="H13" s="140">
        <v>1278</v>
      </c>
      <c r="I13" s="115">
        <v>16</v>
      </c>
      <c r="J13" s="116">
        <v>1.2519561815336464</v>
      </c>
    </row>
    <row r="14" spans="1:15" s="287" customFormat="1" ht="24" customHeight="1" x14ac:dyDescent="0.2">
      <c r="A14" s="193" t="s">
        <v>215</v>
      </c>
      <c r="B14" s="199" t="s">
        <v>137</v>
      </c>
      <c r="C14" s="113">
        <v>14.972722091034932</v>
      </c>
      <c r="D14" s="115">
        <v>9194</v>
      </c>
      <c r="E14" s="114">
        <v>9324</v>
      </c>
      <c r="F14" s="114">
        <v>9411</v>
      </c>
      <c r="G14" s="114">
        <v>9274</v>
      </c>
      <c r="H14" s="140">
        <v>9251</v>
      </c>
      <c r="I14" s="115">
        <v>-57</v>
      </c>
      <c r="J14" s="116">
        <v>-0.61614960544805963</v>
      </c>
      <c r="K14" s="110"/>
      <c r="L14" s="110"/>
      <c r="M14" s="110"/>
      <c r="N14" s="110"/>
      <c r="O14" s="110"/>
    </row>
    <row r="15" spans="1:15" s="110" customFormat="1" ht="24.75" customHeight="1" x14ac:dyDescent="0.2">
      <c r="A15" s="193" t="s">
        <v>216</v>
      </c>
      <c r="B15" s="199" t="s">
        <v>217</v>
      </c>
      <c r="C15" s="113">
        <v>2.8385310642455828</v>
      </c>
      <c r="D15" s="115">
        <v>1743</v>
      </c>
      <c r="E15" s="114">
        <v>1719</v>
      </c>
      <c r="F15" s="114">
        <v>1767</v>
      </c>
      <c r="G15" s="114">
        <v>1741</v>
      </c>
      <c r="H15" s="140">
        <v>1764</v>
      </c>
      <c r="I15" s="115">
        <v>-21</v>
      </c>
      <c r="J15" s="116">
        <v>-1.1904761904761905</v>
      </c>
    </row>
    <row r="16" spans="1:15" s="287" customFormat="1" ht="24.95" customHeight="1" x14ac:dyDescent="0.2">
      <c r="A16" s="193" t="s">
        <v>218</v>
      </c>
      <c r="B16" s="199" t="s">
        <v>141</v>
      </c>
      <c r="C16" s="113">
        <v>9.0872078820942921</v>
      </c>
      <c r="D16" s="115">
        <v>5580</v>
      </c>
      <c r="E16" s="114">
        <v>5677</v>
      </c>
      <c r="F16" s="114">
        <v>5732</v>
      </c>
      <c r="G16" s="114">
        <v>5649</v>
      </c>
      <c r="H16" s="140">
        <v>5609</v>
      </c>
      <c r="I16" s="115">
        <v>-29</v>
      </c>
      <c r="J16" s="116">
        <v>-0.5170262078801926</v>
      </c>
      <c r="K16" s="110"/>
      <c r="L16" s="110"/>
      <c r="M16" s="110"/>
      <c r="N16" s="110"/>
      <c r="O16" s="110"/>
    </row>
    <row r="17" spans="1:15" s="110" customFormat="1" ht="24.95" customHeight="1" x14ac:dyDescent="0.2">
      <c r="A17" s="193" t="s">
        <v>219</v>
      </c>
      <c r="B17" s="199" t="s">
        <v>220</v>
      </c>
      <c r="C17" s="113">
        <v>3.0469831446950573</v>
      </c>
      <c r="D17" s="115">
        <v>1871</v>
      </c>
      <c r="E17" s="114">
        <v>1928</v>
      </c>
      <c r="F17" s="114">
        <v>1912</v>
      </c>
      <c r="G17" s="114">
        <v>1884</v>
      </c>
      <c r="H17" s="140">
        <v>1878</v>
      </c>
      <c r="I17" s="115">
        <v>-7</v>
      </c>
      <c r="J17" s="116">
        <v>-0.37273695420660274</v>
      </c>
    </row>
    <row r="18" spans="1:15" s="287" customFormat="1" ht="24.95" customHeight="1" x14ac:dyDescent="0.2">
      <c r="A18" s="201" t="s">
        <v>144</v>
      </c>
      <c r="B18" s="202" t="s">
        <v>145</v>
      </c>
      <c r="C18" s="113">
        <v>6.7111798713459816</v>
      </c>
      <c r="D18" s="115">
        <v>4121</v>
      </c>
      <c r="E18" s="114">
        <v>4062</v>
      </c>
      <c r="F18" s="114">
        <v>4089</v>
      </c>
      <c r="G18" s="114">
        <v>3889</v>
      </c>
      <c r="H18" s="140">
        <v>3889</v>
      </c>
      <c r="I18" s="115">
        <v>232</v>
      </c>
      <c r="J18" s="116">
        <v>5.9655438416045259</v>
      </c>
      <c r="K18" s="110"/>
      <c r="L18" s="110"/>
      <c r="M18" s="110"/>
      <c r="N18" s="110"/>
      <c r="O18" s="110"/>
    </row>
    <row r="19" spans="1:15" s="110" customFormat="1" ht="24.95" customHeight="1" x14ac:dyDescent="0.2">
      <c r="A19" s="193" t="s">
        <v>146</v>
      </c>
      <c r="B19" s="199" t="s">
        <v>147</v>
      </c>
      <c r="C19" s="113">
        <v>15.089976386287761</v>
      </c>
      <c r="D19" s="115">
        <v>9266</v>
      </c>
      <c r="E19" s="114">
        <v>9140</v>
      </c>
      <c r="F19" s="114">
        <v>9155</v>
      </c>
      <c r="G19" s="114">
        <v>9011</v>
      </c>
      <c r="H19" s="140">
        <v>9059</v>
      </c>
      <c r="I19" s="115">
        <v>207</v>
      </c>
      <c r="J19" s="116">
        <v>2.2850204216800973</v>
      </c>
    </row>
    <row r="20" spans="1:15" s="287" customFormat="1" ht="24.95" customHeight="1" x14ac:dyDescent="0.2">
      <c r="A20" s="193" t="s">
        <v>148</v>
      </c>
      <c r="B20" s="199" t="s">
        <v>149</v>
      </c>
      <c r="C20" s="113">
        <v>8.398338897483919</v>
      </c>
      <c r="D20" s="115">
        <v>5157</v>
      </c>
      <c r="E20" s="114">
        <v>5103</v>
      </c>
      <c r="F20" s="114">
        <v>4874</v>
      </c>
      <c r="G20" s="114">
        <v>4841</v>
      </c>
      <c r="H20" s="140">
        <v>4849</v>
      </c>
      <c r="I20" s="115">
        <v>308</v>
      </c>
      <c r="J20" s="116">
        <v>6.351825118581151</v>
      </c>
      <c r="K20" s="110"/>
      <c r="L20" s="110"/>
      <c r="M20" s="110"/>
      <c r="N20" s="110"/>
      <c r="O20" s="110"/>
    </row>
    <row r="21" spans="1:15" s="110" customFormat="1" ht="24.95" customHeight="1" x14ac:dyDescent="0.2">
      <c r="A21" s="201" t="s">
        <v>150</v>
      </c>
      <c r="B21" s="202" t="s">
        <v>151</v>
      </c>
      <c r="C21" s="113">
        <v>2.4134842439540756</v>
      </c>
      <c r="D21" s="115">
        <v>1482</v>
      </c>
      <c r="E21" s="114">
        <v>1528</v>
      </c>
      <c r="F21" s="114">
        <v>1512</v>
      </c>
      <c r="G21" s="114">
        <v>1501</v>
      </c>
      <c r="H21" s="140">
        <v>1437</v>
      </c>
      <c r="I21" s="115">
        <v>45</v>
      </c>
      <c r="J21" s="116">
        <v>3.1315240083507305</v>
      </c>
    </row>
    <row r="22" spans="1:15" s="110" customFormat="1" ht="24.95" customHeight="1" x14ac:dyDescent="0.2">
      <c r="A22" s="201" t="s">
        <v>152</v>
      </c>
      <c r="B22" s="199" t="s">
        <v>153</v>
      </c>
      <c r="C22" s="113">
        <v>1.0308606790977934</v>
      </c>
      <c r="D22" s="115">
        <v>633</v>
      </c>
      <c r="E22" s="114">
        <v>646</v>
      </c>
      <c r="F22" s="114">
        <v>630</v>
      </c>
      <c r="G22" s="114">
        <v>622</v>
      </c>
      <c r="H22" s="140">
        <v>630</v>
      </c>
      <c r="I22" s="115">
        <v>3</v>
      </c>
      <c r="J22" s="116">
        <v>0.47619047619047616</v>
      </c>
    </row>
    <row r="23" spans="1:15" s="110" customFormat="1" ht="24.95" customHeight="1" x14ac:dyDescent="0.2">
      <c r="A23" s="193" t="s">
        <v>154</v>
      </c>
      <c r="B23" s="199" t="s">
        <v>155</v>
      </c>
      <c r="C23" s="113">
        <v>2.5616806448986238</v>
      </c>
      <c r="D23" s="115">
        <v>1573</v>
      </c>
      <c r="E23" s="114">
        <v>1590</v>
      </c>
      <c r="F23" s="114">
        <v>1609</v>
      </c>
      <c r="G23" s="114">
        <v>1576</v>
      </c>
      <c r="H23" s="140">
        <v>1601</v>
      </c>
      <c r="I23" s="115">
        <v>-28</v>
      </c>
      <c r="J23" s="116">
        <v>-1.7489069331667708</v>
      </c>
    </row>
    <row r="24" spans="1:15" s="110" customFormat="1" ht="24.95" customHeight="1" x14ac:dyDescent="0.2">
      <c r="A24" s="193" t="s">
        <v>156</v>
      </c>
      <c r="B24" s="199" t="s">
        <v>221</v>
      </c>
      <c r="C24" s="113">
        <v>5.5223516000325708</v>
      </c>
      <c r="D24" s="115">
        <v>3391</v>
      </c>
      <c r="E24" s="114">
        <v>3417</v>
      </c>
      <c r="F24" s="114">
        <v>3456</v>
      </c>
      <c r="G24" s="114">
        <v>3373</v>
      </c>
      <c r="H24" s="140">
        <v>3379</v>
      </c>
      <c r="I24" s="115">
        <v>12</v>
      </c>
      <c r="J24" s="116">
        <v>0.3551346552234389</v>
      </c>
    </row>
    <row r="25" spans="1:15" s="110" customFormat="1" ht="24.95" customHeight="1" x14ac:dyDescent="0.2">
      <c r="A25" s="193" t="s">
        <v>222</v>
      </c>
      <c r="B25" s="204" t="s">
        <v>159</v>
      </c>
      <c r="C25" s="113">
        <v>3.8286784463805881</v>
      </c>
      <c r="D25" s="115">
        <v>2351</v>
      </c>
      <c r="E25" s="114">
        <v>2354</v>
      </c>
      <c r="F25" s="114">
        <v>2348</v>
      </c>
      <c r="G25" s="114">
        <v>2394</v>
      </c>
      <c r="H25" s="140">
        <v>2427</v>
      </c>
      <c r="I25" s="115">
        <v>-76</v>
      </c>
      <c r="J25" s="116">
        <v>-3.131437989287186</v>
      </c>
    </row>
    <row r="26" spans="1:15" s="110" customFormat="1" ht="24.95" customHeight="1" x14ac:dyDescent="0.2">
      <c r="A26" s="201">
        <v>782.78300000000002</v>
      </c>
      <c r="B26" s="203" t="s">
        <v>160</v>
      </c>
      <c r="C26" s="113">
        <v>3.5225144532204218</v>
      </c>
      <c r="D26" s="115">
        <v>2163</v>
      </c>
      <c r="E26" s="114">
        <v>2203</v>
      </c>
      <c r="F26" s="114">
        <v>2343</v>
      </c>
      <c r="G26" s="114">
        <v>2385</v>
      </c>
      <c r="H26" s="140">
        <v>2337</v>
      </c>
      <c r="I26" s="115">
        <v>-174</v>
      </c>
      <c r="J26" s="116">
        <v>-7.4454428754813868</v>
      </c>
    </row>
    <row r="27" spans="1:15" s="110" customFormat="1" ht="24.95" customHeight="1" x14ac:dyDescent="0.2">
      <c r="A27" s="193" t="s">
        <v>161</v>
      </c>
      <c r="B27" s="199" t="s">
        <v>223</v>
      </c>
      <c r="C27" s="113">
        <v>5.4881524305838285</v>
      </c>
      <c r="D27" s="115">
        <v>3370</v>
      </c>
      <c r="E27" s="114">
        <v>3360</v>
      </c>
      <c r="F27" s="114">
        <v>3361</v>
      </c>
      <c r="G27" s="114">
        <v>3356</v>
      </c>
      <c r="H27" s="140">
        <v>3233</v>
      </c>
      <c r="I27" s="115">
        <v>137</v>
      </c>
      <c r="J27" s="116">
        <v>4.2375502629137021</v>
      </c>
    </row>
    <row r="28" spans="1:15" s="110" customFormat="1" ht="24.95" customHeight="1" x14ac:dyDescent="0.2">
      <c r="A28" s="193" t="s">
        <v>163</v>
      </c>
      <c r="B28" s="199" t="s">
        <v>164</v>
      </c>
      <c r="C28" s="113">
        <v>3.7928507450533346</v>
      </c>
      <c r="D28" s="115">
        <v>2329</v>
      </c>
      <c r="E28" s="114">
        <v>2292</v>
      </c>
      <c r="F28" s="114">
        <v>2264</v>
      </c>
      <c r="G28" s="114">
        <v>2195</v>
      </c>
      <c r="H28" s="140">
        <v>2187</v>
      </c>
      <c r="I28" s="115">
        <v>142</v>
      </c>
      <c r="J28" s="116">
        <v>6.4929126657521721</v>
      </c>
    </row>
    <row r="29" spans="1:15" s="110" customFormat="1" ht="24.95" customHeight="1" x14ac:dyDescent="0.2">
      <c r="A29" s="193">
        <v>86</v>
      </c>
      <c r="B29" s="199" t="s">
        <v>165</v>
      </c>
      <c r="C29" s="113">
        <v>10.753195993811579</v>
      </c>
      <c r="D29" s="115">
        <v>6603</v>
      </c>
      <c r="E29" s="114">
        <v>6567</v>
      </c>
      <c r="F29" s="114">
        <v>6515</v>
      </c>
      <c r="G29" s="114">
        <v>6386</v>
      </c>
      <c r="H29" s="140">
        <v>6421</v>
      </c>
      <c r="I29" s="115">
        <v>182</v>
      </c>
      <c r="J29" s="116">
        <v>2.8344494627005141</v>
      </c>
    </row>
    <row r="30" spans="1:15" s="110" customFormat="1" ht="24.95" customHeight="1" x14ac:dyDescent="0.2">
      <c r="A30" s="193">
        <v>87.88</v>
      </c>
      <c r="B30" s="204" t="s">
        <v>166</v>
      </c>
      <c r="C30" s="113">
        <v>10.258122302744077</v>
      </c>
      <c r="D30" s="115">
        <v>6299</v>
      </c>
      <c r="E30" s="114">
        <v>6399</v>
      </c>
      <c r="F30" s="114">
        <v>6343</v>
      </c>
      <c r="G30" s="114">
        <v>6194</v>
      </c>
      <c r="H30" s="140">
        <v>6161</v>
      </c>
      <c r="I30" s="115">
        <v>138</v>
      </c>
      <c r="J30" s="116">
        <v>2.2398961207596169</v>
      </c>
    </row>
    <row r="31" spans="1:15" s="110" customFormat="1" ht="24.95" customHeight="1" x14ac:dyDescent="0.2">
      <c r="A31" s="193" t="s">
        <v>167</v>
      </c>
      <c r="B31" s="199" t="s">
        <v>168</v>
      </c>
      <c r="C31" s="113">
        <v>3.410145753603127</v>
      </c>
      <c r="D31" s="115">
        <v>2094</v>
      </c>
      <c r="E31" s="114">
        <v>2079</v>
      </c>
      <c r="F31" s="114">
        <v>2141</v>
      </c>
      <c r="G31" s="114">
        <v>2074</v>
      </c>
      <c r="H31" s="140">
        <v>2069</v>
      </c>
      <c r="I31" s="115">
        <v>25</v>
      </c>
      <c r="J31" s="116">
        <v>1.2083131947800869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0.13842520967347935</v>
      </c>
      <c r="D34" s="115">
        <v>85</v>
      </c>
      <c r="E34" s="114">
        <v>85</v>
      </c>
      <c r="F34" s="114">
        <v>85</v>
      </c>
      <c r="G34" s="114">
        <v>83</v>
      </c>
      <c r="H34" s="140">
        <v>83</v>
      </c>
      <c r="I34" s="115">
        <v>2</v>
      </c>
      <c r="J34" s="116">
        <v>2.4096385542168677</v>
      </c>
    </row>
    <row r="35" spans="1:10" s="110" customFormat="1" ht="24.95" customHeight="1" x14ac:dyDescent="0.2">
      <c r="A35" s="292" t="s">
        <v>171</v>
      </c>
      <c r="B35" s="293" t="s">
        <v>172</v>
      </c>
      <c r="C35" s="113">
        <v>23.791222213174823</v>
      </c>
      <c r="D35" s="115">
        <v>14609</v>
      </c>
      <c r="E35" s="114">
        <v>14675</v>
      </c>
      <c r="F35" s="114">
        <v>14798</v>
      </c>
      <c r="G35" s="114">
        <v>14437</v>
      </c>
      <c r="H35" s="140">
        <v>14418</v>
      </c>
      <c r="I35" s="115">
        <v>191</v>
      </c>
      <c r="J35" s="116">
        <v>1.3247329726730477</v>
      </c>
    </row>
    <row r="36" spans="1:10" s="110" customFormat="1" ht="24.95" customHeight="1" x14ac:dyDescent="0.2">
      <c r="A36" s="294" t="s">
        <v>173</v>
      </c>
      <c r="B36" s="295" t="s">
        <v>174</v>
      </c>
      <c r="C36" s="125">
        <v>76.070352577151695</v>
      </c>
      <c r="D36" s="143">
        <v>46711</v>
      </c>
      <c r="E36" s="144">
        <v>46678</v>
      </c>
      <c r="F36" s="144">
        <v>46551</v>
      </c>
      <c r="G36" s="144">
        <v>45908</v>
      </c>
      <c r="H36" s="145">
        <v>45790</v>
      </c>
      <c r="I36" s="143">
        <v>921</v>
      </c>
      <c r="J36" s="146">
        <v>2.0113561913081459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2020-09-25T08:24:07Z</dcterms:created>
  <dcterms:modified xsi:type="dcterms:W3CDTF">2020-09-28T08:08:04Z</dcterms:modified>
</cp:coreProperties>
</file>