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L43" i="24"/>
  <c r="K43" i="24"/>
  <c r="H43" i="24"/>
  <c r="G43" i="24"/>
  <c r="F43" i="24"/>
  <c r="E43" i="24"/>
  <c r="D43" i="24"/>
  <c r="C43" i="24"/>
  <c r="I43" i="24" s="1"/>
  <c r="B43" i="24"/>
  <c r="J43" i="24" s="1"/>
  <c r="L42" i="24"/>
  <c r="K42" i="24"/>
  <c r="I42" i="24"/>
  <c r="D42" i="24"/>
  <c r="C42" i="24"/>
  <c r="M42" i="24" s="1"/>
  <c r="B42" i="24"/>
  <c r="J42" i="24" s="1"/>
  <c r="M41" i="24"/>
  <c r="L41" i="24"/>
  <c r="K41" i="24"/>
  <c r="H41" i="24"/>
  <c r="G41" i="24"/>
  <c r="F41" i="24"/>
  <c r="E41" i="24"/>
  <c r="D41" i="24"/>
  <c r="C41" i="24"/>
  <c r="I41" i="24" s="1"/>
  <c r="B41" i="24"/>
  <c r="J41" i="24" s="1"/>
  <c r="L40" i="24"/>
  <c r="K40" i="24"/>
  <c r="I40" i="24"/>
  <c r="D40" i="24"/>
  <c r="C40" i="24"/>
  <c r="M40" i="24" s="1"/>
  <c r="B40" i="24"/>
  <c r="J40" i="24" s="1"/>
  <c r="M36" i="24"/>
  <c r="L36" i="24"/>
  <c r="K36" i="24"/>
  <c r="J36" i="24"/>
  <c r="I36" i="24"/>
  <c r="H36" i="24"/>
  <c r="G36" i="24"/>
  <c r="F36" i="24"/>
  <c r="E36" i="24"/>
  <c r="D36" i="24"/>
  <c r="L57" i="15"/>
  <c r="K57" i="15"/>
  <c r="C38" i="24"/>
  <c r="I38" i="24" s="1"/>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H8" i="24"/>
  <c r="F8" i="24"/>
  <c r="D8" i="24"/>
  <c r="J8" i="24"/>
  <c r="K16" i="24"/>
  <c r="H16" i="24"/>
  <c r="F16" i="24"/>
  <c r="D16" i="24"/>
  <c r="J16" i="24"/>
  <c r="D19" i="24"/>
  <c r="J19" i="24"/>
  <c r="H19" i="24"/>
  <c r="K19" i="24"/>
  <c r="F19" i="24"/>
  <c r="K32" i="24"/>
  <c r="J32" i="24"/>
  <c r="H32" i="24"/>
  <c r="F32" i="24"/>
  <c r="D32" i="24"/>
  <c r="F35" i="24"/>
  <c r="D35" i="24"/>
  <c r="J35" i="24"/>
  <c r="H35" i="24"/>
  <c r="K35" i="24"/>
  <c r="I8" i="24"/>
  <c r="M8" i="24"/>
  <c r="E8" i="24"/>
  <c r="L8" i="24"/>
  <c r="G8" i="24"/>
  <c r="C14" i="24"/>
  <c r="C6" i="24"/>
  <c r="G17" i="24"/>
  <c r="M17" i="24"/>
  <c r="E17" i="24"/>
  <c r="L17" i="24"/>
  <c r="I17" i="24"/>
  <c r="I30" i="24"/>
  <c r="M30" i="24"/>
  <c r="E30" i="24"/>
  <c r="L30" i="24"/>
  <c r="G30" i="24"/>
  <c r="G33" i="24"/>
  <c r="M33" i="24"/>
  <c r="E33" i="24"/>
  <c r="L33" i="24"/>
  <c r="I33" i="24"/>
  <c r="K26" i="24"/>
  <c r="H26" i="24"/>
  <c r="F26" i="24"/>
  <c r="D26" i="24"/>
  <c r="J26" i="24"/>
  <c r="D29" i="24"/>
  <c r="J29" i="24"/>
  <c r="H29" i="24"/>
  <c r="K29" i="24"/>
  <c r="F29" i="24"/>
  <c r="G7" i="24"/>
  <c r="M7" i="24"/>
  <c r="E7" i="24"/>
  <c r="L7" i="24"/>
  <c r="I7" i="24"/>
  <c r="G9" i="24"/>
  <c r="M9" i="24"/>
  <c r="E9" i="24"/>
  <c r="L9" i="24"/>
  <c r="I9" i="24"/>
  <c r="I24" i="24"/>
  <c r="M24" i="24"/>
  <c r="E24" i="24"/>
  <c r="L24" i="24"/>
  <c r="G24" i="24"/>
  <c r="G27" i="24"/>
  <c r="M27" i="24"/>
  <c r="E27" i="24"/>
  <c r="L27" i="24"/>
  <c r="I27" i="24"/>
  <c r="K20" i="24"/>
  <c r="H20" i="24"/>
  <c r="F20" i="24"/>
  <c r="D20" i="24"/>
  <c r="J20" i="24"/>
  <c r="D23" i="24"/>
  <c r="J23" i="24"/>
  <c r="H23" i="24"/>
  <c r="K23" i="24"/>
  <c r="F23" i="24"/>
  <c r="H37" i="24"/>
  <c r="F37" i="24"/>
  <c r="D37" i="24"/>
  <c r="K37" i="24"/>
  <c r="J37" i="24"/>
  <c r="I18" i="24"/>
  <c r="M18" i="24"/>
  <c r="E18" i="24"/>
  <c r="L18" i="24"/>
  <c r="G18" i="24"/>
  <c r="G21" i="24"/>
  <c r="M21" i="24"/>
  <c r="E21" i="24"/>
  <c r="L21" i="24"/>
  <c r="I21" i="24"/>
  <c r="I34" i="24"/>
  <c r="M34" i="24"/>
  <c r="E34" i="24"/>
  <c r="L34" i="24"/>
  <c r="G34" i="24"/>
  <c r="B14" i="24"/>
  <c r="B6" i="24"/>
  <c r="D17" i="24"/>
  <c r="J17" i="24"/>
  <c r="H17" i="24"/>
  <c r="K17" i="24"/>
  <c r="F17" i="24"/>
  <c r="K30" i="24"/>
  <c r="J30" i="24"/>
  <c r="H30" i="24"/>
  <c r="F30" i="24"/>
  <c r="D30" i="24"/>
  <c r="F33" i="24"/>
  <c r="D33" i="24"/>
  <c r="J33" i="24"/>
  <c r="H33" i="24"/>
  <c r="K33" i="24"/>
  <c r="G15" i="24"/>
  <c r="M15" i="24"/>
  <c r="E15" i="24"/>
  <c r="L15" i="24"/>
  <c r="I15" i="24"/>
  <c r="I28" i="24"/>
  <c r="M28" i="24"/>
  <c r="E28" i="24"/>
  <c r="L28" i="24"/>
  <c r="G28" i="24"/>
  <c r="G31" i="24"/>
  <c r="M31" i="24"/>
  <c r="E31" i="24"/>
  <c r="L31" i="24"/>
  <c r="I31" i="24"/>
  <c r="K24" i="24"/>
  <c r="H24" i="24"/>
  <c r="F24" i="24"/>
  <c r="D24" i="24"/>
  <c r="J24" i="24"/>
  <c r="D27" i="24"/>
  <c r="J27" i="24"/>
  <c r="H27" i="24"/>
  <c r="K27" i="24"/>
  <c r="F27" i="24"/>
  <c r="I22" i="24"/>
  <c r="M22" i="24"/>
  <c r="E22" i="24"/>
  <c r="L22" i="24"/>
  <c r="G22" i="24"/>
  <c r="G25" i="24"/>
  <c r="M25" i="24"/>
  <c r="E25" i="24"/>
  <c r="L25" i="24"/>
  <c r="I25" i="24"/>
  <c r="C45" i="24"/>
  <c r="C39" i="24"/>
  <c r="K18" i="24"/>
  <c r="H18" i="24"/>
  <c r="F18" i="24"/>
  <c r="D18" i="24"/>
  <c r="J18" i="24"/>
  <c r="D21" i="24"/>
  <c r="J21" i="24"/>
  <c r="H21" i="24"/>
  <c r="K21" i="24"/>
  <c r="F21" i="24"/>
  <c r="K34" i="24"/>
  <c r="J34" i="24"/>
  <c r="H34" i="24"/>
  <c r="F34" i="24"/>
  <c r="D34" i="24"/>
  <c r="D38" i="24"/>
  <c r="K38" i="24"/>
  <c r="J38" i="24"/>
  <c r="H38" i="24"/>
  <c r="F38" i="24"/>
  <c r="I16" i="24"/>
  <c r="M16" i="24"/>
  <c r="E16" i="24"/>
  <c r="L16" i="24"/>
  <c r="G16" i="24"/>
  <c r="G19" i="24"/>
  <c r="M19" i="24"/>
  <c r="E19" i="24"/>
  <c r="L19" i="24"/>
  <c r="I19" i="24"/>
  <c r="I32" i="24"/>
  <c r="M32" i="24"/>
  <c r="E32" i="24"/>
  <c r="L32" i="24"/>
  <c r="G32" i="24"/>
  <c r="G35" i="24"/>
  <c r="M35" i="24"/>
  <c r="E35" i="24"/>
  <c r="L35" i="24"/>
  <c r="I35" i="24"/>
  <c r="D7" i="24"/>
  <c r="J7" i="24"/>
  <c r="H7" i="24"/>
  <c r="K7" i="24"/>
  <c r="F7" i="24"/>
  <c r="D9" i="24"/>
  <c r="J9" i="24"/>
  <c r="H9" i="24"/>
  <c r="K9" i="24"/>
  <c r="F9" i="24"/>
  <c r="D15" i="24"/>
  <c r="J15" i="24"/>
  <c r="H15" i="24"/>
  <c r="K15" i="24"/>
  <c r="F15" i="24"/>
  <c r="K28" i="24"/>
  <c r="H28" i="24"/>
  <c r="F28" i="24"/>
  <c r="D28" i="24"/>
  <c r="J28" i="24"/>
  <c r="F31" i="24"/>
  <c r="D31" i="24"/>
  <c r="J31" i="24"/>
  <c r="H31" i="24"/>
  <c r="K31" i="24"/>
  <c r="I26" i="24"/>
  <c r="M26" i="24"/>
  <c r="E26" i="24"/>
  <c r="L26" i="24"/>
  <c r="G26" i="24"/>
  <c r="G29" i="24"/>
  <c r="M29" i="24"/>
  <c r="E29" i="24"/>
  <c r="L29" i="24"/>
  <c r="I29" i="24"/>
  <c r="K22" i="24"/>
  <c r="H22" i="24"/>
  <c r="F22" i="24"/>
  <c r="D22" i="24"/>
  <c r="J22" i="24"/>
  <c r="D25" i="24"/>
  <c r="J25" i="24"/>
  <c r="H25" i="24"/>
  <c r="K25" i="24"/>
  <c r="F25" i="24"/>
  <c r="B45" i="24"/>
  <c r="B39" i="24"/>
  <c r="I20" i="24"/>
  <c r="M20" i="24"/>
  <c r="E20" i="24"/>
  <c r="L20" i="24"/>
  <c r="G20" i="24"/>
  <c r="G23" i="24"/>
  <c r="M23" i="24"/>
  <c r="E23" i="24"/>
  <c r="L23" i="24"/>
  <c r="I23" i="24"/>
  <c r="I37" i="24"/>
  <c r="G37" i="24"/>
  <c r="L37" i="24"/>
  <c r="E37" i="24"/>
  <c r="M37" i="24"/>
  <c r="M38" i="24"/>
  <c r="E38" i="24"/>
  <c r="L38" i="24"/>
  <c r="G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F42" i="24"/>
  <c r="F44" i="24"/>
  <c r="G40" i="24"/>
  <c r="G42" i="24"/>
  <c r="G44" i="24"/>
  <c r="H40" i="24"/>
  <c r="H42" i="24"/>
  <c r="H44" i="24"/>
  <c r="E40" i="24"/>
  <c r="E42" i="24"/>
  <c r="E44" i="24"/>
  <c r="I39" i="24" l="1"/>
  <c r="G39" i="24"/>
  <c r="L39" i="24"/>
  <c r="M39" i="24"/>
  <c r="E39" i="24"/>
  <c r="H39" i="24"/>
  <c r="F39" i="24"/>
  <c r="D39" i="24"/>
  <c r="K39" i="24"/>
  <c r="J39" i="24"/>
  <c r="I45" i="24"/>
  <c r="G45" i="24"/>
  <c r="L45" i="24"/>
  <c r="M45" i="24"/>
  <c r="E45" i="24"/>
  <c r="I6" i="24"/>
  <c r="M6" i="24"/>
  <c r="E6" i="24"/>
  <c r="L6" i="24"/>
  <c r="G6" i="24"/>
  <c r="K79" i="24"/>
  <c r="H45" i="24"/>
  <c r="F45" i="24"/>
  <c r="D45" i="24"/>
  <c r="K45" i="24"/>
  <c r="J45" i="24"/>
  <c r="I14" i="24"/>
  <c r="M14" i="24"/>
  <c r="E14" i="24"/>
  <c r="L14" i="24"/>
  <c r="G14" i="24"/>
  <c r="I77" i="24"/>
  <c r="J77" i="24"/>
  <c r="K78" i="24" s="1"/>
  <c r="K6" i="24"/>
  <c r="H6" i="24"/>
  <c r="F6" i="24"/>
  <c r="D6" i="24"/>
  <c r="J6" i="24"/>
  <c r="K14" i="24"/>
  <c r="H14" i="24"/>
  <c r="F14" i="24"/>
  <c r="D14" i="24"/>
  <c r="J14" i="24"/>
  <c r="J79" i="24" l="1"/>
  <c r="J78" i="24"/>
  <c r="I78" i="24"/>
  <c r="I79" i="24"/>
  <c r="I83" i="24" l="1"/>
  <c r="I82" i="24"/>
  <c r="I81" i="24"/>
</calcChain>
</file>

<file path=xl/sharedStrings.xml><?xml version="1.0" encoding="utf-8"?>
<sst xmlns="http://schemas.openxmlformats.org/spreadsheetml/2006/main" count="1648" uniqueCount="521">
  <si>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</si>
  <si>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</si>
  <si>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</si>
  <si>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</si>
  <si>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</si>
  <si>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</si>
  <si>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</si>
  <si>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</si>
  <si>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</si>
  <si>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</si>
  <si>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</si>
  <si>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</si>
  <si>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</si>
  <si>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Ennepe-Ruhr-Kreis (05954)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</si>
  <si>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</si>
  <si>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</si>
  <si>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</si>
  <si>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</si>
  <si>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</si>
  <si>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</si>
  <si>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</si>
  <si>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</si>
  <si>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</si>
  <si>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</si>
  <si>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</si>
  <si>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</si>
  <si>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</si>
  <si>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</si>
  <si>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</si>
  <si>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</si>
  <si>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</si>
  <si>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</si>
  <si>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</si>
  <si>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</si>
  <si>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</si>
  <si>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</si>
  <si>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</si>
  <si>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</si>
  <si>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</si>
  <si>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</si>
  <si>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</si>
  <si>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</si>
  <si>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</si>
  <si>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</si>
  <si>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</si>
  <si>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</si>
  <si>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</si>
  <si>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</si>
  <si>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</si>
  <si>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</si>
  <si>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</si>
  <si>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</si>
  <si>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</si>
  <si>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</si>
  <si>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</si>
  <si>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</si>
  <si>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</si>
  <si>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</si>
  <si>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</si>
  <si>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</si>
  <si>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</si>
  <si>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</si>
  <si>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</si>
  <si>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</si>
  <si>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</si>
  <si>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</si>
  <si>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</si>
  <si>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</si>
  <si>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</si>
  <si>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</si>
  <si>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</si>
  <si>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</si>
  <si>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</si>
  <si>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</si>
  <si>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</si>
  <si>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</si>
  <si>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</si>
  <si>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</si>
  <si>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</si>
  <si>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</si>
  <si>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</si>
  <si>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</si>
  <si>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</si>
  <si>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</si>
  <si>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</si>
  <si>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</si>
  <si>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</si>
  <si>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</si>
  <si>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</si>
  <si>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</si>
  <si>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</si>
  <si>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</si>
  <si>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Ennepe-Ruhr-Kreis (05954);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</si>
  <si>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</si>
  <si>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</si>
  <si>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</si>
  <si>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</si>
  <si>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</si>
  <si>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</si>
  <si>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</si>
  <si>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</si>
  <si>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</si>
  <si>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</si>
  <si>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</si>
  <si>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</si>
  <si>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</si>
  <si>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</si>
  <si>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</si>
  <si>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</si>
  <si>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</si>
  <si>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</si>
  <si>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</si>
  <si>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</si>
  <si>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</si>
  <si>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</si>
  <si>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</si>
  <si>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</si>
  <si>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</si>
  <si>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</si>
  <si>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</si>
  <si>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</si>
  <si>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</si>
  <si>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</si>
  <si>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</si>
  <si>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</si>
  <si>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</si>
  <si>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</si>
  <si>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</si>
  <si>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</si>
  <si>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</si>
  <si>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</si>
  <si>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</si>
  <si>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</si>
  <si>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</si>
  <si>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</si>
  <si>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</si>
  <si>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</si>
  <si>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</si>
  <si>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</si>
  <si>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</si>
  <si>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</si>
  <si>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</si>
  <si>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</si>
  <si>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</si>
  <si>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</si>
  <si>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</si>
  <si>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</si>
  <si>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</si>
  <si>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</si>
  <si>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</si>
  <si>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</si>
  <si>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</si>
  <si>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</si>
  <si>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</si>
  <si>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</si>
  <si>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</si>
  <si>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</si>
  <si>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</si>
  <si>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</si>
  <si>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</si>
  <si>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</si>
  <si>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</si>
  <si>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</si>
  <si>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</si>
  <si>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</si>
  <si>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</si>
  <si>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</si>
  <si>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</si>
  <si>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</si>
  <si>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</si>
  <si>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</si>
  <si>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</si>
  <si>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</si>
  <si>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</si>
  <si>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</si>
  <si>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</si>
  <si>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</si>
  <si>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</si>
  <si>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</si>
  <si>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</si>
  <si>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</si>
  <si>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</si>
  <si>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</si>
  <si>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Ennepe-Ruhr-Kreis (05954)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</si>
  <si>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</si>
  <si>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</si>
  <si>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</si>
  <si>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</si>
  <si>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</si>
  <si>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</si>
  <si>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</si>
  <si>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</si>
  <si>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</si>
  <si>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</si>
  <si>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</si>
  <si>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</si>
  <si>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</si>
  <si>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</si>
  <si>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</si>
  <si>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</si>
  <si>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</si>
  <si>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</si>
  <si>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</si>
  <si>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</si>
  <si>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</si>
  <si>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</si>
  <si>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</si>
  <si>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</si>
  <si>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</si>
  <si>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</si>
  <si>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</si>
  <si>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</si>
  <si>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</si>
  <si>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</si>
  <si>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</si>
  <si>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</si>
  <si>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</si>
  <si>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</si>
  <si>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</si>
  <si>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</si>
  <si>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</si>
  <si>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</si>
  <si>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</si>
  <si>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</si>
  <si>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</si>
  <si>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</si>
  <si>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</si>
  <si>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</si>
  <si>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</si>
  <si>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</si>
  <si>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</si>
  <si>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</si>
  <si>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</si>
  <si>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</si>
  <si>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</si>
  <si>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</si>
  <si>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</si>
  <si>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</si>
  <si>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</si>
  <si>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</si>
  <si>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</si>
  <si>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</si>
  <si>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</si>
  <si>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</si>
  <si>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</si>
  <si>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</si>
  <si>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</si>
  <si>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</si>
  <si>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</si>
  <si>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</si>
  <si>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</si>
  <si>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</si>
  <si>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</si>
  <si>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</si>
  <si>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</si>
  <si>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</si>
  <si>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</si>
  <si>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</si>
  <si>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</si>
  <si>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</si>
  <si>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</si>
  <si>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</si>
  <si>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</si>
  <si>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</si>
  <si>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</si>
  <si>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</si>
  <si>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</si>
  <si>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</si>
  <si>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</si>
  <si>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</si>
  <si>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</si>
  <si>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</si>
  <si>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</si>
  <si>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</si>
  <si>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</si>
  <si>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</si>
  <si>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</si>
  <si>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</si>
  <si>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</si>
  <si>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</si>
  <si>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</si>
  <si>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</si>
  <si>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</si>
  <si>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</si>
  <si>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</si>
  <si>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</si>
  <si>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</si>
  <si>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</si>
  <si>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</si>
  <si>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</si>
  <si>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</si>
  <si>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</si>
  <si>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</si>
  <si>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</si>
  <si>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</si>
  <si>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</si>
  <si>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</si>
  <si>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</si>
  <si>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</si>
  <si>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</si>
  <si>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</si>
  <si>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</si>
  <si>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</si>
  <si>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</si>
  <si>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</si>
  <si>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</si>
  <si>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</si>
  <si>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</si>
  <si>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</si>
  <si>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</si>
  <si>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</si>
  <si>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</si>
  <si>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</si>
  <si>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</si>
  <si>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</si>
  <si>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</si>
  <si>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</si>
  <si>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</si>
  <si>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</si>
  <si>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</si>
  <si>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</si>
  <si>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</si>
  <si>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</si>
  <si>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</si>
  <si>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</si>
  <si>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</si>
  <si>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</si>
  <si>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</si>
  <si>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</si>
  <si>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</si>
  <si>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</si>
  <si>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</si>
  <si>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</si>
  <si>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</si>
  <si>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</si>
  <si>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</si>
  <si>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</si>
  <si>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</si>
  <si>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</si>
  <si>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</si>
  <si>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</si>
  <si>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</si>
  <si>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</si>
  <si>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</si>
  <si>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</si>
  <si>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</si>
  <si>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</si>
  <si>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</si>
  <si>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</si>
  <si>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</si>
  <si>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</si>
  <si>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</si>
  <si>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</si>
  <si>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</si>
  <si>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</si>
  <si>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</si>
  <si>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</si>
  <si>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</si>
  <si>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</si>
  <si>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</si>
  <si>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</si>
  <si>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</si>
  <si>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</si>
  <si>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</si>
  <si>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</si>
  <si>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</si>
  <si>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</si>
  <si>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</si>
  <si>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</si>
  <si>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</si>
  <si>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</si>
  <si>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</si>
  <si>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</si>
  <si>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Ennepe-Ruhr-Kreis (05954);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</si>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</sst>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{40DC1CA9-3223-48EA-8AAD-031A8B144121}</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E962-48EB-8360-2AFABA8322C3}"/>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{F668E37F-5839-408C-BAC8-131015FFBF6B}</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E962-48EB-8360-2AFABA8322C3}"/>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{D3C823FD-9EC0-4A10-97EB-B6D2A7FF6FBF}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962-48EB-8360-2AFABA8322C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{06043521-E133-4B5A-B6C8-7DDF1780EF85}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962-48EB-8360-2AFABA8322C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-0.35072097693055543</c:v>
                </c:pt>
                <c:pt idx="1">
                  <c:v>1.3225681822425275</c:v>
                </c:pt>
                <c:pt idx="2">
                  <c:v>1.1186464311118853</c:v>
                </c:pt>
                <c:pt idx="3">
                  <c:v>1.0875687030768</c:v>
                </c:pt>
              </c:numCache>
            </c:numRef>
          </c:val>
          <c:extLst>
            <c:ext xmlns:c16="http://schemas.microsoft.com/office/drawing/2014/chart" uri="{C3380CC4-5D6E-409C-BE32-E72D297353CC}">
              <c16:uniqueId val="{00000004-E962-48EB-8360-2AFABA8322C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{2FD6709A-473D-4DCA-A382-0F489859C6A0}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962-48EB-8360-2AFABA8322C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{D745F7F2-651A-4CFA-B026-3AC5BEB99C55}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962-48EB-8360-2AFABA8322C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{833D9B9D-5372-43D3-9756-BFA7FCBE4DBC}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962-48EB-8360-2AFABA8322C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{21DF758B-DE74-4B01-9BAB-66226AA016CE}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962-48EB-8360-2AFABA8322C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962-48EB-8360-2AFABA8322C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962-48EB-8360-2AFABA8322C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{038A9A1A-5805-4748-A9C4-E32D2C43CF1D}</c15:txfldGUID>
                      <c15:f>Daten_Diagramme!$E$6</c15:f>
                      <c15:dlblFieldTableCache>
                        <c:ptCount val="1"/>
                        <c:pt idx="0">
                          <c:v>-5.5</c:v>
                        </c:pt>
                      </c15:dlblFieldTableCache>
                    </c15:dlblFTEntry>
                  </c15:dlblFieldTable>
                  <c15:showDataLabelsRange val="0"/>
                </c:ext>
                <c:ext xmlns:c16="http://schemas.microsoft.com/office/drawing/2014/chart" uri="{C3380CC4-5D6E-409C-BE32-E72D297353CC}">
                  <c16:uniqueId val="{00000000-83B2-4BDB-97B6-70DCC669139C}"/>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{44B423D1-6D8A-404C-8D5E-C20E58F07187}</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83B2-4BDB-97B6-70DCC669139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{E954FBA6-7C11-4B80-9427-4D0F891E617E}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3B2-4BDB-97B6-70DCC669139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{78BCACCD-55EE-4087-A2B5-12D57B85BFC4}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3B2-4BDB-97B6-70DCC669139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-5.4509522098454903</c:v>
                </c:pt>
                <c:pt idx="1">
                  <c:v>-3.156552267354261</c:v>
                </c:pt>
                <c:pt idx="2">
                  <c:v>-2.7637010795899166</c:v>
                </c:pt>
                <c:pt idx="3">
                  <c:v>-2.8655893304673015</c:v>
                </c:pt>
              </c:numCache>
            </c:numRef>
          </c:val>
          <c:extLst>
            <c:ext xmlns:c16="http://schemas.microsoft.com/office/drawing/2014/chart" uri="{C3380CC4-5D6E-409C-BE32-E72D297353CC}">
              <c16:uniqueId val="{00000004-83B2-4BDB-97B6-70DCC669139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{5588FE5D-A2F6-4DCC-9773-2F007F836499}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3B2-4BDB-97B6-70DCC669139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{3F38C883-7F07-4ADF-849E-4E145C41E34B}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3B2-4BDB-97B6-70DCC669139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{DFF0E1D0-1111-4E50-9AE1-D655C75F562D}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3B2-4BDB-97B6-70DCC669139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{836B59DD-122C-41EA-8980-6E220E973E4E}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3B2-4BDB-97B6-70DCC669139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3B2-4BDB-97B6-70DCC669139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3B2-4BDB-97B6-70DCC669139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{3E5A5B33-ADD0-48E5-A214-9CF4B6020257}</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45B7-4F30-A743-160636AFA227}"/>
                </c:ext>
              </c:extLst>
            </c:dLbl>
            <c:dLbl>
              <c:idx val="1"/>
              <c:tx>
                <c:strRef>
                  <c:f>Daten_Diagramme!$D$15</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{56A7AEF0-3314-4507-8D71-E3588D7B369C}</c15:txfldGUID>
                      <c15:f>Daten_Diagramme!$D$15</c15:f>
                      <c15:dlblFieldTableCache>
                        <c:ptCount val="1"/>
                        <c:pt idx="0">
                          <c:v>4.9</c:v>
                        </c:pt>
                      </c15:dlblFieldTableCache>
                    </c15:dlblFTEntry>
                  </c15:dlblFieldTable>
                  <c15:showDataLabelsRange val="0"/>
                </c:ext>
                <c:ext xmlns:c16="http://schemas.microsoft.com/office/drawing/2014/chart" uri="{C3380CC4-5D6E-409C-BE32-E72D297353CC}">
                  <c16:uniqueId val="{00000001-45B7-4F30-A743-160636AFA227}"/>
                </c:ext>
              </c:extLst>
            </c:dLbl>
            <c:dLbl>
              <c:idx val="2"/>
              <c:tx>
                <c:strRef>
                  <c:f>Daten_Diagramme!$D$16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{DBAB416E-E91A-4DA3-A7E6-66F8F2F86470}</c15:txfldGUID>
                      <c15:f>Daten_Diagramme!$D$16</c15:f>
                      <c15:dlblFieldTableCache>
                        <c:ptCount val="1"/>
                        <c:pt idx="0">
                          <c:v>1.5</c:v>
                        </c:pt>
                      </c15:dlblFieldTableCache>
                    </c15:dlblFTEntry>
                  </c15:dlblFieldTable>
                  <c15:showDataLabelsRange val="0"/>
                </c:ext>
                <c:ext xmlns:c16="http://schemas.microsoft.com/office/drawing/2014/chart" uri="{C3380CC4-5D6E-409C-BE32-E72D297353CC}">
                  <c16:uniqueId val="{00000002-45B7-4F30-A743-160636AFA227}"/>
                </c:ext>
              </c:extLst>
            </c:dLbl>
            <c:dLbl>
              <c:idx val="3"/>
              <c:tx>
                <c:strRef>
                  <c:f>Daten_Diagramme!$D$17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{E9331E7E-083F-4A30-A8C1-65D6D2682267}</c15:txfldGUID>
                      <c15:f>Daten_Diagramme!$D$17</c15:f>
                      <c15:dlblFieldTableCache>
                        <c:ptCount val="1"/>
                        <c:pt idx="0">
                          <c:v>-2.1</c:v>
                        </c:pt>
                      </c15:dlblFieldTableCache>
                    </c15:dlblFTEntry>
                  </c15:dlblFieldTable>
                  <c15:showDataLabelsRange val="0"/>
                </c:ext>
                <c:ext xmlns:c16="http://schemas.microsoft.com/office/drawing/2014/chart" uri="{C3380CC4-5D6E-409C-BE32-E72D297353CC}">
                  <c16:uniqueId val="{00000003-45B7-4F30-A743-160636AFA227}"/>
                </c:ext>
              </c:extLst>
            </c:dLbl>
            <c:dLbl>
              <c:idx val="4"/>
              <c:tx>
                <c:strRef>
                  <c:f>Daten_Diagramme!$D$18</c:f>
                  <c:strCache>
                    <c:ptCount val="1"/>
                    <c:pt idx="0">
                      <c:v>-18.8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{732DCB7A-C85B-4B2F-82C1-543AC1859A4F}</c15:txfldGUID>
                      <c15:f>Daten_Diagramme!$D$18</c15:f>
                      <c15:dlblFieldTableCache>
                        <c:ptCount val="1"/>
                        <c:pt idx="0">
                          <c:v>-18.8</c:v>
                        </c:pt>
                      </c15:dlblFieldTableCache>
                    </c15:dlblFTEntry>
                  </c15:dlblFieldTable>
                  <c15:showDataLabelsRange val="0"/>
                </c:ext>
                <c:ext xmlns:c16="http://schemas.microsoft.com/office/drawing/2014/chart" uri="{C3380CC4-5D6E-409C-BE32-E72D297353CC}">
                  <c16:uniqueId val="{00000004-45B7-4F30-A743-160636AFA227}"/>
                </c:ext>
              </c:extLst>
            </c:dLbl>
            <c:dLbl>
              <c:idx val="5"/>
              <c:tx>
                <c:strRef>
                  <c:f>Daten_Diagramme!$D$19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{2BA86C50-106A-4D86-8C6D-5A58FE1A80F8}</c15:txfldGUID>
                      <c15:f>Daten_Diagramme!$D$19</c15:f>
                      <c15:dlblFieldTableCache>
                        <c:ptCount val="1"/>
                        <c:pt idx="0">
                          <c:v>-1.5</c:v>
                        </c:pt>
                      </c15:dlblFieldTableCache>
                    </c15:dlblFTEntry>
                  </c15:dlblFieldTable>
                  <c15:showDataLabelsRange val="0"/>
                </c:ext>
                <c:ext xmlns:c16="http://schemas.microsoft.com/office/drawing/2014/chart" uri="{C3380CC4-5D6E-409C-BE32-E72D297353CC}">
                  <c16:uniqueId val="{00000005-45B7-4F30-A743-160636AFA227}"/>
                </c:ext>
              </c:extLst>
            </c:dLbl>
            <c:dLbl>
              <c:idx val="6"/>
              <c:tx>
                <c:strRef>
                  <c:f>Daten_Diagramme!$D$20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{1923AE63-DBCC-493C-89B2-752727BB7C75}</c15:txfldGUID>
                      <c15:f>Daten_Diagramme!$D$20</c15:f>
                      <c15:dlblFieldTableCache>
                        <c:ptCount val="1"/>
                        <c:pt idx="0">
                          <c:v>1.1</c:v>
                        </c:pt>
                      </c15:dlblFieldTableCache>
                    </c15:dlblFTEntry>
                  </c15:dlblFieldTable>
                  <c15:showDataLabelsRange val="0"/>
                </c:ext>
                <c:ext xmlns:c16="http://schemas.microsoft.com/office/drawing/2014/chart" uri="{C3380CC4-5D6E-409C-BE32-E72D297353CC}">
                  <c16:uniqueId val="{00000006-45B7-4F30-A743-160636AFA227}"/>
                </c:ext>
              </c:extLst>
            </c:dLbl>
            <c:dLbl>
              <c:idx val="7"/>
              <c:tx>
                <c:strRef>
                  <c:f>Daten_Diagramme!$D$21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{B14657C6-3E95-4299-A158-CAC94B149687}</c15:txfldGUID>
                      <c15:f>Daten_Diagramme!$D$21</c15:f>
                      <c15:dlblFieldTableCache>
                        <c:ptCount val="1"/>
                        <c:pt idx="0">
                          <c:v>1.5</c:v>
                        </c:pt>
                      </c15:dlblFieldTableCache>
                    </c15:dlblFTEntry>
                  </c15:dlblFieldTable>
                  <c15:showDataLabelsRange val="0"/>
                </c:ext>
                <c:ext xmlns:c16="http://schemas.microsoft.com/office/drawing/2014/chart" uri="{C3380CC4-5D6E-409C-BE32-E72D297353CC}">
                  <c16:uniqueId val="{00000007-45B7-4F30-A743-160636AFA227}"/>
                </c:ext>
              </c:extLst>
            </c:dLbl>
            <c:dLbl>
              <c:idx val="8"/>
              <c:tx>
                <c:strRef>
                  <c:f>Daten_Diagramme!$D$22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{3EB01364-6AF6-44DC-9B02-A141ABFFD77B}</c15:txfldGUID>
                      <c15:f>Daten_Diagramme!$D$22</c15:f>
                      <c15:dlblFieldTableCache>
                        <c:ptCount val="1"/>
                        <c:pt idx="0">
                          <c:v>-0.1</c:v>
                        </c:pt>
                      </c15:dlblFieldTableCache>
                    </c15:dlblFTEntry>
                  </c15:dlblFieldTable>
                  <c15:showDataLabelsRange val="0"/>
                </c:ext>
                <c:ext xmlns:c16="http://schemas.microsoft.com/office/drawing/2014/chart" uri="{C3380CC4-5D6E-409C-BE32-E72D297353CC}">
                  <c16:uniqueId val="{00000008-45B7-4F30-A743-160636AFA227}"/>
                </c:ext>
              </c:extLst>
            </c:dLbl>
            <c:dLbl>
              <c:idx val="9"/>
              <c:tx>
                <c:strRef>
                  <c:f>Daten_Diagramme!$D$23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{782E1242-C9E9-4CD2-861B-5778745CA3A5}</c15:txfldGUID>
                      <c15:f>Daten_Diagramme!$D$23</c15:f>
                      <c15:dlblFieldTableCache>
                        <c:ptCount val="1"/>
                        <c:pt idx="0">
                          <c:v>2.1</c:v>
                        </c:pt>
                      </c15:dlblFieldTableCache>
                    </c15:dlblFTEntry>
                  </c15:dlblFieldTable>
                  <c15:showDataLabelsRange val="0"/>
                </c:ext>
                <c:ext xmlns:c16="http://schemas.microsoft.com/office/drawing/2014/chart" uri="{C3380CC4-5D6E-409C-BE32-E72D297353CC}">
                  <c16:uniqueId val="{00000009-45B7-4F30-A743-160636AFA227}"/>
                </c:ext>
              </c:extLst>
            </c:dLbl>
            <c:dLbl>
              <c:idx val="10"/>
              <c:tx>
                <c:strRef>
                  <c:f>Daten_Diagramme!$D$24</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{D7CFE8F9-2E59-46B7-BCCF-645BD111B221}</c15:txfldGUID>
                      <c15:f>Daten_Diagramme!$D$24</c15:f>
                      <c15:dlblFieldTableCache>
                        <c:ptCount val="1"/>
                        <c:pt idx="0">
                          <c:v>-7.1</c:v>
                        </c:pt>
                      </c15:dlblFieldTableCache>
                    </c15:dlblFTEntry>
                  </c15:dlblFieldTable>
                  <c15:showDataLabelsRange val="0"/>
                </c:ext>
                <c:ext xmlns:c16="http://schemas.microsoft.com/office/drawing/2014/chart" uri="{C3380CC4-5D6E-409C-BE32-E72D297353CC}">
                  <c16:uniqueId val="{0000000A-45B7-4F30-A743-160636AFA227}"/>
                </c:ext>
              </c:extLst>
            </c:dLbl>
            <c:dLbl>
              <c:idx val="11"/>
              <c:tx>
                <c:strRef>
                  <c:f>Daten_Diagramme!$D$25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{61F6283E-2DAB-4ECA-8CC6-3748C7D3FDCB}</c15:txfldGUID>
                      <c15:f>Daten_Diagramme!$D$25</c15:f>
                      <c15:dlblFieldTableCache>
                        <c:ptCount val="1"/>
                        <c:pt idx="0">
                          <c:v>2.8</c:v>
                        </c:pt>
                      </c15:dlblFieldTableCache>
                    </c15:dlblFTEntry>
                  </c15:dlblFieldTable>
                  <c15:showDataLabelsRange val="0"/>
                </c:ext>
                <c:ext xmlns:c16="http://schemas.microsoft.com/office/drawing/2014/chart" uri="{C3380CC4-5D6E-409C-BE32-E72D297353CC}">
                  <c16:uniqueId val="{0000000B-45B7-4F30-A743-160636AFA227}"/>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{13C5BE91-BC0C-453E-80F7-4A97B20667A5}</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45B7-4F30-A743-160636AFA227}"/>
                </c:ext>
              </c:extLst>
            </c:dLbl>
            <c:dLbl>
              <c:idx val="13"/>
              <c:tx>
                <c:strRef>
                  <c:f>Daten_Diagramme!$D$27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{CAE35B91-AB68-405E-8C8F-2669179498F0}</c15:txfldGUID>
                      <c15:f>Daten_Diagramme!$D$27</c15:f>
                      <c15:dlblFieldTableCache>
                        <c:ptCount val="1"/>
                        <c:pt idx="0">
                          <c:v>-2.7</c:v>
                        </c:pt>
                      </c15:dlblFieldTableCache>
                    </c15:dlblFTEntry>
                  </c15:dlblFieldTable>
                  <c15:showDataLabelsRange val="0"/>
                </c:ext>
                <c:ext xmlns:c16="http://schemas.microsoft.com/office/drawing/2014/chart" uri="{C3380CC4-5D6E-409C-BE32-E72D297353CC}">
                  <c16:uniqueId val="{0000000D-45B7-4F30-A743-160636AFA227}"/>
                </c:ext>
              </c:extLst>
            </c:dLbl>
            <c:dLbl>
              <c:idx val="14"/>
              <c:tx>
                <c:strRef>
                  <c:f>Daten_Diagramme!$D$28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{BFEA680B-5588-42AF-B7A8-A690B7950CEB}</c15:txfldGUID>
                      <c15:f>Daten_Diagramme!$D$28</c15:f>
                      <c15:dlblFieldTableCache>
                        <c:ptCount val="1"/>
                        <c:pt idx="0">
                          <c:v>0.6</c:v>
                        </c:pt>
                      </c15:dlblFieldTableCache>
                    </c15:dlblFTEntry>
                  </c15:dlblFieldTable>
                  <c15:showDataLabelsRange val="0"/>
                </c:ext>
                <c:ext xmlns:c16="http://schemas.microsoft.com/office/drawing/2014/chart" uri="{C3380CC4-5D6E-409C-BE32-E72D297353CC}">
                  <c16:uniqueId val="{0000000E-45B7-4F30-A743-160636AFA227}"/>
                </c:ext>
              </c:extLst>
            </c:dLbl>
            <c:dLbl>
              <c:idx val="15"/>
              <c:tx>
                <c:strRef>
                  <c:f>Daten_Diagramme!$D$29</c:f>
                  <c:strCache>
                    <c:ptCount val="1"/>
                    <c:pt idx="0">
                      <c:v>-16.4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{715D06E0-3E03-4F8C-8C83-2EFF8DAE10F9}</c15:txfldGUID>
                      <c15:f>Daten_Diagramme!$D$29</c15:f>
                      <c15:dlblFieldTableCache>
                        <c:ptCount val="1"/>
                        <c:pt idx="0">
                          <c:v>-16.4</c:v>
                        </c:pt>
                      </c15:dlblFieldTableCache>
                    </c15:dlblFTEntry>
                  </c15:dlblFieldTable>
                  <c15:showDataLabelsRange val="0"/>
                </c:ext>
                <c:ext xmlns:c16="http://schemas.microsoft.com/office/drawing/2014/chart" uri="{C3380CC4-5D6E-409C-BE32-E72D297353CC}">
                  <c16:uniqueId val="{0000000F-45B7-4F30-A743-160636AFA227}"/>
                </c:ext>
              </c:extLst>
            </c:dLbl>
            <c:dLbl>
              <c:idx val="16"/>
              <c:tx>
                <c:strRef>
                  <c:f>Daten_Diagramme!$D$30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{778B15BB-4BA4-4DA7-A9AA-D984F63132F9}</c15:txfldGUID>
                      <c15:f>Daten_Diagramme!$D$30</c15:f>
                      <c15:dlblFieldTableCache>
                        <c:ptCount val="1"/>
                        <c:pt idx="0">
                          <c:v>1.7</c:v>
                        </c:pt>
                      </c15:dlblFieldTableCache>
                    </c15:dlblFTEntry>
                  </c15:dlblFieldTable>
                  <c15:showDataLabelsRange val="0"/>
                </c:ext>
                <c:ext xmlns:c16="http://schemas.microsoft.com/office/drawing/2014/chart" uri="{C3380CC4-5D6E-409C-BE32-E72D297353CC}">
                  <c16:uniqueId val="{00000010-45B7-4F30-A743-160636AFA227}"/>
                </c:ext>
              </c:extLst>
            </c:dLbl>
            <c:dLbl>
              <c:idx val="17"/>
              <c:tx>
                <c:strRef>
                  <c:f>Daten_Diagramme!$D$31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{3EB9220F-EDEC-43AF-BC94-73AFDDC2BFD6}</c15:txfldGUID>
                      <c15:f>Daten_Diagramme!$D$31</c15:f>
                      <c15:dlblFieldTableCache>
                        <c:ptCount val="1"/>
                        <c:pt idx="0">
                          <c:v>3.3</c:v>
                        </c:pt>
                      </c15:dlblFieldTableCache>
                    </c15:dlblFTEntry>
                  </c15:dlblFieldTable>
                  <c15:showDataLabelsRange val="0"/>
                </c:ext>
                <c:ext xmlns:c16="http://schemas.microsoft.com/office/drawing/2014/chart" uri="{C3380CC4-5D6E-409C-BE32-E72D297353CC}">
                  <c16:uniqueId val="{00000011-45B7-4F30-A743-160636AFA227}"/>
                </c:ext>
              </c:extLst>
            </c:dLbl>
            <c:dLbl>
              <c:idx val="18"/>
              <c:tx>
                <c:strRef>
                  <c:f>Daten_Diagramme!$D$32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{CE3A5C78-D35C-4CC5-8E13-1FE2C8673994}</c15:txfldGUID>
                      <c15:f>Daten_Diagramme!$D$32</c15:f>
                      <c15:dlblFieldTableCache>
                        <c:ptCount val="1"/>
                        <c:pt idx="0">
                          <c:v>3.0</c:v>
                        </c:pt>
                      </c15:dlblFieldTableCache>
                    </c15:dlblFTEntry>
                  </c15:dlblFieldTable>
                  <c15:showDataLabelsRange val="0"/>
                </c:ext>
                <c:ext xmlns:c16="http://schemas.microsoft.com/office/drawing/2014/chart" uri="{C3380CC4-5D6E-409C-BE32-E72D297353CC}">
                  <c16:uniqueId val="{00000012-45B7-4F30-A743-160636AFA227}"/>
                </c:ext>
              </c:extLst>
            </c:dLbl>
            <c:dLbl>
              <c:idx val="19"/>
              <c:tx>
                <c:strRef>
                  <c:f>Daten_Diagramme!$D$33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{EC396B68-1B8B-4BD5-B360-5A6AB7E2F067}</c15:txfldGUID>
                      <c15:f>Daten_Diagramme!$D$33</c15:f>
                      <c15:dlblFieldTableCache>
                        <c:ptCount val="1"/>
                        <c:pt idx="0">
                          <c:v>2.4</c:v>
                        </c:pt>
                      </c15:dlblFieldTableCache>
                    </c15:dlblFTEntry>
                  </c15:dlblFieldTable>
                  <c15:showDataLabelsRange val="0"/>
                </c:ext>
                <c:ext xmlns:c16="http://schemas.microsoft.com/office/drawing/2014/chart" uri="{C3380CC4-5D6E-409C-BE32-E72D297353CC}">
                  <c16:uniqueId val="{00000013-45B7-4F30-A743-160636AFA227}"/>
                </c:ext>
              </c:extLst>
            </c:dLbl>
            <c:dLbl>
              <c:idx val="20"/>
              <c:tx>
                <c:strRef>
                  <c:f>Daten_Diagramme!$D$34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{EAEA847E-8A31-47CC-AD8B-BA557CC38A85}</c15:txfldGUID>
                      <c15:f>Daten_Diagramme!$D$34</c15:f>
                      <c15:dlblFieldTableCache>
                        <c:ptCount val="1"/>
                        <c:pt idx="0">
                          <c:v>0.7</c:v>
                        </c:pt>
                      </c15:dlblFieldTableCache>
                    </c15:dlblFTEntry>
                  </c15:dlblFieldTable>
                  <c15:showDataLabelsRange val="0"/>
                </c:ext>
                <c:ext xmlns:c16="http://schemas.microsoft.com/office/drawing/2014/chart" uri="{C3380CC4-5D6E-409C-BE32-E72D297353CC}">
                  <c16:uniqueId val="{00000014-45B7-4F30-A743-160636AFA227}"/>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{4AA4DC5C-F813-4EA3-8B86-51B2418F0202}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5B7-4F30-A743-160636AFA22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{4DAEF593-70C9-46FE-B5B0-249CE72C7315}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5B7-4F30-A743-160636AFA227}"/>
                </c:ext>
              </c:extLst>
            </c:dLbl>
            <c:dLbl>
              <c:idx val="23"/>
              <c:tx>
                <c:strRef>
                  <c:f>Daten_Diagramme!$D$37</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{32FC4815-C20D-42C5-89DE-E1FACD730E3A}</c15:txfldGUID>
                      <c15:f>Daten_Diagramme!$D$37</c15:f>
                      <c15:dlblFieldTableCache>
                        <c:ptCount val="1"/>
                        <c:pt idx="0">
                          <c:v>4.9</c:v>
                        </c:pt>
                      </c15:dlblFieldTableCache>
                    </c15:dlblFTEntry>
                  </c15:dlblFieldTable>
                  <c15:showDataLabelsRange val="0"/>
                </c:ext>
                <c:ext xmlns:c16="http://schemas.microsoft.com/office/drawing/2014/chart" uri="{C3380CC4-5D6E-409C-BE32-E72D297353CC}">
                  <c16:uniqueId val="{00000017-45B7-4F30-A743-160636AFA227}"/>
                </c:ext>
              </c:extLst>
            </c:dLbl>
            <c:dLbl>
              <c:idx val="24"/>
              <c:layout>
                <c:manualLayout>
                  <c:x val="4.7769028871392123E-3"/>
                  <c:y val="-4.6876052205785108E-5"/>
                </c:manualLayout>
              </c:layout>
              <c:tx>
                <c:strRef>
                  <c:f>Daten_Diagramme!$D$38</c:f>
                  <c:strCache>
                    <c:ptCount val="1"/>
                    <c:pt idx="0">
                      <c:v>-1.5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{2B3690DC-1F3E-46E7-A74F-BD824101B803}</c15:txfldGUID>
                      <c15:f>Daten_Diagramme!$D$38</c15:f>
                      <c15:dlblFieldTableCache>
                        <c:ptCount val="1"/>
                        <c:pt idx="0">
                          <c:v>-1.5</c:v>
                        </c:pt>
                      </c15:dlblFieldTableCache>
                    </c15:dlblFTEntry>
                  </c15:dlblFieldTable>
                  <c15:showDataLabelsRange val="0"/>
                </c:ext>
                <c:ext xmlns:c16="http://schemas.microsoft.com/office/drawing/2014/chart" uri="{C3380CC4-5D6E-409C-BE32-E72D297353CC}">
                  <c16:uniqueId val="{00000018-45B7-4F30-A743-160636AFA227}"/>
                </c:ext>
              </c:extLst>
            </c:dLbl>
            <c:dLbl>
              <c:idx val="25"/>
              <c:tx>
                <c:strRef>
                  <c:f>Daten_Diagramme!$D$39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{AEF1DCD8-BE39-4754-9CF3-2F6CB608A298}</c15:txfldGUID>
                      <c15:f>Daten_Diagramme!$D$39</c15:f>
                      <c15:dlblFieldTableCache>
                        <c:ptCount val="1"/>
                        <c:pt idx="0">
                          <c:v>0.3</c:v>
                        </c:pt>
                      </c15:dlblFieldTableCache>
                    </c15:dlblFTEntry>
                  </c15:dlblFieldTable>
                  <c15:showDataLabelsRange val="0"/>
                </c:ext>
                <c:ext xmlns:c16="http://schemas.microsoft.com/office/drawing/2014/chart" uri="{C3380CC4-5D6E-409C-BE32-E72D297353CC}">
                  <c16:uniqueId val="{00000019-45B7-4F30-A743-160636AFA22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{B6DA942B-0149-40EB-A15F-E589C559FCA9}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5B7-4F30-A743-160636AFA22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{131D58BD-5F01-4C5B-924D-8405E1074447}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5B7-4F30-A743-160636AFA22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{0B433A57-14B7-4AD9-8FCD-62E49A65DD3F}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5B7-4F30-A743-160636AFA22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{59933BC2-FE00-4FA5-8667-C3F4F5CB143D}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5B7-4F30-A743-160636AFA22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{C9FFBDAB-E03F-47DA-BB09-745F17F3166C}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5B7-4F30-A743-160636AFA227}"/>
                </c:ext>
              </c:extLst>
            </c:dLbl>
            <c:dLbl>
              <c:idx val="31"/>
              <c:tx>
                <c:strRef>
                  <c:f>Daten_Diagramme!$D$45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{DEAB7D27-5E73-4891-AFBA-F550D658314F}</c15:txfldGUID>
                      <c15:f>Daten_Diagramme!$D$45</c15:f>
                      <c15:dlblFieldTableCache>
                        <c:ptCount val="1"/>
                        <c:pt idx="0">
                          <c:v>0.3</c:v>
                        </c:pt>
                      </c15:dlblFieldTableCache>
                    </c15:dlblFTEntry>
                  </c15:dlblFieldTable>
                  <c15:showDataLabelsRange val="0"/>
                </c:ext>
                <c:ext xmlns:c16="http://schemas.microsoft.com/office/drawing/2014/chart" uri="{C3380CC4-5D6E-409C-BE32-E72D297353CC}">
                  <c16:uniqueId val="{0000001F-45B7-4F30-A743-160636AFA22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-0.35072097693055543</c:v>
                </c:pt>
                <c:pt idx="1">
                  <c:v>4.8582995951417001</c:v>
                </c:pt>
                <c:pt idx="2">
                  <c:v>1.5052356020942408</c:v>
                </c:pt>
                <c:pt idx="3">
                  <c:v>-2.1038364075667393</c:v>
                </c:pt>
                <c:pt idx="4">
                  <c:v>-18.79815100154083</c:v>
                </c:pt>
                <c:pt idx="5">
                  <c:v>-1.5048489577527588</c:v>
                </c:pt>
                <c:pt idx="6">
                  <c:v>1.1224891689641592</c:v>
                </c:pt>
                <c:pt idx="7">
                  <c:v>1.482835669307333</c:v>
                </c:pt>
                <c:pt idx="8">
                  <c:v>-5.1480051480051477E-2</c:v>
                </c:pt>
                <c:pt idx="9">
                  <c:v>2.1078617546524878</c:v>
                </c:pt>
                <c:pt idx="10">
                  <c:v>-7.056798623063683</c:v>
                </c:pt>
                <c:pt idx="11">
                  <c:v>2.8138528138528138</c:v>
                </c:pt>
                <c:pt idx="12">
                  <c:v>-0.53879310344827591</c:v>
                </c:pt>
                <c:pt idx="13">
                  <c:v>-2.6907630522088355</c:v>
                </c:pt>
                <c:pt idx="14">
                  <c:v>0.58577405857740583</c:v>
                </c:pt>
                <c:pt idx="15">
                  <c:v>-16.44736842105263</c:v>
                </c:pt>
                <c:pt idx="16">
                  <c:v>1.6736401673640167</c:v>
                </c:pt>
                <c:pt idx="17">
                  <c:v>3.3471229785633696</c:v>
                </c:pt>
                <c:pt idx="18">
                  <c:v>2.9580669628345433</c:v>
                </c:pt>
                <c:pt idx="19">
                  <c:v>2.3937600860677786</c:v>
                </c:pt>
                <c:pt idx="20">
                  <c:v>0.70711678832116787</c:v>
                </c:pt>
                <c:pt idx="21">
                  <c:v>0</c:v>
                </c:pt>
                <c:pt idx="23">
                  <c:v>4.8582995951417001</c:v>
                </c:pt>
                <c:pt idx="24">
                  <c:v>-1.5301195870162667</c:v>
                </c:pt>
                <c:pt idx="25">
                  <c:v>0.31689785805856846</c:v>
                </c:pt>
              </c:numCache>
            </c:numRef>
          </c:val>
          <c:extLst>
            <c:ext xmlns:c16="http://schemas.microsoft.com/office/drawing/2014/chart" uri="{C3380CC4-5D6E-409C-BE32-E72D297353CC}">
              <c16:uniqueId val="{00000020-45B7-4F30-A743-160636AFA22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{8B103562-DBBC-4945-9442-453054363683}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5B7-4F30-A743-160636AFA22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{DD318D65-ACF8-4769-86B9-E43D247FA76A}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5B7-4F30-A743-160636AFA22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{F84B33A5-6896-4ADF-9A36-2DED0F326F36}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5B7-4F30-A743-160636AFA22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{158AC2F4-C9B8-4305-97DF-6E7AB15BDDAE}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5B7-4F30-A743-160636AFA22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{3E7C6CEF-25BE-431B-9D18-4700F0EDB4DA}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5B7-4F30-A743-160636AFA22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{2751B76C-4FD3-4AE3-92F4-C142757107A1}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5B7-4F30-A743-160636AFA22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{E3782C09-7009-4790-81A1-7FEEE1CB50A0}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5B7-4F30-A743-160636AFA22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{8BCFFC52-796B-402C-9C41-0DC60CDF42BA}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5B7-4F30-A743-160636AFA22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{0390FA6A-B25E-4879-840C-A9A037BCCAA8}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5B7-4F30-A743-160636AFA22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{E8A6FCFA-5C4E-4F0C-A4F0-24322B40C436}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5B7-4F30-A743-160636AFA22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{3C6DECAA-E117-47DA-8D58-C84733E7262A}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5B7-4F30-A743-160636AFA22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{D84A60DF-2301-43ED-B3FE-C1BEAD921EFF}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5B7-4F30-A743-160636AFA22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{2A46E925-688E-4A12-92B3-D2E9AF333B46}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5B7-4F30-A743-160636AFA22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{9DB63DB4-8835-475F-840D-99BF0677EB0C}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5B7-4F30-A743-160636AFA22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{EF4E74E0-3B67-4440-9089-023D1F42C06D}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5B7-4F30-A743-160636AFA22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{57BBF057-B976-4636-B9DF-97B84D12D96F}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5B7-4F30-A743-160636AFA22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{297BBA08-14E5-4E7A-8877-85FBB207B05F}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5B7-4F30-A743-160636AFA22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{55F2FAD3-1479-42F7-B6FB-DBC73BFB7CE1}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5B7-4F30-A743-160636AFA22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{217EFEF9-6FDE-4C73-8224-425FE4F2F631}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5B7-4F30-A743-160636AFA22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{55EF7509-D5DB-4686-91E6-366F529BEEFE}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5B7-4F30-A743-160636AFA22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{8F2CFA5F-A13C-4494-8D4B-B7D4F1F454BD}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5B7-4F30-A743-160636AFA22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{BBC77A0A-D7C4-4ACB-956A-AA84ADA9C8AF}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5B7-4F30-A743-160636AFA22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{A63AA6B8-51B9-41A3-B55B-72B3A905DC29}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5B7-4F30-A743-160636AFA22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{31ADE758-3048-4CD2-8A96-3D7CC329D3D0}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5B7-4F30-A743-160636AFA22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{3CF46365-2AB5-4AF4-B8FC-DCF6F420BDCA}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5B7-4F30-A743-160636AFA22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{FDFBB1F0-1224-4DA9-8C8F-9EBA751EA9CA}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5B7-4F30-A743-160636AFA22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{21EFF4EE-AE8C-49D9-9C96-F0292C3D0BB5}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5B7-4F30-A743-160636AFA22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{AD3C1BA5-BC5A-49E2-AE24-1CEA55C189BF}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5B7-4F30-A743-160636AFA22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{095111C3-75F0-44D5-AAF9-E8A8C1EA44D9}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5B7-4F30-A743-160636AFA22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{C61D17FB-E4F2-4903-AC3C-F028B80C599C}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5B7-4F30-A743-160636AFA22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{BD8B020F-B269-4AEE-B81B-29C167E1A7F5}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5B7-4F30-A743-160636AFA22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{B2528DDA-529E-4128-8D12-F8E8BA4BC4E5}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5B7-4F30-A743-160636AFA22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5B7-4F30-A743-160636AFA22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5B7-4F30-A743-160636AFA22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{495098D8-5363-46E9-8CF3-01C0A26ADF6A}</c15:txfldGUID>
                      <c15:f>Daten_Diagramme!$E$14</c15:f>
                      <c15:dlblFieldTableCache>
                        <c:ptCount val="1"/>
                        <c:pt idx="0">
                          <c:v>-5.5</c:v>
                        </c:pt>
                      </c15:dlblFieldTableCache>
                    </c15:dlblFTEntry>
                  </c15:dlblFieldTable>
                  <c15:showDataLabelsRange val="0"/>
                </c:ext>
                <c:ext xmlns:c16="http://schemas.microsoft.com/office/drawing/2014/chart" uri="{C3380CC4-5D6E-409C-BE32-E72D297353CC}">
                  <c16:uniqueId val="{00000000-EF03-456F-A3B7-E41A073CE5E2}"/>
                </c:ext>
              </c:extLst>
            </c:dLbl>
            <c:dLbl>
              <c:idx val="1"/>
              <c:tx>
                <c:strRef>
                  <c:f>Daten_Diagramme!$E$15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{A8A1D8B2-E823-4A4A-930F-878F902B1C7C}</c15:txfldGUID>
                      <c15:f>Daten_Diagramme!$E$15</c15:f>
                      <c15:dlblFieldTableCache>
                        <c:ptCount val="1"/>
                        <c:pt idx="0">
                          <c:v>3.8</c:v>
                        </c:pt>
                      </c15:dlblFieldTableCache>
                    </c15:dlblFTEntry>
                  </c15:dlblFieldTable>
                  <c15:showDataLabelsRange val="0"/>
                </c:ext>
                <c:ext xmlns:c16="http://schemas.microsoft.com/office/drawing/2014/chart" uri="{C3380CC4-5D6E-409C-BE32-E72D297353CC}">
                  <c16:uniqueId val="{00000001-EF03-456F-A3B7-E41A073CE5E2}"/>
                </c:ext>
              </c:extLst>
            </c:dLbl>
            <c:dLbl>
              <c:idx val="2"/>
              <c:tx>
                <c:strRef>
                  <c:f>Daten_Diagramme!$E$16</c:f>
                  <c:strCache>
                    <c:ptCount val="1"/>
                    <c:pt idx="0">
                      <c:v>22.0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{4140986A-1987-47C3-A4D1-E0662B100A61}</c15:txfldGUID>
                      <c15:f>Daten_Diagramme!$E$16</c15:f>
                      <c15:dlblFieldTableCache>
                        <c:ptCount val="1"/>
                        <c:pt idx="0">
                          <c:v>22.0</c:v>
                        </c:pt>
                      </c15:dlblFieldTableCache>
                    </c15:dlblFTEntry>
                  </c15:dlblFieldTable>
                  <c15:showDataLabelsRange val="0"/>
                </c:ext>
                <c:ext xmlns:c16="http://schemas.microsoft.com/office/drawing/2014/chart" uri="{C3380CC4-5D6E-409C-BE32-E72D297353CC}">
                  <c16:uniqueId val="{00000002-EF03-456F-A3B7-E41A073CE5E2}"/>
                </c:ext>
              </c:extLst>
            </c:dLbl>
            <c:dLbl>
              <c:idx val="3"/>
              <c:tx>
                <c:strRef>
                  <c:f>Daten_Diagramme!$E$17</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{935BA59C-1EA9-479E-AD2E-4B87F8C43E00}</c15:txfldGUID>
                      <c15:f>Daten_Diagramme!$E$17</c15:f>
                      <c15:dlblFieldTableCache>
                        <c:ptCount val="1"/>
                        <c:pt idx="0">
                          <c:v>-11.1</c:v>
                        </c:pt>
                      </c15:dlblFieldTableCache>
                    </c15:dlblFTEntry>
                  </c15:dlblFieldTable>
                  <c15:showDataLabelsRange val="0"/>
                </c:ext>
                <c:ext xmlns:c16="http://schemas.microsoft.com/office/drawing/2014/chart" uri="{C3380CC4-5D6E-409C-BE32-E72D297353CC}">
                  <c16:uniqueId val="{00000003-EF03-456F-A3B7-E41A073CE5E2}"/>
                </c:ext>
              </c:extLst>
            </c:dLbl>
            <c:dLbl>
              <c:idx val="4"/>
              <c:tx>
                <c:strRef>
                  <c:f>Daten_Diagramme!$E$18</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{771E56F5-FAF9-4CE2-9F0E-BF0E66AD44CB}</c15:txfldGUID>
                      <c15:f>Daten_Diagramme!$E$18</c15:f>
                      <c15:dlblFieldTableCache>
                        <c:ptCount val="1"/>
                        <c:pt idx="0">
                          <c:v>-12.8</c:v>
                        </c:pt>
                      </c15:dlblFieldTableCache>
                    </c15:dlblFTEntry>
                  </c15:dlblFieldTable>
                  <c15:showDataLabelsRange val="0"/>
                </c:ext>
                <c:ext xmlns:c16="http://schemas.microsoft.com/office/drawing/2014/chart" uri="{C3380CC4-5D6E-409C-BE32-E72D297353CC}">
                  <c16:uniqueId val="{00000004-EF03-456F-A3B7-E41A073CE5E2}"/>
                </c:ext>
              </c:extLst>
            </c:dLbl>
            <c:dLbl>
              <c:idx val="5"/>
              <c:tx>
                <c:strRef>
                  <c:f>Daten_Diagramme!$E$19</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{6C474B01-FEA6-486B-9EE0-CBDFE468A342}</c15:txfldGUID>
                      <c15:f>Daten_Diagramme!$E$19</c15:f>
                      <c15:dlblFieldTableCache>
                        <c:ptCount val="1"/>
                        <c:pt idx="0">
                          <c:v>-10.3</c:v>
                        </c:pt>
                      </c15:dlblFieldTableCache>
                    </c15:dlblFTEntry>
                  </c15:dlblFieldTable>
                  <c15:showDataLabelsRange val="0"/>
                </c:ext>
                <c:ext xmlns:c16="http://schemas.microsoft.com/office/drawing/2014/chart" uri="{C3380CC4-5D6E-409C-BE32-E72D297353CC}">
                  <c16:uniqueId val="{00000005-EF03-456F-A3B7-E41A073CE5E2}"/>
                </c:ext>
              </c:extLst>
            </c:dLbl>
            <c:dLbl>
              <c:idx val="6"/>
              <c:tx>
                <c:strRef>
                  <c:f>Daten_Diagramme!$E$20</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{5937EF73-5043-47CA-86CE-430E1AC1C827}</c15:txfldGUID>
                      <c15:f>Daten_Diagramme!$E$20</c15:f>
                      <c15:dlblFieldTableCache>
                        <c:ptCount val="1"/>
                        <c:pt idx="0">
                          <c:v>-12.6</c:v>
                        </c:pt>
                      </c15:dlblFieldTableCache>
                    </c15:dlblFTEntry>
                  </c15:dlblFieldTable>
                  <c15:showDataLabelsRange val="0"/>
                </c:ext>
                <c:ext xmlns:c16="http://schemas.microsoft.com/office/drawing/2014/chart" uri="{C3380CC4-5D6E-409C-BE32-E72D297353CC}">
                  <c16:uniqueId val="{00000006-EF03-456F-A3B7-E41A073CE5E2}"/>
                </c:ext>
              </c:extLst>
            </c:dLbl>
            <c:dLbl>
              <c:idx val="7"/>
              <c:tx>
                <c:strRef>
                  <c:f>Daten_Diagramme!$E$21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{A2146015-17EA-40E1-8FC3-071B4F701307}</c15:txfldGUID>
                      <c15:f>Daten_Diagramme!$E$21</c15:f>
                      <c15:dlblFieldTableCache>
                        <c:ptCount val="1"/>
                        <c:pt idx="0">
                          <c:v>1.5</c:v>
                        </c:pt>
                      </c15:dlblFieldTableCache>
                    </c15:dlblFTEntry>
                  </c15:dlblFieldTable>
                  <c15:showDataLabelsRange val="0"/>
                </c:ext>
                <c:ext xmlns:c16="http://schemas.microsoft.com/office/drawing/2014/chart" uri="{C3380CC4-5D6E-409C-BE32-E72D297353CC}">
                  <c16:uniqueId val="{00000007-EF03-456F-A3B7-E41A073CE5E2}"/>
                </c:ext>
              </c:extLst>
            </c:dLbl>
            <c:dLbl>
              <c:idx val="8"/>
              <c:tx>
                <c:strRef>
                  <c:f>Daten_Diagramme!$E$22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{810047D3-661C-4209-88FA-3E4A32A28096}</c15:txfldGUID>
                      <c15:f>Daten_Diagramme!$E$22</c15:f>
                      <c15:dlblFieldTableCache>
                        <c:ptCount val="1"/>
                        <c:pt idx="0">
                          <c:v>-0.7</c:v>
                        </c:pt>
                      </c15:dlblFieldTableCache>
                    </c15:dlblFTEntry>
                  </c15:dlblFieldTable>
                  <c15:showDataLabelsRange val="0"/>
                </c:ext>
                <c:ext xmlns:c16="http://schemas.microsoft.com/office/drawing/2014/chart" uri="{C3380CC4-5D6E-409C-BE32-E72D297353CC}">
                  <c16:uniqueId val="{00000008-EF03-456F-A3B7-E41A073CE5E2}"/>
                </c:ext>
              </c:extLst>
            </c:dLbl>
            <c:dLbl>
              <c:idx val="9"/>
              <c:tx>
                <c:strRef>
                  <c:f>Daten_Diagramme!$E$23</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{C7790454-C935-4CF1-B922-11228328E890}</c15:txfldGUID>
                      <c15:f>Daten_Diagramme!$E$23</c15:f>
                      <c15:dlblFieldTableCache>
                        <c:ptCount val="1"/>
                        <c:pt idx="0">
                          <c:v>-5.9</c:v>
                        </c:pt>
                      </c15:dlblFieldTableCache>
                    </c15:dlblFTEntry>
                  </c15:dlblFieldTable>
                  <c15:showDataLabelsRange val="0"/>
                </c:ext>
                <c:ext xmlns:c16="http://schemas.microsoft.com/office/drawing/2014/chart" uri="{C3380CC4-5D6E-409C-BE32-E72D297353CC}">
                  <c16:uniqueId val="{00000009-EF03-456F-A3B7-E41A073CE5E2}"/>
                </c:ext>
              </c:extLst>
            </c:dLbl>
            <c:dLbl>
              <c:idx val="10"/>
              <c:tx>
                <c:strRef>
                  <c:f>Daten_Diagramme!$E$24</c:f>
                  <c:strCache>
                    <c:ptCount val="1"/>
                    <c:pt idx="0">
                      <c:v>-14.6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{92BDE792-1951-4376-98CC-1D0B619FF045}</c15:txfldGUID>
                      <c15:f>Daten_Diagramme!$E$24</c15:f>
                      <c15:dlblFieldTableCache>
                        <c:ptCount val="1"/>
                        <c:pt idx="0">
                          <c:v>-14.6</c:v>
                        </c:pt>
                      </c15:dlblFieldTableCache>
                    </c15:dlblFTEntry>
                  </c15:dlblFieldTable>
                  <c15:showDataLabelsRange val="0"/>
                </c:ext>
                <c:ext xmlns:c16="http://schemas.microsoft.com/office/drawing/2014/chart" uri="{C3380CC4-5D6E-409C-BE32-E72D297353CC}">
                  <c16:uniqueId val="{0000000A-EF03-456F-A3B7-E41A073CE5E2}"/>
                </c:ext>
              </c:extLst>
            </c:dLbl>
            <c:dLbl>
              <c:idx val="11"/>
              <c:tx>
                <c:strRef>
                  <c:f>Daten_Diagramme!$E$25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{63DED74B-6D92-47E8-B190-95F514E9194F}</c15:txfldGUID>
                      <c15:f>Daten_Diagramme!$E$25</c15:f>
                      <c15:dlblFieldTableCache>
                        <c:ptCount val="1"/>
                        <c:pt idx="0">
                          <c:v>-3.0</c:v>
                        </c:pt>
                      </c15:dlblFieldTableCache>
                    </c15:dlblFTEntry>
                  </c15:dlblFieldTable>
                  <c15:showDataLabelsRange val="0"/>
                </c:ext>
                <c:ext xmlns:c16="http://schemas.microsoft.com/office/drawing/2014/chart" uri="{C3380CC4-5D6E-409C-BE32-E72D297353CC}">
                  <c16:uniqueId val="{0000000B-EF03-456F-A3B7-E41A073CE5E2}"/>
                </c:ext>
              </c:extLst>
            </c:dLbl>
            <c:dLbl>
              <c:idx val="12"/>
              <c:tx>
                <c:strRef>
                  <c:f>Daten_Diagramme!$E$26</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{0C80BDF3-66E6-41EE-AF50-8E2584EA1849}</c15:txfldGUID>
                      <c15:f>Daten_Diagramme!$E$26</c15:f>
                      <c15:dlblFieldTableCache>
                        <c:ptCount val="1"/>
                        <c:pt idx="0">
                          <c:v>7.2</c:v>
                        </c:pt>
                      </c15:dlblFieldTableCache>
                    </c15:dlblFTEntry>
                  </c15:dlblFieldTable>
                  <c15:showDataLabelsRange val="0"/>
                </c:ext>
                <c:ext xmlns:c16="http://schemas.microsoft.com/office/drawing/2014/chart" uri="{C3380CC4-5D6E-409C-BE32-E72D297353CC}">
                  <c16:uniqueId val="{0000000C-EF03-456F-A3B7-E41A073CE5E2}"/>
                </c:ext>
              </c:extLst>
            </c:dLbl>
            <c:dLbl>
              <c:idx val="13"/>
              <c:tx>
                <c:strRef>
                  <c:f>Daten_Diagramme!$E$27</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{DC163304-097C-4A4C-9AD4-DCCF1C153937}</c15:txfldGUID>
                      <c15:f>Daten_Diagramme!$E$27</c15:f>
                      <c15:dlblFieldTableCache>
                        <c:ptCount val="1"/>
                        <c:pt idx="0">
                          <c:v>-11.1</c:v>
                        </c:pt>
                      </c15:dlblFieldTableCache>
                    </c15:dlblFTEntry>
                  </c15:dlblFieldTable>
                  <c15:showDataLabelsRange val="0"/>
                </c:ext>
                <c:ext xmlns:c16="http://schemas.microsoft.com/office/drawing/2014/chart" uri="{C3380CC4-5D6E-409C-BE32-E72D297353CC}">
                  <c16:uniqueId val="{0000000D-EF03-456F-A3B7-E41A073CE5E2}"/>
                </c:ext>
              </c:extLst>
            </c:dLbl>
            <c:dLbl>
              <c:idx val="14"/>
              <c:tx>
                <c:strRef>
                  <c:f>Daten_Diagramme!$E$28</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{B9FA340F-0D76-4623-B882-586241826038}</c15:txfldGUID>
                      <c15:f>Daten_Diagramme!$E$28</c15:f>
                      <c15:dlblFieldTableCache>
                        <c:ptCount val="1"/>
                        <c:pt idx="0">
                          <c:v>-6.9</c:v>
                        </c:pt>
                      </c15:dlblFieldTableCache>
                    </c15:dlblFTEntry>
                  </c15:dlblFieldTable>
                  <c15:showDataLabelsRange val="0"/>
                </c:ext>
                <c:ext xmlns:c16="http://schemas.microsoft.com/office/drawing/2014/chart" uri="{C3380CC4-5D6E-409C-BE32-E72D297353CC}">
                  <c16:uniqueId val="{0000000E-EF03-456F-A3B7-E41A073CE5E2}"/>
                </c:ext>
              </c:extLst>
            </c:dLbl>
            <c:dLbl>
              <c:idx val="15"/>
              <c:tx>
                <c:strRef>
                  <c:f>Daten_Diagramme!$E$29</c:f>
                  <c:strCache>
                    <c:ptCount val="1"/>
                    <c:pt idx="0">
                      <c:v>-17.8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{A3CCBA2F-A92C-432B-95EC-EB7A47D7B538}</c15:txfldGUID>
                      <c15:f>Daten_Diagramme!$E$29</c15:f>
                      <c15:dlblFieldTableCache>
                        <c:ptCount val="1"/>
                        <c:pt idx="0">
                          <c:v>-17.8</c:v>
                        </c:pt>
                      </c15:dlblFieldTableCache>
                    </c15:dlblFTEntry>
                  </c15:dlblFieldTable>
                  <c15:showDataLabelsRange val="0"/>
                </c:ext>
                <c:ext xmlns:c16="http://schemas.microsoft.com/office/drawing/2014/chart" uri="{C3380CC4-5D6E-409C-BE32-E72D297353CC}">
                  <c16:uniqueId val="{0000000F-EF03-456F-A3B7-E41A073CE5E2}"/>
                </c:ext>
              </c:extLst>
            </c:dLbl>
            <c:dLbl>
              <c:idx val="16"/>
              <c:tx>
                <c:strRef>
                  <c:f>Daten_Diagramme!$E$30</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{B13235EE-417C-4CA5-B784-BD8FFFE66870}</c15:txfldGUID>
                      <c15:f>Daten_Diagramme!$E$30</c15:f>
                      <c15:dlblFieldTableCache>
                        <c:ptCount val="1"/>
                        <c:pt idx="0">
                          <c:v>5.1</c:v>
                        </c:pt>
                      </c15:dlblFieldTableCache>
                    </c15:dlblFTEntry>
                  </c15:dlblFieldTable>
                  <c15:showDataLabelsRange val="0"/>
                </c:ext>
                <c:ext xmlns:c16="http://schemas.microsoft.com/office/drawing/2014/chart" uri="{C3380CC4-5D6E-409C-BE32-E72D297353CC}">
                  <c16:uniqueId val="{00000010-EF03-456F-A3B7-E41A073CE5E2}"/>
                </c:ext>
              </c:extLst>
            </c:dLbl>
            <c:dLbl>
              <c:idx val="17"/>
              <c:tx>
                <c:strRef>
                  <c:f>Daten_Diagramme!$E$31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{2E912110-5BA1-417E-8CD4-7791F0480B38}</c15:txfldGUID>
                      <c15:f>Daten_Diagramme!$E$31</c15:f>
                      <c15:dlblFieldTableCache>
                        <c:ptCount val="1"/>
                        <c:pt idx="0">
                          <c:v>-0.8</c:v>
                        </c:pt>
                      </c15:dlblFieldTableCache>
                    </c15:dlblFTEntry>
                  </c15:dlblFieldTable>
                  <c15:showDataLabelsRange val="0"/>
                </c:ext>
                <c:ext xmlns:c16="http://schemas.microsoft.com/office/drawing/2014/chart" uri="{C3380CC4-5D6E-409C-BE32-E72D297353CC}">
                  <c16:uniqueId val="{00000011-EF03-456F-A3B7-E41A073CE5E2}"/>
                </c:ext>
              </c:extLst>
            </c:dLbl>
            <c:dLbl>
              <c:idx val="18"/>
              <c:tx>
                <c:strRef>
                  <c:f>Daten_Diagramme!$E$32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{B5B88A93-D477-46C3-9A63-4F761AA7D32C}</c15:txfldGUID>
                      <c15:f>Daten_Diagramme!$E$32</c15:f>
                      <c15:dlblFieldTableCache>
                        <c:ptCount val="1"/>
                        <c:pt idx="0">
                          <c:v>-1.5</c:v>
                        </c:pt>
                      </c15:dlblFieldTableCache>
                    </c15:dlblFTEntry>
                  </c15:dlblFieldTable>
                  <c15:showDataLabelsRange val="0"/>
                </c:ext>
                <c:ext xmlns:c16="http://schemas.microsoft.com/office/drawing/2014/chart" uri="{C3380CC4-5D6E-409C-BE32-E72D297353CC}">
                  <c16:uniqueId val="{00000012-EF03-456F-A3B7-E41A073CE5E2}"/>
                </c:ext>
              </c:extLst>
            </c:dLbl>
            <c:dLbl>
              <c:idx val="19"/>
              <c:tx>
                <c:strRef>
                  <c:f>Daten_Diagramme!$E$33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{3B8DADDD-0CD2-4A29-B7EB-DCB2F25A5DA3}</c15:txfldGUID>
                      <c15:f>Daten_Diagramme!$E$33</c15:f>
                      <c15:dlblFieldTableCache>
                        <c:ptCount val="1"/>
                        <c:pt idx="0">
                          <c:v>-2.5</c:v>
                        </c:pt>
                      </c15:dlblFieldTableCache>
                    </c15:dlblFTEntry>
                  </c15:dlblFieldTable>
                  <c15:showDataLabelsRange val="0"/>
                </c:ext>
                <c:ext xmlns:c16="http://schemas.microsoft.com/office/drawing/2014/chart" uri="{C3380CC4-5D6E-409C-BE32-E72D297353CC}">
                  <c16:uniqueId val="{00000013-EF03-456F-A3B7-E41A073CE5E2}"/>
                </c:ext>
              </c:extLst>
            </c:dLbl>
            <c:dLbl>
              <c:idx val="20"/>
              <c:tx>
                <c:strRef>
                  <c:f>Daten_Diagramme!$E$34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{53969A2D-7F27-478E-8352-F70BF29BD48C}</c15:txfldGUID>
                      <c15:f>Daten_Diagramme!$E$34</c15:f>
                      <c15:dlblFieldTableCache>
                        <c:ptCount val="1"/>
                        <c:pt idx="0">
                          <c:v>-0.8</c:v>
                        </c:pt>
                      </c15:dlblFieldTableCache>
                    </c15:dlblFTEntry>
                  </c15:dlblFieldTable>
                  <c15:showDataLabelsRange val="0"/>
                </c:ext>
                <c:ext xmlns:c16="http://schemas.microsoft.com/office/drawing/2014/chart" uri="{C3380CC4-5D6E-409C-BE32-E72D297353CC}">
                  <c16:uniqueId val="{00000014-EF03-456F-A3B7-E41A073CE5E2}"/>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{EF9DC034-F776-475D-901F-D6E10CC2942D}</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EF03-456F-A3B7-E41A073CE5E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{1AEF3BBD-7856-492F-9483-6077481354C4}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F03-456F-A3B7-E41A073CE5E2}"/>
                </c:ext>
              </c:extLst>
            </c:dLbl>
            <c:dLbl>
              <c:idx val="23"/>
              <c:tx>
                <c:strRef>
                  <c:f>Daten_Diagramme!$E$37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{93981F61-BD4E-4B97-A6ED-478F73C82A18}</c15:txfldGUID>
                      <c15:f>Daten_Diagramme!$E$37</c15:f>
                      <c15:dlblFieldTableCache>
                        <c:ptCount val="1"/>
                        <c:pt idx="0">
                          <c:v>3.8</c:v>
                        </c:pt>
                      </c15:dlblFieldTableCache>
                    </c15:dlblFTEntry>
                  </c15:dlblFieldTable>
                  <c15:showDataLabelsRange val="0"/>
                </c:ext>
                <c:ext xmlns:c16="http://schemas.microsoft.com/office/drawing/2014/chart" uri="{C3380CC4-5D6E-409C-BE32-E72D297353CC}">
                  <c16:uniqueId val="{00000017-EF03-456F-A3B7-E41A073CE5E2}"/>
                </c:ext>
              </c:extLst>
            </c:dLbl>
            <c:dLbl>
              <c:idx val="24"/>
              <c:tx>
                <c:strRef>
                  <c:f>Daten_Diagramme!$E$38</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{C686B919-5A05-4724-80BF-84EED4821258}</c15:txfldGUID>
                      <c15:f>Daten_Diagramme!$E$38</c15:f>
                      <c15:dlblFieldTableCache>
                        <c:ptCount val="1"/>
                        <c:pt idx="0">
                          <c:v>-7.2</c:v>
                        </c:pt>
                      </c15:dlblFieldTableCache>
                    </c15:dlblFTEntry>
                  </c15:dlblFieldTable>
                  <c15:showDataLabelsRange val="0"/>
                </c:ext>
                <c:ext xmlns:c16="http://schemas.microsoft.com/office/drawing/2014/chart" uri="{C3380CC4-5D6E-409C-BE32-E72D297353CC}">
                  <c16:uniqueId val="{00000018-EF03-456F-A3B7-E41A073CE5E2}"/>
                </c:ext>
              </c:extLst>
            </c:dLbl>
            <c:dLbl>
              <c:idx val="25"/>
              <c:tx>
                <c:strRef>
                  <c:f>Daten_Diagramme!$E$39</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{D3C3F418-683C-4A82-B234-426FE2FB5394}</c15:txfldGUID>
                      <c15:f>Daten_Diagramme!$E$39</c15:f>
                      <c15:dlblFieldTableCache>
                        <c:ptCount val="1"/>
                        <c:pt idx="0">
                          <c:v>-5.2</c:v>
                        </c:pt>
                      </c15:dlblFieldTableCache>
                    </c15:dlblFTEntry>
                  </c15:dlblFieldTable>
                  <c15:showDataLabelsRange val="0"/>
                </c:ext>
                <c:ext xmlns:c16="http://schemas.microsoft.com/office/drawing/2014/chart" uri="{C3380CC4-5D6E-409C-BE32-E72D297353CC}">
                  <c16:uniqueId val="{00000019-EF03-456F-A3B7-E41A073CE5E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{EE9B8A68-3925-4268-9278-79AF832D81B8}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F03-456F-A3B7-E41A073CE5E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{173489CA-7FC2-4A54-9E0D-2C4F5F769B81}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F03-456F-A3B7-E41A073CE5E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{B3A6E8C8-0A4E-44BE-86F8-2D381254046B}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F03-456F-A3B7-E41A073CE5E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{4A366B5D-FEC5-4B01-9348-5F70009BD027}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F03-456F-A3B7-E41A073CE5E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{6FC9DC72-65F1-45CE-A5F0-7C0F4D93BEB9}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F03-456F-A3B7-E41A073CE5E2}"/>
                </c:ext>
              </c:extLst>
            </c:dLbl>
            <c:dLbl>
              <c:idx val="31"/>
              <c:tx>
                <c:strRef>
                  <c:f>Daten_Diagramme!$E$45</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{7220D75C-F858-468B-B891-9E335865B022}</c15:txfldGUID>
                      <c15:f>Daten_Diagramme!$E$45</c15:f>
                      <c15:dlblFieldTableCache>
                        <c:ptCount val="1"/>
                        <c:pt idx="0">
                          <c:v>-5.2</c:v>
                        </c:pt>
                      </c15:dlblFieldTableCache>
                    </c15:dlblFTEntry>
                  </c15:dlblFieldTable>
                  <c15:showDataLabelsRange val="0"/>
                </c:ext>
                <c:ext xmlns:c16="http://schemas.microsoft.com/office/drawing/2014/chart" uri="{C3380CC4-5D6E-409C-BE32-E72D297353CC}">
                  <c16:uniqueId val="{0000001F-EF03-456F-A3B7-E41A073CE5E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-5.4509522098454903</c:v>
                </c:pt>
                <c:pt idx="1">
                  <c:v>3.7735849056603774</c:v>
                </c:pt>
                <c:pt idx="2">
                  <c:v>22.033898305084747</c:v>
                </c:pt>
                <c:pt idx="3">
                  <c:v>-11.057153530070975</c:v>
                </c:pt>
                <c:pt idx="4">
                  <c:v>-12.8</c:v>
                </c:pt>
                <c:pt idx="5">
                  <c:v>-10.284463894967177</c:v>
                </c:pt>
                <c:pt idx="6">
                  <c:v>-12.607449856733524</c:v>
                </c:pt>
                <c:pt idx="7">
                  <c:v>1.4985014985014986</c:v>
                </c:pt>
                <c:pt idx="8">
                  <c:v>-0.65180824222035327</c:v>
                </c:pt>
                <c:pt idx="9">
                  <c:v>-5.868167202572347</c:v>
                </c:pt>
                <c:pt idx="10">
                  <c:v>-14.566115702479339</c:v>
                </c:pt>
                <c:pt idx="11">
                  <c:v>-2.9801324503311259</c:v>
                </c:pt>
                <c:pt idx="12">
                  <c:v>7.2033898305084749</c:v>
                </c:pt>
                <c:pt idx="13">
                  <c:v>-11.137162954279015</c:v>
                </c:pt>
                <c:pt idx="14">
                  <c:v>-6.9439785306943982</c:v>
                </c:pt>
                <c:pt idx="15">
                  <c:v>-17.836257309941519</c:v>
                </c:pt>
                <c:pt idx="16">
                  <c:v>5.1282051282051286</c:v>
                </c:pt>
                <c:pt idx="17">
                  <c:v>-0.84566596194503174</c:v>
                </c:pt>
                <c:pt idx="18">
                  <c:v>-1.4667365112624411</c:v>
                </c:pt>
                <c:pt idx="19">
                  <c:v>-2.4544734758511479</c:v>
                </c:pt>
                <c:pt idx="20">
                  <c:v>-0.83459787556904397</c:v>
                </c:pt>
                <c:pt idx="21">
                  <c:v>0</c:v>
                </c:pt>
                <c:pt idx="23">
                  <c:v>3.7735849056603774</c:v>
                </c:pt>
                <c:pt idx="24">
                  <c:v>-7.1715279636071712</c:v>
                </c:pt>
                <c:pt idx="25">
                  <c:v>-5.2440247367541364</c:v>
                </c:pt>
              </c:numCache>
            </c:numRef>
          </c:val>
          <c:extLst>
            <c:ext xmlns:c16="http://schemas.microsoft.com/office/drawing/2014/chart" uri="{C3380CC4-5D6E-409C-BE32-E72D297353CC}">
              <c16:uniqueId val="{00000020-EF03-456F-A3B7-E41A073CE5E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{BD68456B-26E3-4DC7-8B23-80B5646EA615}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F03-456F-A3B7-E41A073CE5E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{65FE9D9B-FED7-44A4-91F2-988B749063CA}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F03-456F-A3B7-E41A073CE5E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{5BA5172C-6911-46E0-9FFF-D13C9A2A5EE6}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F03-456F-A3B7-E41A073CE5E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{7837088F-4C78-4C0B-8300-946332150D20}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F03-456F-A3B7-E41A073CE5E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{D5941346-0F63-4952-AD55-2DC0031F30C6}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F03-456F-A3B7-E41A073CE5E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{CC714F0C-CE32-40D2-AD7F-16440E5AD822}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F03-456F-A3B7-E41A073CE5E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{8AC61982-9FA2-4FA6-8B49-C7BDC0C512F7}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F03-456F-A3B7-E41A073CE5E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{34AE956F-3FC7-4365-9146-FE7B772E343C}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F03-456F-A3B7-E41A073CE5E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{E817BE83-5E55-484F-A5D8-A70D4CF2DBA4}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F03-456F-A3B7-E41A073CE5E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{96605AD3-1E2E-4FA1-BC99-FA8FC127DFE5}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F03-456F-A3B7-E41A073CE5E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{E23FF989-2335-4C3F-A61D-25B4F80D5ADD}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F03-456F-A3B7-E41A073CE5E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{40AFDC75-382C-4D91-AAFC-28BC02F660C9}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F03-456F-A3B7-E41A073CE5E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{AD4F3E9E-3863-4765-A530-5A84443E59C9}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F03-456F-A3B7-E41A073CE5E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{8B209740-FB34-47BB-AF92-42FA3B058B59}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F03-456F-A3B7-E41A073CE5E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{7D82CB58-6984-44D3-A784-491292A521BC}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F03-456F-A3B7-E41A073CE5E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{A528F7F2-1E4D-4262-B501-1D562FD6DC54}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F03-456F-A3B7-E41A073CE5E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{31B1212A-851E-45D5-BBFE-CABC373C4325}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F03-456F-A3B7-E41A073CE5E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{697D8E84-CEAD-4AD2-B8BA-20880BE1EEDA}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F03-456F-A3B7-E41A073CE5E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{88ABA1D3-B0A1-4742-98E5-2629CB1F8D29}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F03-456F-A3B7-E41A073CE5E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{5BF232F2-494D-43D2-9A81-D196D95169E7}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F03-456F-A3B7-E41A073CE5E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{D29A77AA-72ED-43D4-84BF-7EE15453C3E9}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F03-456F-A3B7-E41A073CE5E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{16BE50D1-511E-49D9-88B3-9CF509CCF317}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F03-456F-A3B7-E41A073CE5E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{877847AF-555F-45C8-9998-6BE270DBAD12}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F03-456F-A3B7-E41A073CE5E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{321E9D48-A9F3-4F0B-A8FE-B4F8E504326D}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F03-456F-A3B7-E41A073CE5E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{DD1C257A-A99D-4DA6-A519-E55B907717E6}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F03-456F-A3B7-E41A073CE5E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{CE4A11FA-DD32-4E51-AC57-2E24030EABB9}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F03-456F-A3B7-E41A073CE5E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{03892816-4ECC-49AF-BF15-D0BA4B4F9FF7}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F03-456F-A3B7-E41A073CE5E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{EDA6F22C-535F-4917-AC86-7D982C579C66}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F03-456F-A3B7-E41A073CE5E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{0BF54180-09A1-478A-8726-A40C887694E3}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F03-456F-A3B7-E41A073CE5E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{8B8B4D39-0204-408C-B120-EBA840B1DA4A}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F03-456F-A3B7-E41A073CE5E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{E3E2745A-6E2F-4649-A692-2554B9CCFEBF}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F03-456F-A3B7-E41A073CE5E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{34E2666E-9062-4D68-BDE9-F57CA9628094}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F03-456F-A3B7-E41A073CE5E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F03-456F-A3B7-E41A073CE5E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F03-456F-A3B7-E41A073CE5E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{1C1CF495-B06E-4FAA-8B23-E778FA3B1D8D}</c15:txfldGUID>
                      <c15:f>Diagramm!$I$46</c15:f>
                      <c15:dlblFieldTableCache>
                        <c:ptCount val="1"/>
                      </c15:dlblFieldTableCache>
                    </c15:dlblFTEntry>
                  </c15:dlblFieldTable>
                  <c15:showDataLabelsRange val="0"/>
                </c:ext>
                <c:ext xmlns:c16="http://schemas.microsoft.com/office/drawing/2014/chart" uri="{C3380CC4-5D6E-409C-BE32-E72D297353CC}">
                  <c16:uniqueId val="{00000000-50E3-4CB1-B6D4-DCE4B65A9DC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{1B9BF780-9513-4EE3-A2FF-5AB5AB36D914}</c15:txfldGUID>
                      <c15:f>Diagramm!$I$47</c15:f>
                      <c15:dlblFieldTableCache>
                        <c:ptCount val="1"/>
                      </c15:dlblFieldTableCache>
                    </c15:dlblFTEntry>
                  </c15:dlblFieldTable>
                  <c15:showDataLabelsRange val="0"/>
                </c:ext>
                <c:ext xmlns:c16="http://schemas.microsoft.com/office/drawing/2014/chart" uri="{C3380CC4-5D6E-409C-BE32-E72D297353CC}">
                  <c16:uniqueId val="{00000001-50E3-4CB1-B6D4-DCE4B65A9DC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{8DD867E2-4053-4AC1-95ED-200DE25A4721}</c15:txfldGUID>
                      <c15:f>Diagramm!$I$48</c15:f>
                      <c15:dlblFieldTableCache>
                        <c:ptCount val="1"/>
                      </c15:dlblFieldTableCache>
                    </c15:dlblFTEntry>
                  </c15:dlblFieldTable>
                  <c15:showDataLabelsRange val="0"/>
                </c:ext>
                <c:ext xmlns:c16="http://schemas.microsoft.com/office/drawing/2014/chart" uri="{C3380CC4-5D6E-409C-BE32-E72D297353CC}">
                  <c16:uniqueId val="{00000002-50E3-4CB1-B6D4-DCE4B65A9DC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{1D673423-1BD6-408D-BC04-44D18C03370A}</c15:txfldGUID>
                      <c15:f>Diagramm!$I$49</c15:f>
                      <c15:dlblFieldTableCache>
                        <c:ptCount val="1"/>
                      </c15:dlblFieldTableCache>
                    </c15:dlblFTEntry>
                  </c15:dlblFieldTable>
                  <c15:showDataLabelsRange val="0"/>
                </c:ext>
                <c:ext xmlns:c16="http://schemas.microsoft.com/office/drawing/2014/chart" uri="{C3380CC4-5D6E-409C-BE32-E72D297353CC}">
                  <c16:uniqueId val="{00000003-50E3-4CB1-B6D4-DCE4B65A9DC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{E13419FA-4948-4AFF-A044-7D118FBB5BA7}</c15:txfldGUID>
                      <c15:f>Diagramm!$I$50</c15:f>
                      <c15:dlblFieldTableCache>
                        <c:ptCount val="1"/>
                      </c15:dlblFieldTableCache>
                    </c15:dlblFTEntry>
                  </c15:dlblFieldTable>
                  <c15:showDataLabelsRange val="0"/>
                </c:ext>
                <c:ext xmlns:c16="http://schemas.microsoft.com/office/drawing/2014/chart" uri="{C3380CC4-5D6E-409C-BE32-E72D297353CC}">
                  <c16:uniqueId val="{00000004-50E3-4CB1-B6D4-DCE4B65A9DC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{F744FA92-6450-46BB-98F3-7377C2FDE55A}</c15:txfldGUID>
                      <c15:f>Diagramm!$I$51</c15:f>
                      <c15:dlblFieldTableCache>
                        <c:ptCount val="1"/>
                      </c15:dlblFieldTableCache>
                    </c15:dlblFTEntry>
                  </c15:dlblFieldTable>
                  <c15:showDataLabelsRange val="0"/>
                </c:ext>
                <c:ext xmlns:c16="http://schemas.microsoft.com/office/drawing/2014/chart" uri="{C3380CC4-5D6E-409C-BE32-E72D297353CC}">
                  <c16:uniqueId val="{00000005-50E3-4CB1-B6D4-DCE4B65A9DC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{2F793C54-3050-4CA6-99BC-0760F1228653}</c15:txfldGUID>
                      <c15:f>Diagramm!$I$52</c15:f>
                      <c15:dlblFieldTableCache>
                        <c:ptCount val="1"/>
                      </c15:dlblFieldTableCache>
                    </c15:dlblFTEntry>
                  </c15:dlblFieldTable>
                  <c15:showDataLabelsRange val="0"/>
                </c:ext>
                <c:ext xmlns:c16="http://schemas.microsoft.com/office/drawing/2014/chart" uri="{C3380CC4-5D6E-409C-BE32-E72D297353CC}">
                  <c16:uniqueId val="{00000006-50E3-4CB1-B6D4-DCE4B65A9DC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{B2B7F536-6357-4E3B-97B2-8C2E6C4A5259}</c15:txfldGUID>
                      <c15:f>Diagramm!$I$53</c15:f>
                      <c15:dlblFieldTableCache>
                        <c:ptCount val="1"/>
                      </c15:dlblFieldTableCache>
                    </c15:dlblFTEntry>
                  </c15:dlblFieldTable>
                  <c15:showDataLabelsRange val="0"/>
                </c:ext>
                <c:ext xmlns:c16="http://schemas.microsoft.com/office/drawing/2014/chart" uri="{C3380CC4-5D6E-409C-BE32-E72D297353CC}">
                  <c16:uniqueId val="{00000007-50E3-4CB1-B6D4-DCE4B65A9DC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{3A7ABA43-7324-433D-AA21-B7CDCCEF6AE8}</c15:txfldGUID>
                      <c15:f>Diagramm!$I$54</c15:f>
                      <c15:dlblFieldTableCache>
                        <c:ptCount val="1"/>
                      </c15:dlblFieldTableCache>
                    </c15:dlblFTEntry>
                  </c15:dlblFieldTable>
                  <c15:showDataLabelsRange val="0"/>
                </c:ext>
                <c:ext xmlns:c16="http://schemas.microsoft.com/office/drawing/2014/chart" uri="{C3380CC4-5D6E-409C-BE32-E72D297353CC}">
                  <c16:uniqueId val="{00000008-50E3-4CB1-B6D4-DCE4B65A9DC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{A1C6631D-5277-46C5-A48B-B1444746F8A5}</c15:txfldGUID>
                      <c15:f>Diagramm!$I$55</c15:f>
                      <c15:dlblFieldTableCache>
                        <c:ptCount val="1"/>
                      </c15:dlblFieldTableCache>
                    </c15:dlblFTEntry>
                  </c15:dlblFieldTable>
                  <c15:showDataLabelsRange val="0"/>
                </c:ext>
                <c:ext xmlns:c16="http://schemas.microsoft.com/office/drawing/2014/chart" uri="{C3380CC4-5D6E-409C-BE32-E72D297353CC}">
                  <c16:uniqueId val="{00000009-50E3-4CB1-B6D4-DCE4B65A9DC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{E6B29A67-8D39-416D-83CB-D628CC131C7D}</c15:txfldGUID>
                      <c15:f>Diagramm!$I$56</c15:f>
                      <c15:dlblFieldTableCache>
                        <c:ptCount val="1"/>
                      </c15:dlblFieldTableCache>
                    </c15:dlblFTEntry>
                  </c15:dlblFieldTable>
                  <c15:showDataLabelsRange val="0"/>
                </c:ext>
                <c:ext xmlns:c16="http://schemas.microsoft.com/office/drawing/2014/chart" uri="{C3380CC4-5D6E-409C-BE32-E72D297353CC}">
                  <c16:uniqueId val="{0000000A-50E3-4CB1-B6D4-DCE4B65A9DC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{5CF0934E-03FE-40A4-8D82-B1CF955C0BD4}</c15:txfldGUID>
                      <c15:f>Diagramm!$I$57</c15:f>
                      <c15:dlblFieldTableCache>
                        <c:ptCount val="1"/>
                      </c15:dlblFieldTableCache>
                    </c15:dlblFTEntry>
                  </c15:dlblFieldTable>
                  <c15:showDataLabelsRange val="0"/>
                </c:ext>
                <c:ext xmlns:c16="http://schemas.microsoft.com/office/drawing/2014/chart" uri="{C3380CC4-5D6E-409C-BE32-E72D297353CC}">
                  <c16:uniqueId val="{0000000B-50E3-4CB1-B6D4-DCE4B65A9DC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{C45C0A6A-DDA2-438C-8B3A-234B6091BDCD}</c15:txfldGUID>
                      <c15:f>Diagramm!$I$58</c15:f>
                      <c15:dlblFieldTableCache>
                        <c:ptCount val="1"/>
                      </c15:dlblFieldTableCache>
                    </c15:dlblFTEntry>
                  </c15:dlblFieldTable>
                  <c15:showDataLabelsRange val="0"/>
                </c:ext>
                <c:ext xmlns:c16="http://schemas.microsoft.com/office/drawing/2014/chart" uri="{C3380CC4-5D6E-409C-BE32-E72D297353CC}">
                  <c16:uniqueId val="{0000000C-50E3-4CB1-B6D4-DCE4B65A9DC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{4C7901C3-ECC4-40F0-97F5-405521864FBC}</c15:txfldGUID>
                      <c15:f>Diagramm!$I$59</c15:f>
                      <c15:dlblFieldTableCache>
                        <c:ptCount val="1"/>
                      </c15:dlblFieldTableCache>
                    </c15:dlblFTEntry>
                  </c15:dlblFieldTable>
                  <c15:showDataLabelsRange val="0"/>
                </c:ext>
                <c:ext xmlns:c16="http://schemas.microsoft.com/office/drawing/2014/chart" uri="{C3380CC4-5D6E-409C-BE32-E72D297353CC}">
                  <c16:uniqueId val="{0000000D-50E3-4CB1-B6D4-DCE4B65A9DC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{D5D48F3A-EB55-4101-B351-A8D334417A41}</c15:txfldGUID>
                      <c15:f>Diagramm!$I$60</c15:f>
                      <c15:dlblFieldTableCache>
                        <c:ptCount val="1"/>
                      </c15:dlblFieldTableCache>
                    </c15:dlblFTEntry>
                  </c15:dlblFieldTable>
                  <c15:showDataLabelsRange val="0"/>
                </c:ext>
                <c:ext xmlns:c16="http://schemas.microsoft.com/office/drawing/2014/chart" uri="{C3380CC4-5D6E-409C-BE32-E72D297353CC}">
                  <c16:uniqueId val="{0000000E-50E3-4CB1-B6D4-DCE4B65A9DC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{0540130B-1D40-4E73-9EB2-2FB1988B500F}</c15:txfldGUID>
                      <c15:f>Diagramm!$I$61</c15:f>
                      <c15:dlblFieldTableCache>
                        <c:ptCount val="1"/>
                      </c15:dlblFieldTableCache>
                    </c15:dlblFTEntry>
                  </c15:dlblFieldTable>
                  <c15:showDataLabelsRange val="0"/>
                </c:ext>
                <c:ext xmlns:c16="http://schemas.microsoft.com/office/drawing/2014/chart" uri="{C3380CC4-5D6E-409C-BE32-E72D297353CC}">
                  <c16:uniqueId val="{0000000F-50E3-4CB1-B6D4-DCE4B65A9DC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{730BBAFD-0BFA-459F-B2CA-ADF71D572428}</c15:txfldGUID>
                      <c15:f>Diagramm!$I$62</c15:f>
                      <c15:dlblFieldTableCache>
                        <c:ptCount val="1"/>
                      </c15:dlblFieldTableCache>
                    </c15:dlblFTEntry>
                  </c15:dlblFieldTable>
                  <c15:showDataLabelsRange val="0"/>
                </c:ext>
                <c:ext xmlns:c16="http://schemas.microsoft.com/office/drawing/2014/chart" uri="{C3380CC4-5D6E-409C-BE32-E72D297353CC}">
                  <c16:uniqueId val="{00000010-50E3-4CB1-B6D4-DCE4B65A9DC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{50E1D961-0C0E-43E6-8D39-D850567E05CD}</c15:txfldGUID>
                      <c15:f>Diagramm!$I$63</c15:f>
                      <c15:dlblFieldTableCache>
                        <c:ptCount val="1"/>
                      </c15:dlblFieldTableCache>
                    </c15:dlblFTEntry>
                  </c15:dlblFieldTable>
                  <c15:showDataLabelsRange val="0"/>
                </c:ext>
                <c:ext xmlns:c16="http://schemas.microsoft.com/office/drawing/2014/chart" uri="{C3380CC4-5D6E-409C-BE32-E72D297353CC}">
                  <c16:uniqueId val="{00000011-50E3-4CB1-B6D4-DCE4B65A9DC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{5E5A9AD5-1C0D-4912-B19B-C4F67414000B}</c15:txfldGUID>
                      <c15:f>Diagramm!$I$64</c15:f>
                      <c15:dlblFieldTableCache>
                        <c:ptCount val="1"/>
                      </c15:dlblFieldTableCache>
                    </c15:dlblFTEntry>
                  </c15:dlblFieldTable>
                  <c15:showDataLabelsRange val="0"/>
                </c:ext>
                <c:ext xmlns:c16="http://schemas.microsoft.com/office/drawing/2014/chart" uri="{C3380CC4-5D6E-409C-BE32-E72D297353CC}">
                  <c16:uniqueId val="{00000012-50E3-4CB1-B6D4-DCE4B65A9DC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{C9697E73-44DA-41B8-AB31-CB46846AC984}</c15:txfldGUID>
                      <c15:f>Diagramm!$I$65</c15:f>
                      <c15:dlblFieldTableCache>
                        <c:ptCount val="1"/>
                      </c15:dlblFieldTableCache>
                    </c15:dlblFTEntry>
                  </c15:dlblFieldTable>
                  <c15:showDataLabelsRange val="0"/>
                </c:ext>
                <c:ext xmlns:c16="http://schemas.microsoft.com/office/drawing/2014/chart" uri="{C3380CC4-5D6E-409C-BE32-E72D297353CC}">
                  <c16:uniqueId val="{00000013-50E3-4CB1-B6D4-DCE4B65A9DC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{1C7F1707-F871-409D-ACD4-A733F8011ED3}</c15:txfldGUID>
                      <c15:f>Diagramm!$I$66</c15:f>
                      <c15:dlblFieldTableCache>
                        <c:ptCount val="1"/>
                      </c15:dlblFieldTableCache>
                    </c15:dlblFTEntry>
                  </c15:dlblFieldTable>
                  <c15:showDataLabelsRange val="0"/>
                </c:ext>
                <c:ext xmlns:c16="http://schemas.microsoft.com/office/drawing/2014/chart" uri="{C3380CC4-5D6E-409C-BE32-E72D297353CC}">
                  <c16:uniqueId val="{00000014-50E3-4CB1-B6D4-DCE4B65A9DC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{5CEF9891-B04C-4C2B-B0EA-DDAD064BA432}</c15:txfldGUID>
                      <c15:f>Diagramm!$I$67</c15:f>
                      <c15:dlblFieldTableCache>
                        <c:ptCount val="1"/>
                      </c15:dlblFieldTableCache>
                    </c15:dlblFTEntry>
                  </c15:dlblFieldTable>
                  <c15:showDataLabelsRange val="0"/>
                </c:ext>
                <c:ext xmlns:c16="http://schemas.microsoft.com/office/drawing/2014/chart" uri="{C3380CC4-5D6E-409C-BE32-E72D297353CC}">
                  <c16:uniqueId val="{00000015-50E3-4CB1-B6D4-DCE4B65A9DC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0E3-4CB1-B6D4-DCE4B65A9DC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{79F73EB6-A186-4368-B40C-DFC2CAE56CFC}</c15:txfldGUID>
                      <c15:f>Diagramm!$K$46</c15:f>
                      <c15:dlblFieldTableCache>
                        <c:ptCount val="1"/>
                      </c15:dlblFieldTableCache>
                    </c15:dlblFTEntry>
                  </c15:dlblFieldTable>
                  <c15:showDataLabelsRange val="0"/>
                </c:ext>
                <c:ext xmlns:c16="http://schemas.microsoft.com/office/drawing/2014/chart" uri="{C3380CC4-5D6E-409C-BE32-E72D297353CC}">
                  <c16:uniqueId val="{00000017-50E3-4CB1-B6D4-DCE4B65A9DC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{3398CF46-39D7-414D-8BBC-DA2FBB32C495}</c15:txfldGUID>
                      <c15:f>Diagramm!$K$47</c15:f>
                      <c15:dlblFieldTableCache>
                        <c:ptCount val="1"/>
                      </c15:dlblFieldTableCache>
                    </c15:dlblFTEntry>
                  </c15:dlblFieldTable>
                  <c15:showDataLabelsRange val="0"/>
                </c:ext>
                <c:ext xmlns:c16="http://schemas.microsoft.com/office/drawing/2014/chart" uri="{C3380CC4-5D6E-409C-BE32-E72D297353CC}">
                  <c16:uniqueId val="{00000018-50E3-4CB1-B6D4-DCE4B65A9DC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{EA99877A-3A9E-4F49-B8D8-80A054D031BA}</c15:txfldGUID>
                      <c15:f>Diagramm!$K$48</c15:f>
                      <c15:dlblFieldTableCache>
                        <c:ptCount val="1"/>
                      </c15:dlblFieldTableCache>
                    </c15:dlblFTEntry>
                  </c15:dlblFieldTable>
                  <c15:showDataLabelsRange val="0"/>
                </c:ext>
                <c:ext xmlns:c16="http://schemas.microsoft.com/office/drawing/2014/chart" uri="{C3380CC4-5D6E-409C-BE32-E72D297353CC}">
                  <c16:uniqueId val="{00000019-50E3-4CB1-B6D4-DCE4B65A9DC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{7FB12C6D-A8B3-4A2E-B89F-8A6FC96B2FCA}</c15:txfldGUID>
                      <c15:f>Diagramm!$K$49</c15:f>
                      <c15:dlblFieldTableCache>
                        <c:ptCount val="1"/>
                      </c15:dlblFieldTableCache>
                    </c15:dlblFTEntry>
                  </c15:dlblFieldTable>
                  <c15:showDataLabelsRange val="0"/>
                </c:ext>
                <c:ext xmlns:c16="http://schemas.microsoft.com/office/drawing/2014/chart" uri="{C3380CC4-5D6E-409C-BE32-E72D297353CC}">
                  <c16:uniqueId val="{0000001A-50E3-4CB1-B6D4-DCE4B65A9DC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{E2AB4CF2-745F-4F05-A230-815864CAEE0B}</c15:txfldGUID>
                      <c15:f>Diagramm!$K$50</c15:f>
                      <c15:dlblFieldTableCache>
                        <c:ptCount val="1"/>
                      </c15:dlblFieldTableCache>
                    </c15:dlblFTEntry>
                  </c15:dlblFieldTable>
                  <c15:showDataLabelsRange val="0"/>
                </c:ext>
                <c:ext xmlns:c16="http://schemas.microsoft.com/office/drawing/2014/chart" uri="{C3380CC4-5D6E-409C-BE32-E72D297353CC}">
                  <c16:uniqueId val="{0000001B-50E3-4CB1-B6D4-DCE4B65A9DC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{A5B9CF20-6306-467F-BB52-1B6C7BE6D169}</c15:txfldGUID>
                      <c15:f>Diagramm!$K$51</c15:f>
                      <c15:dlblFieldTableCache>
                        <c:ptCount val="1"/>
                      </c15:dlblFieldTableCache>
                    </c15:dlblFTEntry>
                  </c15:dlblFieldTable>
                  <c15:showDataLabelsRange val="0"/>
                </c:ext>
                <c:ext xmlns:c16="http://schemas.microsoft.com/office/drawing/2014/chart" uri="{C3380CC4-5D6E-409C-BE32-E72D297353CC}">
                  <c16:uniqueId val="{0000001C-50E3-4CB1-B6D4-DCE4B65A9DC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{77AEB2C7-2C22-4838-A35F-B62CF80ABE32}</c15:txfldGUID>
                      <c15:f>Diagramm!$K$52</c15:f>
                      <c15:dlblFieldTableCache>
                        <c:ptCount val="1"/>
                      </c15:dlblFieldTableCache>
                    </c15:dlblFTEntry>
                  </c15:dlblFieldTable>
                  <c15:showDataLabelsRange val="0"/>
                </c:ext>
                <c:ext xmlns:c16="http://schemas.microsoft.com/office/drawing/2014/chart" uri="{C3380CC4-5D6E-409C-BE32-E72D297353CC}">
                  <c16:uniqueId val="{0000001D-50E3-4CB1-B6D4-DCE4B65A9DC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{92095D6D-6A71-4E7C-973A-CFB9723F6E89}</c15:txfldGUID>
                      <c15:f>Diagramm!$K$53</c15:f>
                      <c15:dlblFieldTableCache>
                        <c:ptCount val="1"/>
                      </c15:dlblFieldTableCache>
                    </c15:dlblFTEntry>
                  </c15:dlblFieldTable>
                  <c15:showDataLabelsRange val="0"/>
                </c:ext>
                <c:ext xmlns:c16="http://schemas.microsoft.com/office/drawing/2014/chart" uri="{C3380CC4-5D6E-409C-BE32-E72D297353CC}">
                  <c16:uniqueId val="{0000001E-50E3-4CB1-B6D4-DCE4B65A9DC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{039E050C-1A9F-4A7B-9C23-2F4BB077DE90}</c15:txfldGUID>
                      <c15:f>Diagramm!$K$54</c15:f>
                      <c15:dlblFieldTableCache>
                        <c:ptCount val="1"/>
                      </c15:dlblFieldTableCache>
                    </c15:dlblFTEntry>
                  </c15:dlblFieldTable>
                  <c15:showDataLabelsRange val="0"/>
                </c:ext>
                <c:ext xmlns:c16="http://schemas.microsoft.com/office/drawing/2014/chart" uri="{C3380CC4-5D6E-409C-BE32-E72D297353CC}">
                  <c16:uniqueId val="{0000001F-50E3-4CB1-B6D4-DCE4B65A9DC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{F476E940-F510-4B23-BE9A-47A30FE3E677}</c15:txfldGUID>
                      <c15:f>Diagramm!$K$55</c15:f>
                      <c15:dlblFieldTableCache>
                        <c:ptCount val="1"/>
                      </c15:dlblFieldTableCache>
                    </c15:dlblFTEntry>
                  </c15:dlblFieldTable>
                  <c15:showDataLabelsRange val="0"/>
                </c:ext>
                <c:ext xmlns:c16="http://schemas.microsoft.com/office/drawing/2014/chart" uri="{C3380CC4-5D6E-409C-BE32-E72D297353CC}">
                  <c16:uniqueId val="{00000020-50E3-4CB1-B6D4-DCE4B65A9DC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{D5A29308-5E0F-4662-AF93-0D835E0F314A}</c15:txfldGUID>
                      <c15:f>Diagramm!$K$56</c15:f>
                      <c15:dlblFieldTableCache>
                        <c:ptCount val="1"/>
                      </c15:dlblFieldTableCache>
                    </c15:dlblFTEntry>
                  </c15:dlblFieldTable>
                  <c15:showDataLabelsRange val="0"/>
                </c:ext>
                <c:ext xmlns:c16="http://schemas.microsoft.com/office/drawing/2014/chart" uri="{C3380CC4-5D6E-409C-BE32-E72D297353CC}">
                  <c16:uniqueId val="{00000021-50E3-4CB1-B6D4-DCE4B65A9DC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{F20CF3EE-03F4-43DE-969C-BE3B5E91C0D0}</c15:txfldGUID>
                      <c15:f>Diagramm!$K$57</c15:f>
                      <c15:dlblFieldTableCache>
                        <c:ptCount val="1"/>
                      </c15:dlblFieldTableCache>
                    </c15:dlblFTEntry>
                  </c15:dlblFieldTable>
                  <c15:showDataLabelsRange val="0"/>
                </c:ext>
                <c:ext xmlns:c16="http://schemas.microsoft.com/office/drawing/2014/chart" uri="{C3380CC4-5D6E-409C-BE32-E72D297353CC}">
                  <c16:uniqueId val="{00000022-50E3-4CB1-B6D4-DCE4B65A9DC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{9AAFBE53-C536-4B29-B21E-814D6A460B27}</c15:txfldGUID>
                      <c15:f>Diagramm!$K$58</c15:f>
                      <c15:dlblFieldTableCache>
                        <c:ptCount val="1"/>
                      </c15:dlblFieldTableCache>
                    </c15:dlblFTEntry>
                  </c15:dlblFieldTable>
                  <c15:showDataLabelsRange val="0"/>
                </c:ext>
                <c:ext xmlns:c16="http://schemas.microsoft.com/office/drawing/2014/chart" uri="{C3380CC4-5D6E-409C-BE32-E72D297353CC}">
                  <c16:uniqueId val="{00000023-50E3-4CB1-B6D4-DCE4B65A9DC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{055FFBEA-5FD6-4949-88FD-650CF7F972F2}</c15:txfldGUID>
                      <c15:f>Diagramm!$K$59</c15:f>
                      <c15:dlblFieldTableCache>
                        <c:ptCount val="1"/>
                      </c15:dlblFieldTableCache>
                    </c15:dlblFTEntry>
                  </c15:dlblFieldTable>
                  <c15:showDataLabelsRange val="0"/>
                </c:ext>
                <c:ext xmlns:c16="http://schemas.microsoft.com/office/drawing/2014/chart" uri="{C3380CC4-5D6E-409C-BE32-E72D297353CC}">
                  <c16:uniqueId val="{00000024-50E3-4CB1-B6D4-DCE4B65A9DC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{ECCFB678-CE59-4CC0-8F17-2176B6B239ED}</c15:txfldGUID>
                      <c15:f>Diagramm!$K$60</c15:f>
                      <c15:dlblFieldTableCache>
                        <c:ptCount val="1"/>
                      </c15:dlblFieldTableCache>
                    </c15:dlblFTEntry>
                  </c15:dlblFieldTable>
                  <c15:showDataLabelsRange val="0"/>
                </c:ext>
                <c:ext xmlns:c16="http://schemas.microsoft.com/office/drawing/2014/chart" uri="{C3380CC4-5D6E-409C-BE32-E72D297353CC}">
                  <c16:uniqueId val="{00000025-50E3-4CB1-B6D4-DCE4B65A9DC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{C9C362E8-E8F5-4306-A1E3-D24A8EDDE450}</c15:txfldGUID>
                      <c15:f>Diagramm!$K$61</c15:f>
                      <c15:dlblFieldTableCache>
                        <c:ptCount val="1"/>
                      </c15:dlblFieldTableCache>
                    </c15:dlblFTEntry>
                  </c15:dlblFieldTable>
                  <c15:showDataLabelsRange val="0"/>
                </c:ext>
                <c:ext xmlns:c16="http://schemas.microsoft.com/office/drawing/2014/chart" uri="{C3380CC4-5D6E-409C-BE32-E72D297353CC}">
                  <c16:uniqueId val="{00000026-50E3-4CB1-B6D4-DCE4B65A9DC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{B7B9023F-66B5-4A09-9B91-461CC7FE0CB4}</c15:txfldGUID>
                      <c15:f>Diagramm!$K$62</c15:f>
                      <c15:dlblFieldTableCache>
                        <c:ptCount val="1"/>
                      </c15:dlblFieldTableCache>
                    </c15:dlblFTEntry>
                  </c15:dlblFieldTable>
                  <c15:showDataLabelsRange val="0"/>
                </c:ext>
                <c:ext xmlns:c16="http://schemas.microsoft.com/office/drawing/2014/chart" uri="{C3380CC4-5D6E-409C-BE32-E72D297353CC}">
                  <c16:uniqueId val="{00000027-50E3-4CB1-B6D4-DCE4B65A9DC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{A56B0862-3E95-44FB-9A47-A7DF29D487B9}</c15:txfldGUID>
                      <c15:f>Diagramm!$K$63</c15:f>
                      <c15:dlblFieldTableCache>
                        <c:ptCount val="1"/>
                      </c15:dlblFieldTableCache>
                    </c15:dlblFTEntry>
                  </c15:dlblFieldTable>
                  <c15:showDataLabelsRange val="0"/>
                </c:ext>
                <c:ext xmlns:c16="http://schemas.microsoft.com/office/drawing/2014/chart" uri="{C3380CC4-5D6E-409C-BE32-E72D297353CC}">
                  <c16:uniqueId val="{00000028-50E3-4CB1-B6D4-DCE4B65A9DC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{60F2E80C-A9C7-4B1B-B389-0B52A711A7D4}</c15:txfldGUID>
                      <c15:f>Diagramm!$K$64</c15:f>
                      <c15:dlblFieldTableCache>
                        <c:ptCount val="1"/>
                      </c15:dlblFieldTableCache>
                    </c15:dlblFTEntry>
                  </c15:dlblFieldTable>
                  <c15:showDataLabelsRange val="0"/>
                </c:ext>
                <c:ext xmlns:c16="http://schemas.microsoft.com/office/drawing/2014/chart" uri="{C3380CC4-5D6E-409C-BE32-E72D297353CC}">
                  <c16:uniqueId val="{00000029-50E3-4CB1-B6D4-DCE4B65A9DC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{C5F6E9E7-4121-4D26-8615-EEAD4080B4BE}</c15:txfldGUID>
                      <c15:f>Diagramm!$K$65</c15:f>
                      <c15:dlblFieldTableCache>
                        <c:ptCount val="1"/>
                      </c15:dlblFieldTableCache>
                    </c15:dlblFTEntry>
                  </c15:dlblFieldTable>
                  <c15:showDataLabelsRange val="0"/>
                </c:ext>
                <c:ext xmlns:c16="http://schemas.microsoft.com/office/drawing/2014/chart" uri="{C3380CC4-5D6E-409C-BE32-E72D297353CC}">
                  <c16:uniqueId val="{0000002A-50E3-4CB1-B6D4-DCE4B65A9DC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{7358981C-B51C-409B-9136-2137F5E41062}</c15:txfldGUID>
                      <c15:f>Diagramm!$K$66</c15:f>
                      <c15:dlblFieldTableCache>
                        <c:ptCount val="1"/>
                      </c15:dlblFieldTableCache>
                    </c15:dlblFTEntry>
                  </c15:dlblFieldTable>
                  <c15:showDataLabelsRange val="0"/>
                </c:ext>
                <c:ext xmlns:c16="http://schemas.microsoft.com/office/drawing/2014/chart" uri="{C3380CC4-5D6E-409C-BE32-E72D297353CC}">
                  <c16:uniqueId val="{0000002B-50E3-4CB1-B6D4-DCE4B65A9DC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{0EDB1BC3-6E60-432B-A3DC-76A93CDC3A8E}</c15:txfldGUID>
                      <c15:f>Diagramm!$K$67</c15:f>
                      <c15:dlblFieldTableCache>
                        <c:ptCount val="1"/>
                      </c15:dlblFieldTableCache>
                    </c15:dlblFTEntry>
                  </c15:dlblFieldTable>
                  <c15:showDataLabelsRange val="0"/>
                </c:ext>
                <c:ext xmlns:c16="http://schemas.microsoft.com/office/drawing/2014/chart" uri="{C3380CC4-5D6E-409C-BE32-E72D297353CC}">
                  <c16:uniqueId val="{0000002C-50E3-4CB1-B6D4-DCE4B65A9DC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0E3-4CB1-B6D4-DCE4B65A9DC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{A0924FEC-B282-452D-A751-FD2E7A6299BB}</c15:txfldGUID>
                      <c15:f>Diagramm!$J$46</c15:f>
                      <c15:dlblFieldTableCache>
                        <c:ptCount val="1"/>
                      </c15:dlblFieldTableCache>
                    </c15:dlblFTEntry>
                  </c15:dlblFieldTable>
                  <c15:showDataLabelsRange val="0"/>
                </c:ext>
                <c:ext xmlns:c16="http://schemas.microsoft.com/office/drawing/2014/chart" uri="{C3380CC4-5D6E-409C-BE32-E72D297353CC}">
                  <c16:uniqueId val="{0000002E-50E3-4CB1-B6D4-DCE4B65A9DC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{25C9D682-C8CE-4A74-B669-3AD8B5747D28}</c15:txfldGUID>
                      <c15:f>Diagramm!$J$47</c15:f>
                      <c15:dlblFieldTableCache>
                        <c:ptCount val="1"/>
                      </c15:dlblFieldTableCache>
                    </c15:dlblFTEntry>
                  </c15:dlblFieldTable>
                  <c15:showDataLabelsRange val="0"/>
                </c:ext>
                <c:ext xmlns:c16="http://schemas.microsoft.com/office/drawing/2014/chart" uri="{C3380CC4-5D6E-409C-BE32-E72D297353CC}">
                  <c16:uniqueId val="{0000002F-50E3-4CB1-B6D4-DCE4B65A9DC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{EE710BE7-A066-440E-B65C-E28A63F0FFB5}</c15:txfldGUID>
                      <c15:f>Diagramm!$J$48</c15:f>
                      <c15:dlblFieldTableCache>
                        <c:ptCount val="1"/>
                      </c15:dlblFieldTableCache>
                    </c15:dlblFTEntry>
                  </c15:dlblFieldTable>
                  <c15:showDataLabelsRange val="0"/>
                </c:ext>
                <c:ext xmlns:c16="http://schemas.microsoft.com/office/drawing/2014/chart" uri="{C3380CC4-5D6E-409C-BE32-E72D297353CC}">
                  <c16:uniqueId val="{00000030-50E3-4CB1-B6D4-DCE4B65A9DC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{40CE9D44-DED8-4A71-8D65-1C5CB502A417}</c15:txfldGUID>
                      <c15:f>Diagramm!$J$49</c15:f>
                      <c15:dlblFieldTableCache>
                        <c:ptCount val="1"/>
                      </c15:dlblFieldTableCache>
                    </c15:dlblFTEntry>
                  </c15:dlblFieldTable>
                  <c15:showDataLabelsRange val="0"/>
                </c:ext>
                <c:ext xmlns:c16="http://schemas.microsoft.com/office/drawing/2014/chart" uri="{C3380CC4-5D6E-409C-BE32-E72D297353CC}">
                  <c16:uniqueId val="{00000031-50E3-4CB1-B6D4-DCE4B65A9DC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{8E1EAC39-3568-4938-8AE8-FA74F68AE836}</c15:txfldGUID>
                      <c15:f>Diagramm!$J$50</c15:f>
                      <c15:dlblFieldTableCache>
                        <c:ptCount val="1"/>
                      </c15:dlblFieldTableCache>
                    </c15:dlblFTEntry>
                  </c15:dlblFieldTable>
                  <c15:showDataLabelsRange val="0"/>
                </c:ext>
                <c:ext xmlns:c16="http://schemas.microsoft.com/office/drawing/2014/chart" uri="{C3380CC4-5D6E-409C-BE32-E72D297353CC}">
                  <c16:uniqueId val="{00000032-50E3-4CB1-B6D4-DCE4B65A9DC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{4AF97951-7E8B-48FE-BE37-EF61971283B2}</c15:txfldGUID>
                      <c15:f>Diagramm!$J$51</c15:f>
                      <c15:dlblFieldTableCache>
                        <c:ptCount val="1"/>
                      </c15:dlblFieldTableCache>
                    </c15:dlblFTEntry>
                  </c15:dlblFieldTable>
                  <c15:showDataLabelsRange val="0"/>
                </c:ext>
                <c:ext xmlns:c16="http://schemas.microsoft.com/office/drawing/2014/chart" uri="{C3380CC4-5D6E-409C-BE32-E72D297353CC}">
                  <c16:uniqueId val="{00000033-50E3-4CB1-B6D4-DCE4B65A9DC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{BFE7FFC2-E44F-453E-BD60-126A8033C864}</c15:txfldGUID>
                      <c15:f>Diagramm!$J$52</c15:f>
                      <c15:dlblFieldTableCache>
                        <c:ptCount val="1"/>
                      </c15:dlblFieldTableCache>
                    </c15:dlblFTEntry>
                  </c15:dlblFieldTable>
                  <c15:showDataLabelsRange val="0"/>
                </c:ext>
                <c:ext xmlns:c16="http://schemas.microsoft.com/office/drawing/2014/chart" uri="{C3380CC4-5D6E-409C-BE32-E72D297353CC}">
                  <c16:uniqueId val="{00000034-50E3-4CB1-B6D4-DCE4B65A9DC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{02C1E66E-74DC-4C63-AFFF-187E3CABEA37}</c15:txfldGUID>
                      <c15:f>Diagramm!$J$53</c15:f>
                      <c15:dlblFieldTableCache>
                        <c:ptCount val="1"/>
                      </c15:dlblFieldTableCache>
                    </c15:dlblFTEntry>
                  </c15:dlblFieldTable>
                  <c15:showDataLabelsRange val="0"/>
                </c:ext>
                <c:ext xmlns:c16="http://schemas.microsoft.com/office/drawing/2014/chart" uri="{C3380CC4-5D6E-409C-BE32-E72D297353CC}">
                  <c16:uniqueId val="{00000035-50E3-4CB1-B6D4-DCE4B65A9DC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{11E54C8D-38B2-4F02-A440-AD4436A61856}</c15:txfldGUID>
                      <c15:f>Diagramm!$J$54</c15:f>
                      <c15:dlblFieldTableCache>
                        <c:ptCount val="1"/>
                      </c15:dlblFieldTableCache>
                    </c15:dlblFTEntry>
                  </c15:dlblFieldTable>
                  <c15:showDataLabelsRange val="0"/>
                </c:ext>
                <c:ext xmlns:c16="http://schemas.microsoft.com/office/drawing/2014/chart" uri="{C3380CC4-5D6E-409C-BE32-E72D297353CC}">
                  <c16:uniqueId val="{00000036-50E3-4CB1-B6D4-DCE4B65A9DC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{D8BA56AD-6850-4866-A1F0-537792346B4D}</c15:txfldGUID>
                      <c15:f>Diagramm!$J$55</c15:f>
                      <c15:dlblFieldTableCache>
                        <c:ptCount val="1"/>
                      </c15:dlblFieldTableCache>
                    </c15:dlblFTEntry>
                  </c15:dlblFieldTable>
                  <c15:showDataLabelsRange val="0"/>
                </c:ext>
                <c:ext xmlns:c16="http://schemas.microsoft.com/office/drawing/2014/chart" uri="{C3380CC4-5D6E-409C-BE32-E72D297353CC}">
                  <c16:uniqueId val="{00000037-50E3-4CB1-B6D4-DCE4B65A9DC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{2B453D72-EB4C-45E0-8B54-8BC887E11B94}</c15:txfldGUID>
                      <c15:f>Diagramm!$J$56</c15:f>
                      <c15:dlblFieldTableCache>
                        <c:ptCount val="1"/>
                      </c15:dlblFieldTableCache>
                    </c15:dlblFTEntry>
                  </c15:dlblFieldTable>
                  <c15:showDataLabelsRange val="0"/>
                </c:ext>
                <c:ext xmlns:c16="http://schemas.microsoft.com/office/drawing/2014/chart" uri="{C3380CC4-5D6E-409C-BE32-E72D297353CC}">
                  <c16:uniqueId val="{00000038-50E3-4CB1-B6D4-DCE4B65A9DC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{C492DFAA-77E6-4EC4-B442-D402305318A6}</c15:txfldGUID>
                      <c15:f>Diagramm!$J$57</c15:f>
                      <c15:dlblFieldTableCache>
                        <c:ptCount val="1"/>
                      </c15:dlblFieldTableCache>
                    </c15:dlblFTEntry>
                  </c15:dlblFieldTable>
                  <c15:showDataLabelsRange val="0"/>
                </c:ext>
                <c:ext xmlns:c16="http://schemas.microsoft.com/office/drawing/2014/chart" uri="{C3380CC4-5D6E-409C-BE32-E72D297353CC}">
                  <c16:uniqueId val="{00000039-50E3-4CB1-B6D4-DCE4B65A9DC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{AF11C5CE-1B4E-4827-8391-1F0AA1A099C8}</c15:txfldGUID>
                      <c15:f>Diagramm!$J$58</c15:f>
                      <c15:dlblFieldTableCache>
                        <c:ptCount val="1"/>
                      </c15:dlblFieldTableCache>
                    </c15:dlblFTEntry>
                  </c15:dlblFieldTable>
                  <c15:showDataLabelsRange val="0"/>
                </c:ext>
                <c:ext xmlns:c16="http://schemas.microsoft.com/office/drawing/2014/chart" uri="{C3380CC4-5D6E-409C-BE32-E72D297353CC}">
                  <c16:uniqueId val="{0000003A-50E3-4CB1-B6D4-DCE4B65A9DC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{F5A21E4F-F79E-476A-A172-56F2269B64AB}</c15:txfldGUID>
                      <c15:f>Diagramm!$J$59</c15:f>
                      <c15:dlblFieldTableCache>
                        <c:ptCount val="1"/>
                      </c15:dlblFieldTableCache>
                    </c15:dlblFTEntry>
                  </c15:dlblFieldTable>
                  <c15:showDataLabelsRange val="0"/>
                </c:ext>
                <c:ext xmlns:c16="http://schemas.microsoft.com/office/drawing/2014/chart" uri="{C3380CC4-5D6E-409C-BE32-E72D297353CC}">
                  <c16:uniqueId val="{0000003B-50E3-4CB1-B6D4-DCE4B65A9DC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{5CD86C2B-5502-4C15-A6B7-67F6195C00CD}</c15:txfldGUID>
                      <c15:f>Diagramm!$J$60</c15:f>
                      <c15:dlblFieldTableCache>
                        <c:ptCount val="1"/>
                      </c15:dlblFieldTableCache>
                    </c15:dlblFTEntry>
                  </c15:dlblFieldTable>
                  <c15:showDataLabelsRange val="0"/>
                </c:ext>
                <c:ext xmlns:c16="http://schemas.microsoft.com/office/drawing/2014/chart" uri="{C3380CC4-5D6E-409C-BE32-E72D297353CC}">
                  <c16:uniqueId val="{0000003C-50E3-4CB1-B6D4-DCE4B65A9DC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{17473C8A-4EE3-4B5C-ABA5-4A8A6C8E7A19}</c15:txfldGUID>
                      <c15:f>Diagramm!$J$61</c15:f>
                      <c15:dlblFieldTableCache>
                        <c:ptCount val="1"/>
                      </c15:dlblFieldTableCache>
                    </c15:dlblFTEntry>
                  </c15:dlblFieldTable>
                  <c15:showDataLabelsRange val="0"/>
                </c:ext>
                <c:ext xmlns:c16="http://schemas.microsoft.com/office/drawing/2014/chart" uri="{C3380CC4-5D6E-409C-BE32-E72D297353CC}">
                  <c16:uniqueId val="{0000003D-50E3-4CB1-B6D4-DCE4B65A9DC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{4DC5D52E-E795-4628-B338-48804CAFA26C}</c15:txfldGUID>
                      <c15:f>Diagramm!$J$62</c15:f>
                      <c15:dlblFieldTableCache>
                        <c:ptCount val="1"/>
                      </c15:dlblFieldTableCache>
                    </c15:dlblFTEntry>
                  </c15:dlblFieldTable>
                  <c15:showDataLabelsRange val="0"/>
                </c:ext>
                <c:ext xmlns:c16="http://schemas.microsoft.com/office/drawing/2014/chart" uri="{C3380CC4-5D6E-409C-BE32-E72D297353CC}">
                  <c16:uniqueId val="{0000003E-50E3-4CB1-B6D4-DCE4B65A9DC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{BE79277C-4E2F-4459-B745-3B205B36DEFB}</c15:txfldGUID>
                      <c15:f>Diagramm!$J$63</c15:f>
                      <c15:dlblFieldTableCache>
                        <c:ptCount val="1"/>
                      </c15:dlblFieldTableCache>
                    </c15:dlblFTEntry>
                  </c15:dlblFieldTable>
                  <c15:showDataLabelsRange val="0"/>
                </c:ext>
                <c:ext xmlns:c16="http://schemas.microsoft.com/office/drawing/2014/chart" uri="{C3380CC4-5D6E-409C-BE32-E72D297353CC}">
                  <c16:uniqueId val="{0000003F-50E3-4CB1-B6D4-DCE4B65A9DC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{AF2EE421-BA75-4FB0-9689-2CF0EDA1F6DE}</c15:txfldGUID>
                      <c15:f>Diagramm!$J$64</c15:f>
                      <c15:dlblFieldTableCache>
                        <c:ptCount val="1"/>
                      </c15:dlblFieldTableCache>
                    </c15:dlblFTEntry>
                  </c15:dlblFieldTable>
                  <c15:showDataLabelsRange val="0"/>
                </c:ext>
                <c:ext xmlns:c16="http://schemas.microsoft.com/office/drawing/2014/chart" uri="{C3380CC4-5D6E-409C-BE32-E72D297353CC}">
                  <c16:uniqueId val="{00000040-50E3-4CB1-B6D4-DCE4B65A9DC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{B74D6EA7-4D85-487C-9519-3C8BCD8EE323}</c15:txfldGUID>
                      <c15:f>Diagramm!$J$65</c15:f>
                      <c15:dlblFieldTableCache>
                        <c:ptCount val="1"/>
                      </c15:dlblFieldTableCache>
                    </c15:dlblFTEntry>
                  </c15:dlblFieldTable>
                  <c15:showDataLabelsRange val="0"/>
                </c:ext>
                <c:ext xmlns:c16="http://schemas.microsoft.com/office/drawing/2014/chart" uri="{C3380CC4-5D6E-409C-BE32-E72D297353CC}">
                  <c16:uniqueId val="{00000041-50E3-4CB1-B6D4-DCE4B65A9DC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{07AAE011-2FCA-4612-9DC2-D694637423BE}</c15:txfldGUID>
                      <c15:f>Diagramm!$J$66</c15:f>
                      <c15:dlblFieldTableCache>
                        <c:ptCount val="1"/>
                      </c15:dlblFieldTableCache>
                    </c15:dlblFTEntry>
                  </c15:dlblFieldTable>
                  <c15:showDataLabelsRange val="0"/>
                </c:ext>
                <c:ext xmlns:c16="http://schemas.microsoft.com/office/drawing/2014/chart" uri="{C3380CC4-5D6E-409C-BE32-E72D297353CC}">
                  <c16:uniqueId val="{00000042-50E3-4CB1-B6D4-DCE4B65A9DC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{773C7A53-E970-4F5E-B9E0-D1D9B96EF0D9}</c15:txfldGUID>
                      <c15:f>Diagramm!$J$67</c15:f>
                      <c15:dlblFieldTableCache>
                        <c:ptCount val="1"/>
                      </c15:dlblFieldTableCache>
                    </c15:dlblFTEntry>
                  </c15:dlblFieldTable>
                  <c15:showDataLabelsRange val="0"/>
                </c:ext>
                <c:ext xmlns:c16="http://schemas.microsoft.com/office/drawing/2014/chart" uri="{C3380CC4-5D6E-409C-BE32-E72D297353CC}">
                  <c16:uniqueId val="{00000043-50E3-4CB1-B6D4-DCE4B65A9DC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0E3-4CB1-B6D4-DCE4B65A9DC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EF2-4192-BAFA-637717E2F80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EF2-4192-BAFA-637717E2F80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EF2-4192-BAFA-637717E2F80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EF2-4192-BAFA-637717E2F80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EF2-4192-BAFA-637717E2F80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EF2-4192-BAFA-637717E2F80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EF2-4192-BAFA-637717E2F80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EF2-4192-BAFA-637717E2F80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EF2-4192-BAFA-637717E2F80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EF2-4192-BAFA-637717E2F80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EF2-4192-BAFA-637717E2F80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EF2-4192-BAFA-637717E2F80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EF2-4192-BAFA-637717E2F80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EF2-4192-BAFA-637717E2F80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EF2-4192-BAFA-637717E2F80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EF2-4192-BAFA-637717E2F80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EF2-4192-BAFA-637717E2F80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EF2-4192-BAFA-637717E2F80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EF2-4192-BAFA-637717E2F80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EF2-4192-BAFA-637717E2F80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EF2-4192-BAFA-637717E2F80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EF2-4192-BAFA-637717E2F80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EF2-4192-BAFA-637717E2F80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EF2-4192-BAFA-637717E2F80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EF2-4192-BAFA-637717E2F80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EF2-4192-BAFA-637717E2F80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EF2-4192-BAFA-637717E2F80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EF2-4192-BAFA-637717E2F80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EF2-4192-BAFA-637717E2F80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EF2-4192-BAFA-637717E2F80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EF2-4192-BAFA-637717E2F80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EF2-4192-BAFA-637717E2F80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EF2-4192-BAFA-637717E2F80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EF2-4192-BAFA-637717E2F80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EF2-4192-BAFA-637717E2F80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EF2-4192-BAFA-637717E2F80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EF2-4192-BAFA-637717E2F80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EF2-4192-BAFA-637717E2F80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EF2-4192-BAFA-637717E2F80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EF2-4192-BAFA-637717E2F80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EF2-4192-BAFA-637717E2F80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EF2-4192-BAFA-637717E2F80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EF2-4192-BAFA-637717E2F80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EF2-4192-BAFA-637717E2F80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EF2-4192-BAFA-637717E2F80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EF2-4192-BAFA-637717E2F80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EF2-4192-BAFA-637717E2F80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EF2-4192-BAFA-637717E2F80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EF2-4192-BAFA-637717E2F80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EF2-4192-BAFA-637717E2F80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EF2-4192-BAFA-637717E2F80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EF2-4192-BAFA-637717E2F80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EF2-4192-BAFA-637717E2F80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EF2-4192-BAFA-637717E2F80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EF2-4192-BAFA-637717E2F80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EF2-4192-BAFA-637717E2F80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EF2-4192-BAFA-637717E2F80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EF2-4192-BAFA-637717E2F80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EF2-4192-BAFA-637717E2F80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EF2-4192-BAFA-637717E2F80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EF2-4192-BAFA-637717E2F80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EF2-4192-BAFA-637717E2F80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EF2-4192-BAFA-637717E2F80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EF2-4192-BAFA-637717E2F80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EF2-4192-BAFA-637717E2F80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EF2-4192-BAFA-637717E2F80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EF2-4192-BAFA-637717E2F80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EF2-4192-BAFA-637717E2F80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EF2-4192-BAFA-637717E2F80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99.970239276219203</c:v>
                </c:pt>
                <c:pt idx="2">
                  <c:v>102.09317090591642</c:v>
                </c:pt>
                <c:pt idx="3">
                  <c:v>101.49299630967026</c:v>
                </c:pt>
                <c:pt idx="4">
                  <c:v>101.95627157652474</c:v>
                </c:pt>
                <c:pt idx="5">
                  <c:v>101.82730844014128</c:v>
                </c:pt>
                <c:pt idx="6">
                  <c:v>103.84508551247966</c:v>
                </c:pt>
                <c:pt idx="7">
                  <c:v>103.20622197531844</c:v>
                </c:pt>
                <c:pt idx="8">
                  <c:v>102.96019999206381</c:v>
                </c:pt>
                <c:pt idx="9">
                  <c:v>103.32824094281973</c:v>
                </c:pt>
                <c:pt idx="10">
                  <c:v>104.99087337804056</c:v>
                </c:pt>
                <c:pt idx="11">
                  <c:v>104.67640173009008</c:v>
                </c:pt>
                <c:pt idx="12">
                  <c:v>104.71310662275306</c:v>
                </c:pt>
                <c:pt idx="13">
                  <c:v>104.80040474584342</c:v>
                </c:pt>
                <c:pt idx="14">
                  <c:v>106.74179596047775</c:v>
                </c:pt>
                <c:pt idx="15">
                  <c:v>106.44418872266974</c:v>
                </c:pt>
                <c:pt idx="16">
                  <c:v>106.9878179437324</c:v>
                </c:pt>
                <c:pt idx="17">
                  <c:v>107.43125272806635</c:v>
                </c:pt>
                <c:pt idx="18">
                  <c:v>109.495654934328</c:v>
                </c:pt>
                <c:pt idx="19">
                  <c:v>110.07896512043173</c:v>
                </c:pt>
                <c:pt idx="20">
                  <c:v>109.18118328637752</c:v>
                </c:pt>
                <c:pt idx="21">
                  <c:v>109.11471766993373</c:v>
                </c:pt>
                <c:pt idx="22">
                  <c:v>111.06602912582835</c:v>
                </c:pt>
                <c:pt idx="23">
                  <c:v>109.63453831197174</c:v>
                </c:pt>
                <c:pt idx="24">
                  <c:v>108.79826197373119</c:v>
                </c:pt>
              </c:numCache>
            </c:numRef>
          </c:val>
          <c:smooth val="0"/>
          <c:extLst>
            <c:ext xmlns:c16="http://schemas.microsoft.com/office/drawing/2014/chart" uri="{C3380CC4-5D6E-409C-BE32-E72D297353CC}">
              <c16:uniqueId val="{00000000-2F9D-4323-A15E-DDD929FD9B8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100.86778968861665</c:v>
                </c:pt>
                <c:pt idx="2">
                  <c:v>103.99438489025013</c:v>
                </c:pt>
                <c:pt idx="3">
                  <c:v>103.17764165390506</c:v>
                </c:pt>
                <c:pt idx="4">
                  <c:v>101.81214905564065</c:v>
                </c:pt>
                <c:pt idx="5">
                  <c:v>102.67993874425727</c:v>
                </c:pt>
                <c:pt idx="6">
                  <c:v>105.64063297600816</c:v>
                </c:pt>
                <c:pt idx="7">
                  <c:v>104.67075038284838</c:v>
                </c:pt>
                <c:pt idx="8">
                  <c:v>103.29249617151608</c:v>
                </c:pt>
                <c:pt idx="9">
                  <c:v>105.1301684532925</c:v>
                </c:pt>
                <c:pt idx="10">
                  <c:v>108.16743236345074</c:v>
                </c:pt>
                <c:pt idx="11">
                  <c:v>107.86115364982135</c:v>
                </c:pt>
                <c:pt idx="12">
                  <c:v>106.2149055640633</c:v>
                </c:pt>
                <c:pt idx="13">
                  <c:v>109.74987238386933</c:v>
                </c:pt>
                <c:pt idx="14">
                  <c:v>116.53905053598774</c:v>
                </c:pt>
                <c:pt idx="15">
                  <c:v>116.43695763144461</c:v>
                </c:pt>
                <c:pt idx="16">
                  <c:v>116.48800408371618</c:v>
                </c:pt>
                <c:pt idx="17">
                  <c:v>119.44869831546707</c:v>
                </c:pt>
                <c:pt idx="18">
                  <c:v>122.56253190403268</c:v>
                </c:pt>
                <c:pt idx="19">
                  <c:v>123.80040837161816</c:v>
                </c:pt>
                <c:pt idx="20">
                  <c:v>124.01735579377234</c:v>
                </c:pt>
                <c:pt idx="21">
                  <c:v>126.74834099030117</c:v>
                </c:pt>
                <c:pt idx="22">
                  <c:v>129.13476263399696</c:v>
                </c:pt>
                <c:pt idx="23">
                  <c:v>126.5569167942828</c:v>
                </c:pt>
                <c:pt idx="24">
                  <c:v>122.16692189892801</c:v>
                </c:pt>
              </c:numCache>
            </c:numRef>
          </c:val>
          <c:smooth val="0"/>
          <c:extLst>
            <c:ext xmlns:c16="http://schemas.microsoft.com/office/drawing/2014/chart" uri="{C3380CC4-5D6E-409C-BE32-E72D297353CC}">
              <c16:uniqueId val="{00000001-2F9D-4323-A15E-DDD929FD9B8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101.86499507848521</c:v>
                </c:pt>
                <c:pt idx="2">
                  <c:v>100.04662487696211</c:v>
                </c:pt>
                <c:pt idx="3">
                  <c:v>99.616639900533599</c:v>
                </c:pt>
                <c:pt idx="4">
                  <c:v>95.679428068175937</c:v>
                </c:pt>
                <c:pt idx="5">
                  <c:v>97.715381028855617</c:v>
                </c:pt>
                <c:pt idx="6">
                  <c:v>95.31160959436356</c:v>
                </c:pt>
                <c:pt idx="7">
                  <c:v>95.347873387556334</c:v>
                </c:pt>
                <c:pt idx="8">
                  <c:v>94.032015748847328</c:v>
                </c:pt>
                <c:pt idx="9">
                  <c:v>96.207843340413419</c:v>
                </c:pt>
                <c:pt idx="10">
                  <c:v>94.570792104854164</c:v>
                </c:pt>
                <c:pt idx="11">
                  <c:v>94.342848261928197</c:v>
                </c:pt>
                <c:pt idx="12">
                  <c:v>93.762627570843918</c:v>
                </c:pt>
                <c:pt idx="13">
                  <c:v>95.171734963477178</c:v>
                </c:pt>
                <c:pt idx="14">
                  <c:v>96.927938662384079</c:v>
                </c:pt>
                <c:pt idx="15">
                  <c:v>96.052427083872971</c:v>
                </c:pt>
                <c:pt idx="16">
                  <c:v>94.757291612702687</c:v>
                </c:pt>
                <c:pt idx="17">
                  <c:v>96.466870434647461</c:v>
                </c:pt>
                <c:pt idx="18">
                  <c:v>94.441278557737135</c:v>
                </c:pt>
                <c:pt idx="19">
                  <c:v>94.508625602237998</c:v>
                </c:pt>
                <c:pt idx="20">
                  <c:v>93.829974615344767</c:v>
                </c:pt>
                <c:pt idx="21">
                  <c:v>94.223695798580536</c:v>
                </c:pt>
                <c:pt idx="22">
                  <c:v>90.281303424338191</c:v>
                </c:pt>
                <c:pt idx="23">
                  <c:v>89.42133347148112</c:v>
                </c:pt>
                <c:pt idx="24">
                  <c:v>86.722271149562246</c:v>
                </c:pt>
              </c:numCache>
            </c:numRef>
          </c:val>
          <c:smooth val="0"/>
          <c:extLst>
            <c:ext xmlns:c16="http://schemas.microsoft.com/office/drawing/2014/chart" uri="{C3380CC4-5D6E-409C-BE32-E72D297353CC}">
              <c16:uniqueId val="{00000002-2F9D-4323-A15E-DDD929FD9B8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F9D-4323-A15E-DDD929FD9B84}"/>
                </c:ext>
              </c:extLst>
            </c:dLbl>
            <c:dLbl>
              <c:idx val="1"/>
              <c:delete val="1"/>
              <c:extLst>
                <c:ext xmlns:c15="http://schemas.microsoft.com/office/drawing/2012/chart" uri="{CE6537A1-D6FC-4f65-9D91-7224C49458BB}"/>
                <c:ext xmlns:c16="http://schemas.microsoft.com/office/drawing/2014/chart" uri="{C3380CC4-5D6E-409C-BE32-E72D297353CC}">
                  <c16:uniqueId val="{00000004-2F9D-4323-A15E-DDD929FD9B84}"/>
                </c:ext>
              </c:extLst>
            </c:dLbl>
            <c:dLbl>
              <c:idx val="2"/>
              <c:delete val="1"/>
              <c:extLst>
                <c:ext xmlns:c15="http://schemas.microsoft.com/office/drawing/2012/chart" uri="{CE6537A1-D6FC-4f65-9D91-7224C49458BB}"/>
                <c:ext xmlns:c16="http://schemas.microsoft.com/office/drawing/2014/chart" uri="{C3380CC4-5D6E-409C-BE32-E72D297353CC}">
                  <c16:uniqueId val="{00000005-2F9D-4323-A15E-DDD929FD9B84}"/>
                </c:ext>
              </c:extLst>
            </c:dLbl>
            <c:dLbl>
              <c:idx val="3"/>
              <c:delete val="1"/>
              <c:extLst>
                <c:ext xmlns:c15="http://schemas.microsoft.com/office/drawing/2012/chart" uri="{CE6537A1-D6FC-4f65-9D91-7224C49458BB}"/>
                <c:ext xmlns:c16="http://schemas.microsoft.com/office/drawing/2014/chart" uri="{C3380CC4-5D6E-409C-BE32-E72D297353CC}">
                  <c16:uniqueId val="{00000006-2F9D-4323-A15E-DDD929FD9B84}"/>
                </c:ext>
              </c:extLst>
            </c:dLbl>
            <c:dLbl>
              <c:idx val="4"/>
              <c:delete val="1"/>
              <c:extLst>
                <c:ext xmlns:c15="http://schemas.microsoft.com/office/drawing/2012/chart" uri="{CE6537A1-D6FC-4f65-9D91-7224C49458BB}"/>
                <c:ext xmlns:c16="http://schemas.microsoft.com/office/drawing/2014/chart" uri="{C3380CC4-5D6E-409C-BE32-E72D297353CC}">
                  <c16:uniqueId val="{00000007-2F9D-4323-A15E-DDD929FD9B84}"/>
                </c:ext>
              </c:extLst>
            </c:dLbl>
            <c:dLbl>
              <c:idx val="5"/>
              <c:delete val="1"/>
              <c:extLst>
                <c:ext xmlns:c15="http://schemas.microsoft.com/office/drawing/2012/chart" uri="{CE6537A1-D6FC-4f65-9D91-7224C49458BB}"/>
                <c:ext xmlns:c16="http://schemas.microsoft.com/office/drawing/2014/chart" uri="{C3380CC4-5D6E-409C-BE32-E72D297353CC}">
                  <c16:uniqueId val="{00000008-2F9D-4323-A15E-DDD929FD9B84}"/>
                </c:ext>
              </c:extLst>
            </c:dLbl>
            <c:dLbl>
              <c:idx val="6"/>
              <c:delete val="1"/>
              <c:extLst>
                <c:ext xmlns:c15="http://schemas.microsoft.com/office/drawing/2012/chart" uri="{CE6537A1-D6FC-4f65-9D91-7224C49458BB}"/>
                <c:ext xmlns:c16="http://schemas.microsoft.com/office/drawing/2014/chart" uri="{C3380CC4-5D6E-409C-BE32-E72D297353CC}">
                  <c16:uniqueId val="{00000009-2F9D-4323-A15E-DDD929FD9B84}"/>
                </c:ext>
              </c:extLst>
            </c:dLbl>
            <c:dLbl>
              <c:idx val="7"/>
              <c:delete val="1"/>
              <c:extLst>
                <c:ext xmlns:c15="http://schemas.microsoft.com/office/drawing/2012/chart" uri="{CE6537A1-D6FC-4f65-9D91-7224C49458BB}"/>
                <c:ext xmlns:c16="http://schemas.microsoft.com/office/drawing/2014/chart" uri="{C3380CC4-5D6E-409C-BE32-E72D297353CC}">
                  <c16:uniqueId val="{0000000A-2F9D-4323-A15E-DDD929FD9B84}"/>
                </c:ext>
              </c:extLst>
            </c:dLbl>
            <c:dLbl>
              <c:idx val="8"/>
              <c:delete val="1"/>
              <c:extLst>
                <c:ext xmlns:c15="http://schemas.microsoft.com/office/drawing/2012/chart" uri="{CE6537A1-D6FC-4f65-9D91-7224C49458BB}"/>
                <c:ext xmlns:c16="http://schemas.microsoft.com/office/drawing/2014/chart" uri="{C3380CC4-5D6E-409C-BE32-E72D297353CC}">
                  <c16:uniqueId val="{0000000B-2F9D-4323-A15E-DDD929FD9B84}"/>
                </c:ext>
              </c:extLst>
            </c:dLbl>
            <c:dLbl>
              <c:idx val="9"/>
              <c:delete val="1"/>
              <c:extLst>
                <c:ext xmlns:c15="http://schemas.microsoft.com/office/drawing/2012/chart" uri="{CE6537A1-D6FC-4f65-9D91-7224C49458BB}"/>
                <c:ext xmlns:c16="http://schemas.microsoft.com/office/drawing/2014/chart" uri="{C3380CC4-5D6E-409C-BE32-E72D297353CC}">
                  <c16:uniqueId val="{0000000C-2F9D-4323-A15E-DDD929FD9B84}"/>
                </c:ext>
              </c:extLst>
            </c:dLbl>
            <c:dLbl>
              <c:idx val="10"/>
              <c:delete val="1"/>
              <c:extLst>
                <c:ext xmlns:c15="http://schemas.microsoft.com/office/drawing/2012/chart" uri="{CE6537A1-D6FC-4f65-9D91-7224C49458BB}"/>
                <c:ext xmlns:c16="http://schemas.microsoft.com/office/drawing/2014/chart" uri="{C3380CC4-5D6E-409C-BE32-E72D297353CC}">
                  <c16:uniqueId val="{0000000D-2F9D-4323-A15E-DDD929FD9B84}"/>
                </c:ext>
              </c:extLst>
            </c:dLbl>
            <c:dLbl>
              <c:idx val="11"/>
              <c:delete val="1"/>
              <c:extLst>
                <c:ext xmlns:c15="http://schemas.microsoft.com/office/drawing/2012/chart" uri="{CE6537A1-D6FC-4f65-9D91-7224C49458BB}"/>
                <c:ext xmlns:c16="http://schemas.microsoft.com/office/drawing/2014/chart" uri="{C3380CC4-5D6E-409C-BE32-E72D297353CC}">
                  <c16:uniqueId val="{0000000E-2F9D-4323-A15E-DDD929FD9B84}"/>
                </c:ext>
              </c:extLst>
            </c:dLbl>
            <c:dLbl>
              <c:idx val="12"/>
              <c:delete val="1"/>
              <c:extLst>
                <c:ext xmlns:c15="http://schemas.microsoft.com/office/drawing/2012/chart" uri="{CE6537A1-D6FC-4f65-9D91-7224C49458BB}"/>
                <c:ext xmlns:c16="http://schemas.microsoft.com/office/drawing/2014/chart" uri="{C3380CC4-5D6E-409C-BE32-E72D297353CC}">
                  <c16:uniqueId val="{0000000F-2F9D-4323-A15E-DDD929FD9B8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F9D-4323-A15E-DDD929FD9B84}"/>
                </c:ext>
              </c:extLst>
            </c:dLbl>
            <c:dLbl>
              <c:idx val="14"/>
              <c:delete val="1"/>
              <c:extLst>
                <c:ext xmlns:c15="http://schemas.microsoft.com/office/drawing/2012/chart" uri="{CE6537A1-D6FC-4f65-9D91-7224C49458BB}"/>
                <c:ext xmlns:c16="http://schemas.microsoft.com/office/drawing/2014/chart" uri="{C3380CC4-5D6E-409C-BE32-E72D297353CC}">
                  <c16:uniqueId val="{00000011-2F9D-4323-A15E-DDD929FD9B84}"/>
                </c:ext>
              </c:extLst>
            </c:dLbl>
            <c:dLbl>
              <c:idx val="15"/>
              <c:delete val="1"/>
              <c:extLst>
                <c:ext xmlns:c15="http://schemas.microsoft.com/office/drawing/2012/chart" uri="{CE6537A1-D6FC-4f65-9D91-7224C49458BB}"/>
                <c:ext xmlns:c16="http://schemas.microsoft.com/office/drawing/2014/chart" uri="{C3380CC4-5D6E-409C-BE32-E72D297353CC}">
                  <c16:uniqueId val="{00000012-2F9D-4323-A15E-DDD929FD9B84}"/>
                </c:ext>
              </c:extLst>
            </c:dLbl>
            <c:dLbl>
              <c:idx val="16"/>
              <c:delete val="1"/>
              <c:extLst>
                <c:ext xmlns:c15="http://schemas.microsoft.com/office/drawing/2012/chart" uri="{CE6537A1-D6FC-4f65-9D91-7224C49458BB}"/>
                <c:ext xmlns:c16="http://schemas.microsoft.com/office/drawing/2014/chart" uri="{C3380CC4-5D6E-409C-BE32-E72D297353CC}">
                  <c16:uniqueId val="{00000013-2F9D-4323-A15E-DDD929FD9B84}"/>
                </c:ext>
              </c:extLst>
            </c:dLbl>
            <c:dLbl>
              <c:idx val="17"/>
              <c:delete val="1"/>
              <c:extLst>
                <c:ext xmlns:c15="http://schemas.microsoft.com/office/drawing/2012/chart" uri="{CE6537A1-D6FC-4f65-9D91-7224C49458BB}"/>
                <c:ext xmlns:c16="http://schemas.microsoft.com/office/drawing/2014/chart" uri="{C3380CC4-5D6E-409C-BE32-E72D297353CC}">
                  <c16:uniqueId val="{00000014-2F9D-4323-A15E-DDD929FD9B84}"/>
                </c:ext>
              </c:extLst>
            </c:dLbl>
            <c:dLbl>
              <c:idx val="18"/>
              <c:delete val="1"/>
              <c:extLst>
                <c:ext xmlns:c15="http://schemas.microsoft.com/office/drawing/2012/chart" uri="{CE6537A1-D6FC-4f65-9D91-7224C49458BB}"/>
                <c:ext xmlns:c16="http://schemas.microsoft.com/office/drawing/2014/chart" uri="{C3380CC4-5D6E-409C-BE32-E72D297353CC}">
                  <c16:uniqueId val="{00000015-2F9D-4323-A15E-DDD929FD9B84}"/>
                </c:ext>
              </c:extLst>
            </c:dLbl>
            <c:dLbl>
              <c:idx val="19"/>
              <c:delete val="1"/>
              <c:extLst>
                <c:ext xmlns:c15="http://schemas.microsoft.com/office/drawing/2012/chart" uri="{CE6537A1-D6FC-4f65-9D91-7224C49458BB}"/>
                <c:ext xmlns:c16="http://schemas.microsoft.com/office/drawing/2014/chart" uri="{C3380CC4-5D6E-409C-BE32-E72D297353CC}">
                  <c16:uniqueId val="{00000016-2F9D-4323-A15E-DDD929FD9B84}"/>
                </c:ext>
              </c:extLst>
            </c:dLbl>
            <c:dLbl>
              <c:idx val="20"/>
              <c:delete val="1"/>
              <c:extLst>
                <c:ext xmlns:c15="http://schemas.microsoft.com/office/drawing/2012/chart" uri="{CE6537A1-D6FC-4f65-9D91-7224C49458BB}"/>
                <c:ext xmlns:c16="http://schemas.microsoft.com/office/drawing/2014/chart" uri="{C3380CC4-5D6E-409C-BE32-E72D297353CC}">
                  <c16:uniqueId val="{00000017-2F9D-4323-A15E-DDD929FD9B84}"/>
                </c:ext>
              </c:extLst>
            </c:dLbl>
            <c:dLbl>
              <c:idx val="21"/>
              <c:delete val="1"/>
              <c:extLst>
                <c:ext xmlns:c15="http://schemas.microsoft.com/office/drawing/2012/chart" uri="{CE6537A1-D6FC-4f65-9D91-7224C49458BB}"/>
                <c:ext xmlns:c16="http://schemas.microsoft.com/office/drawing/2014/chart" uri="{C3380CC4-5D6E-409C-BE32-E72D297353CC}">
                  <c16:uniqueId val="{00000018-2F9D-4323-A15E-DDD929FD9B84}"/>
                </c:ext>
              </c:extLst>
            </c:dLbl>
            <c:dLbl>
              <c:idx val="22"/>
              <c:delete val="1"/>
              <c:extLst>
                <c:ext xmlns:c15="http://schemas.microsoft.com/office/drawing/2012/chart" uri="{CE6537A1-D6FC-4f65-9D91-7224C49458BB}"/>
                <c:ext xmlns:c16="http://schemas.microsoft.com/office/drawing/2014/chart" uri="{C3380CC4-5D6E-409C-BE32-E72D297353CC}">
                  <c16:uniqueId val="{00000019-2F9D-4323-A15E-DDD929FD9B84}"/>
                </c:ext>
              </c:extLst>
            </c:dLbl>
            <c:dLbl>
              <c:idx val="23"/>
              <c:delete val="1"/>
              <c:extLst>
                <c:ext xmlns:c15="http://schemas.microsoft.com/office/drawing/2012/chart" uri="{CE6537A1-D6FC-4f65-9D91-7224C49458BB}"/>
                <c:ext xmlns:c16="http://schemas.microsoft.com/office/drawing/2014/chart" uri="{C3380CC4-5D6E-409C-BE32-E72D297353CC}">
                  <c16:uniqueId val="{0000001A-2F9D-4323-A15E-DDD929FD9B84}"/>
                </c:ext>
              </c:extLst>
            </c:dLbl>
            <c:dLbl>
              <c:idx val="24"/>
              <c:delete val="1"/>
              <c:extLst>
                <c:ext xmlns:c15="http://schemas.microsoft.com/office/drawing/2012/chart" uri="{CE6537A1-D6FC-4f65-9D91-7224C49458BB}"/>
                <c:ext xmlns:c16="http://schemas.microsoft.com/office/drawing/2014/chart" uri="{C3380CC4-5D6E-409C-BE32-E72D297353CC}">
                  <c16:uniqueId val="{0000001B-2F9D-4323-A15E-DDD929FD9B8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F9D-4323-A15E-DDD929FD9B8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Ennepe-Ruhr-Kreis (05954)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109673</v>
      </c>
      <c r="F11" s="238">
        <v>110516</v>
      </c>
      <c r="G11" s="238">
        <v>111959</v>
      </c>
      <c r="H11" s="238">
        <v>109992</v>
      </c>
      <c r="I11" s="265">
        <v>110059</v>
      </c>
      <c r="J11" s="263">
        <v>-386</v>
      </c>
      <c r="K11" s="266">
        <v>-0.35072097693055543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18.101082308316542</v>
      </c>
      <c r="E13" s="115">
        <v>19852</v>
      </c>
      <c r="F13" s="114">
        <v>19929</v>
      </c>
      <c r="G13" s="114">
        <v>20381</v>
      </c>
      <c r="H13" s="114">
        <v>20317</v>
      </c>
      <c r="I13" s="140">
        <v>20130</v>
      </c>
      <c r="J13" s="115">
        <v>-278</v>
      </c>
      <c r="K13" s="116">
        <v>-1.3810233482364629</v>
      </c>
    </row>
    <row r="14" spans="1:255" ht="14.1" customHeight="1" x14ac:dyDescent="0.2">
      <c r="A14" s="306" t="s">
        <v>230</v>
      </c>
      <c r="B14" s="307"/>
      <c r="C14" s="308"/>
      <c r="D14" s="113">
        <v>59.922679237369273</v>
      </c>
      <c r="E14" s="115">
        <v>65719</v>
      </c>
      <c r="F14" s="114">
        <v>66437</v>
      </c>
      <c r="G14" s="114">
        <v>67441</v>
      </c>
      <c r="H14" s="114">
        <v>65977</v>
      </c>
      <c r="I14" s="140">
        <v>66183</v>
      </c>
      <c r="J14" s="115">
        <v>-464</v>
      </c>
      <c r="K14" s="116">
        <v>-0.70108638169922788</v>
      </c>
    </row>
    <row r="15" spans="1:255" ht="14.1" customHeight="1" x14ac:dyDescent="0.2">
      <c r="A15" s="306" t="s">
        <v>231</v>
      </c>
      <c r="B15" s="307"/>
      <c r="C15" s="308"/>
      <c r="D15" s="113">
        <v>10.761080667073937</v>
      </c>
      <c r="E15" s="115">
        <v>11802</v>
      </c>
      <c r="F15" s="114">
        <v>11854</v>
      </c>
      <c r="G15" s="114">
        <v>11887</v>
      </c>
      <c r="H15" s="114">
        <v>11662</v>
      </c>
      <c r="I15" s="140">
        <v>11636</v>
      </c>
      <c r="J15" s="115">
        <v>166</v>
      </c>
      <c r="K15" s="116">
        <v>1.4266070814712959</v>
      </c>
    </row>
    <row r="16" spans="1:255" ht="14.1" customHeight="1" x14ac:dyDescent="0.2">
      <c r="A16" s="306" t="s">
        <v>232</v>
      </c>
      <c r="B16" s="307"/>
      <c r="C16" s="308"/>
      <c r="D16" s="113">
        <v>10.513982475176206</v>
      </c>
      <c r="E16" s="115">
        <v>11531</v>
      </c>
      <c r="F16" s="114">
        <v>11479</v>
      </c>
      <c r="G16" s="114">
        <v>11395</v>
      </c>
      <c r="H16" s="114">
        <v>11277</v>
      </c>
      <c r="I16" s="140">
        <v>11295</v>
      </c>
      <c r="J16" s="115">
        <v>236</v>
      </c>
      <c r="K16" s="116">
        <v>2.0894200973882251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0.26898142660454261</v>
      </c>
      <c r="E18" s="115">
        <v>295</v>
      </c>
      <c r="F18" s="114">
        <v>291</v>
      </c>
      <c r="G18" s="114">
        <v>298</v>
      </c>
      <c r="H18" s="114">
        <v>287</v>
      </c>
      <c r="I18" s="140">
        <v>276</v>
      </c>
      <c r="J18" s="115">
        <v>19</v>
      </c>
      <c r="K18" s="116">
        <v>6.8840579710144931</v>
      </c>
    </row>
    <row r="19" spans="1:255" ht="14.1" customHeight="1" x14ac:dyDescent="0.2">
      <c r="A19" s="306" t="s">
        <v>235</v>
      </c>
      <c r="B19" s="307" t="s">
        <v>236</v>
      </c>
      <c r="C19" s="308"/>
      <c r="D19" s="113">
        <v>0.12856400390251019</v>
      </c>
      <c r="E19" s="115">
        <v>141</v>
      </c>
      <c r="F19" s="114">
        <v>141</v>
      </c>
      <c r="G19" s="114">
        <v>147</v>
      </c>
      <c r="H19" s="114">
        <v>133</v>
      </c>
      <c r="I19" s="140">
        <v>124</v>
      </c>
      <c r="J19" s="115">
        <v>17</v>
      </c>
      <c r="K19" s="116">
        <v>13.709677419354838</v>
      </c>
    </row>
    <row r="20" spans="1:255" ht="14.1" customHeight="1" x14ac:dyDescent="0.2">
      <c r="A20" s="306">
        <v>12</v>
      </c>
      <c r="B20" s="307" t="s">
        <v>237</v>
      </c>
      <c r="C20" s="308"/>
      <c r="D20" s="113">
        <v>1.091426331002161</v>
      </c>
      <c r="E20" s="115">
        <v>1197</v>
      </c>
      <c r="F20" s="114">
        <v>1168</v>
      </c>
      <c r="G20" s="114">
        <v>1212</v>
      </c>
      <c r="H20" s="114">
        <v>1169</v>
      </c>
      <c r="I20" s="140">
        <v>1143</v>
      </c>
      <c r="J20" s="115">
        <v>54</v>
      </c>
      <c r="K20" s="116">
        <v>4.7244094488188972</v>
      </c>
    </row>
    <row r="21" spans="1:255" ht="14.1" customHeight="1" x14ac:dyDescent="0.2">
      <c r="A21" s="306">
        <v>21</v>
      </c>
      <c r="B21" s="307" t="s">
        <v>238</v>
      </c>
      <c r="C21" s="308"/>
      <c r="D21" s="113">
        <v>0.58993553563775947</v>
      </c>
      <c r="E21" s="115">
        <v>647</v>
      </c>
      <c r="F21" s="114">
        <v>635</v>
      </c>
      <c r="G21" s="114">
        <v>626</v>
      </c>
      <c r="H21" s="114">
        <v>615</v>
      </c>
      <c r="I21" s="140">
        <v>612</v>
      </c>
      <c r="J21" s="115">
        <v>35</v>
      </c>
      <c r="K21" s="116">
        <v>5.7189542483660132</v>
      </c>
    </row>
    <row r="22" spans="1:255" ht="14.1" customHeight="1" x14ac:dyDescent="0.2">
      <c r="A22" s="306">
        <v>22</v>
      </c>
      <c r="B22" s="307" t="s">
        <v>239</v>
      </c>
      <c r="C22" s="308"/>
      <c r="D22" s="113">
        <v>1.9284600585376528</v>
      </c>
      <c r="E22" s="115">
        <v>2115</v>
      </c>
      <c r="F22" s="114">
        <v>2130</v>
      </c>
      <c r="G22" s="114">
        <v>2135</v>
      </c>
      <c r="H22" s="114">
        <v>2135</v>
      </c>
      <c r="I22" s="140">
        <v>2133</v>
      </c>
      <c r="J22" s="115">
        <v>-18</v>
      </c>
      <c r="K22" s="116">
        <v>-0.84388185654008441</v>
      </c>
    </row>
    <row r="23" spans="1:255" ht="14.1" customHeight="1" x14ac:dyDescent="0.2">
      <c r="A23" s="306">
        <v>23</v>
      </c>
      <c r="B23" s="307" t="s">
        <v>240</v>
      </c>
      <c r="C23" s="308"/>
      <c r="D23" s="113">
        <v>0.63096660071302868</v>
      </c>
      <c r="E23" s="115">
        <v>692</v>
      </c>
      <c r="F23" s="114">
        <v>695</v>
      </c>
      <c r="G23" s="114">
        <v>701</v>
      </c>
      <c r="H23" s="114">
        <v>692</v>
      </c>
      <c r="I23" s="140">
        <v>697</v>
      </c>
      <c r="J23" s="115">
        <v>-5</v>
      </c>
      <c r="K23" s="116">
        <v>-0.71736011477761841</v>
      </c>
    </row>
    <row r="24" spans="1:255" ht="14.1" customHeight="1" x14ac:dyDescent="0.2">
      <c r="A24" s="306">
        <v>24</v>
      </c>
      <c r="B24" s="307" t="s">
        <v>241</v>
      </c>
      <c r="C24" s="308"/>
      <c r="D24" s="113">
        <v>8.7788243232153764</v>
      </c>
      <c r="E24" s="115">
        <v>9628</v>
      </c>
      <c r="F24" s="114">
        <v>9801</v>
      </c>
      <c r="G24" s="114">
        <v>10019</v>
      </c>
      <c r="H24" s="114">
        <v>10097</v>
      </c>
      <c r="I24" s="140">
        <v>10116</v>
      </c>
      <c r="J24" s="115">
        <v>-488</v>
      </c>
      <c r="K24" s="116">
        <v>-4.8240411229735072</v>
      </c>
    </row>
    <row r="25" spans="1:255" ht="14.1" customHeight="1" x14ac:dyDescent="0.2">
      <c r="A25" s="306">
        <v>25</v>
      </c>
      <c r="B25" s="307" t="s">
        <v>242</v>
      </c>
      <c r="C25" s="308"/>
      <c r="D25" s="113">
        <v>6.3889927329424747</v>
      </c>
      <c r="E25" s="115">
        <v>7007</v>
      </c>
      <c r="F25" s="114">
        <v>7088</v>
      </c>
      <c r="G25" s="114">
        <v>7357</v>
      </c>
      <c r="H25" s="114">
        <v>7087</v>
      </c>
      <c r="I25" s="140">
        <v>7153</v>
      </c>
      <c r="J25" s="115">
        <v>-146</v>
      </c>
      <c r="K25" s="116">
        <v>-2.0411016356773382</v>
      </c>
    </row>
    <row r="26" spans="1:255" ht="14.1" customHeight="1" x14ac:dyDescent="0.2">
      <c r="A26" s="306">
        <v>26</v>
      </c>
      <c r="B26" s="307" t="s">
        <v>243</v>
      </c>
      <c r="C26" s="308"/>
      <c r="D26" s="113">
        <v>2.9688255085572566</v>
      </c>
      <c r="E26" s="115">
        <v>3256</v>
      </c>
      <c r="F26" s="114">
        <v>3270</v>
      </c>
      <c r="G26" s="114">
        <v>3362</v>
      </c>
      <c r="H26" s="114">
        <v>3204</v>
      </c>
      <c r="I26" s="140">
        <v>3219</v>
      </c>
      <c r="J26" s="115">
        <v>37</v>
      </c>
      <c r="K26" s="116">
        <v>1.1494252873563218</v>
      </c>
    </row>
    <row r="27" spans="1:255" ht="14.1" customHeight="1" x14ac:dyDescent="0.2">
      <c r="A27" s="306">
        <v>27</v>
      </c>
      <c r="B27" s="307" t="s">
        <v>244</v>
      </c>
      <c r="C27" s="308"/>
      <c r="D27" s="113">
        <v>3.4037547983551102</v>
      </c>
      <c r="E27" s="115">
        <v>3733</v>
      </c>
      <c r="F27" s="114">
        <v>3764</v>
      </c>
      <c r="G27" s="114">
        <v>3798</v>
      </c>
      <c r="H27" s="114">
        <v>3783</v>
      </c>
      <c r="I27" s="140">
        <v>3785</v>
      </c>
      <c r="J27" s="115">
        <v>-52</v>
      </c>
      <c r="K27" s="116">
        <v>-1.3738441215323647</v>
      </c>
    </row>
    <row r="28" spans="1:255" ht="14.1" customHeight="1" x14ac:dyDescent="0.2">
      <c r="A28" s="306">
        <v>28</v>
      </c>
      <c r="B28" s="307" t="s">
        <v>245</v>
      </c>
      <c r="C28" s="308"/>
      <c r="D28" s="113">
        <v>0.36836778423130578</v>
      </c>
      <c r="E28" s="115">
        <v>404</v>
      </c>
      <c r="F28" s="114">
        <v>406</v>
      </c>
      <c r="G28" s="114">
        <v>413</v>
      </c>
      <c r="H28" s="114">
        <v>414</v>
      </c>
      <c r="I28" s="140">
        <v>420</v>
      </c>
      <c r="J28" s="115">
        <v>-16</v>
      </c>
      <c r="K28" s="116">
        <v>-3.8095238095238093</v>
      </c>
    </row>
    <row r="29" spans="1:255" ht="14.1" customHeight="1" x14ac:dyDescent="0.2">
      <c r="A29" s="306">
        <v>29</v>
      </c>
      <c r="B29" s="307" t="s">
        <v>246</v>
      </c>
      <c r="C29" s="308"/>
      <c r="D29" s="113">
        <v>1.5354736352611855</v>
      </c>
      <c r="E29" s="115">
        <v>1684</v>
      </c>
      <c r="F29" s="114">
        <v>1723</v>
      </c>
      <c r="G29" s="114">
        <v>1720</v>
      </c>
      <c r="H29" s="114">
        <v>1695</v>
      </c>
      <c r="I29" s="140">
        <v>1680</v>
      </c>
      <c r="J29" s="115">
        <v>4</v>
      </c>
      <c r="K29" s="116">
        <v>0.23809523809523808</v>
      </c>
    </row>
    <row r="30" spans="1:255" ht="14.1" customHeight="1" x14ac:dyDescent="0.2">
      <c r="A30" s="306" t="s">
        <v>247</v>
      </c>
      <c r="B30" s="307" t="s">
        <v>248</v>
      </c>
      <c r="C30" s="308"/>
      <c r="D30" s="113">
        <v>0.3829566073691793</v>
      </c>
      <c r="E30" s="115">
        <v>420</v>
      </c>
      <c r="F30" s="114">
        <v>425</v>
      </c>
      <c r="G30" s="114">
        <v>423</v>
      </c>
      <c r="H30" s="114">
        <v>407</v>
      </c>
      <c r="I30" s="140">
        <v>418</v>
      </c>
      <c r="J30" s="115">
        <v>2</v>
      </c>
      <c r="K30" s="116">
        <v>0.4784688995215311</v>
      </c>
    </row>
    <row r="31" spans="1:255" ht="14.1" customHeight="1" x14ac:dyDescent="0.2">
      <c r="A31" s="306" t="s">
        <v>249</v>
      </c>
      <c r="B31" s="307" t="s">
        <v>250</v>
      </c>
      <c r="C31" s="308"/>
      <c r="D31" s="113">
        <v>1.140663609092484</v>
      </c>
      <c r="E31" s="115">
        <v>1251</v>
      </c>
      <c r="F31" s="114">
        <v>1285</v>
      </c>
      <c r="G31" s="114">
        <v>1284</v>
      </c>
      <c r="H31" s="114">
        <v>1271</v>
      </c>
      <c r="I31" s="140">
        <v>1246</v>
      </c>
      <c r="J31" s="115">
        <v>5</v>
      </c>
      <c r="K31" s="116">
        <v>0.4012841091492777</v>
      </c>
    </row>
    <row r="32" spans="1:255" ht="14.1" customHeight="1" x14ac:dyDescent="0.2">
      <c r="A32" s="306">
        <v>31</v>
      </c>
      <c r="B32" s="307" t="s">
        <v>251</v>
      </c>
      <c r="C32" s="308"/>
      <c r="D32" s="113">
        <v>0.6783802759111176</v>
      </c>
      <c r="E32" s="115">
        <v>744</v>
      </c>
      <c r="F32" s="114">
        <v>717</v>
      </c>
      <c r="G32" s="114">
        <v>722</v>
      </c>
      <c r="H32" s="114">
        <v>722</v>
      </c>
      <c r="I32" s="140">
        <v>722</v>
      </c>
      <c r="J32" s="115">
        <v>22</v>
      </c>
      <c r="K32" s="116">
        <v>3.0470914127423825</v>
      </c>
    </row>
    <row r="33" spans="1:11" ht="14.1" customHeight="1" x14ac:dyDescent="0.2">
      <c r="A33" s="306">
        <v>32</v>
      </c>
      <c r="B33" s="307" t="s">
        <v>252</v>
      </c>
      <c r="C33" s="308"/>
      <c r="D33" s="113">
        <v>1.3740847792984601</v>
      </c>
      <c r="E33" s="115">
        <v>1507</v>
      </c>
      <c r="F33" s="114">
        <v>1493</v>
      </c>
      <c r="G33" s="114">
        <v>1522</v>
      </c>
      <c r="H33" s="114">
        <v>1485</v>
      </c>
      <c r="I33" s="140">
        <v>1476</v>
      </c>
      <c r="J33" s="115">
        <v>31</v>
      </c>
      <c r="K33" s="116">
        <v>2.1002710027100271</v>
      </c>
    </row>
    <row r="34" spans="1:11" ht="14.1" customHeight="1" x14ac:dyDescent="0.2">
      <c r="A34" s="306">
        <v>33</v>
      </c>
      <c r="B34" s="307" t="s">
        <v>253</v>
      </c>
      <c r="C34" s="308"/>
      <c r="D34" s="113">
        <v>0.86529957236512178</v>
      </c>
      <c r="E34" s="115">
        <v>949</v>
      </c>
      <c r="F34" s="114">
        <v>934</v>
      </c>
      <c r="G34" s="114">
        <v>1017</v>
      </c>
      <c r="H34" s="114">
        <v>967</v>
      </c>
      <c r="I34" s="140">
        <v>944</v>
      </c>
      <c r="J34" s="115">
        <v>5</v>
      </c>
      <c r="K34" s="116">
        <v>0.52966101694915257</v>
      </c>
    </row>
    <row r="35" spans="1:11" ht="14.1" customHeight="1" x14ac:dyDescent="0.2">
      <c r="A35" s="306">
        <v>34</v>
      </c>
      <c r="B35" s="307" t="s">
        <v>254</v>
      </c>
      <c r="C35" s="308"/>
      <c r="D35" s="113">
        <v>1.9904625568736152</v>
      </c>
      <c r="E35" s="115">
        <v>2183</v>
      </c>
      <c r="F35" s="114">
        <v>2251</v>
      </c>
      <c r="G35" s="114">
        <v>2257</v>
      </c>
      <c r="H35" s="114">
        <v>2227</v>
      </c>
      <c r="I35" s="140">
        <v>2226</v>
      </c>
      <c r="J35" s="115">
        <v>-43</v>
      </c>
      <c r="K35" s="116">
        <v>-1.9317160826594788</v>
      </c>
    </row>
    <row r="36" spans="1:11" ht="14.1" customHeight="1" x14ac:dyDescent="0.2">
      <c r="A36" s="306">
        <v>41</v>
      </c>
      <c r="B36" s="307" t="s">
        <v>255</v>
      </c>
      <c r="C36" s="308"/>
      <c r="D36" s="113">
        <v>1.4260574617271342</v>
      </c>
      <c r="E36" s="115">
        <v>1564</v>
      </c>
      <c r="F36" s="114">
        <v>1594</v>
      </c>
      <c r="G36" s="114">
        <v>1588</v>
      </c>
      <c r="H36" s="114">
        <v>1567</v>
      </c>
      <c r="I36" s="140">
        <v>1567</v>
      </c>
      <c r="J36" s="115">
        <v>-3</v>
      </c>
      <c r="K36" s="116">
        <v>-0.19144862795149969</v>
      </c>
    </row>
    <row r="37" spans="1:11" ht="14.1" customHeight="1" x14ac:dyDescent="0.2">
      <c r="A37" s="306">
        <v>42</v>
      </c>
      <c r="B37" s="307" t="s">
        <v>256</v>
      </c>
      <c r="C37" s="308"/>
      <c r="D37" s="113">
        <v>0.14588823137873497</v>
      </c>
      <c r="E37" s="115">
        <v>160</v>
      </c>
      <c r="F37" s="114">
        <v>163</v>
      </c>
      <c r="G37" s="114">
        <v>160</v>
      </c>
      <c r="H37" s="114">
        <v>158</v>
      </c>
      <c r="I37" s="140">
        <v>159</v>
      </c>
      <c r="J37" s="115">
        <v>1</v>
      </c>
      <c r="K37" s="116">
        <v>0.62893081761006286</v>
      </c>
    </row>
    <row r="38" spans="1:11" ht="14.1" customHeight="1" x14ac:dyDescent="0.2">
      <c r="A38" s="306">
        <v>43</v>
      </c>
      <c r="B38" s="307" t="s">
        <v>257</v>
      </c>
      <c r="C38" s="308"/>
      <c r="D38" s="113">
        <v>1.482589151386394</v>
      </c>
      <c r="E38" s="115">
        <v>1626</v>
      </c>
      <c r="F38" s="114">
        <v>1601</v>
      </c>
      <c r="G38" s="114">
        <v>1614</v>
      </c>
      <c r="H38" s="114">
        <v>1564</v>
      </c>
      <c r="I38" s="140">
        <v>1566</v>
      </c>
      <c r="J38" s="115">
        <v>60</v>
      </c>
      <c r="K38" s="116">
        <v>3.8314176245210727</v>
      </c>
    </row>
    <row r="39" spans="1:11" ht="14.1" customHeight="1" x14ac:dyDescent="0.2">
      <c r="A39" s="306">
        <v>51</v>
      </c>
      <c r="B39" s="307" t="s">
        <v>258</v>
      </c>
      <c r="C39" s="308"/>
      <c r="D39" s="113">
        <v>6.4272883936793921</v>
      </c>
      <c r="E39" s="115">
        <v>7049</v>
      </c>
      <c r="F39" s="114">
        <v>7231</v>
      </c>
      <c r="G39" s="114">
        <v>7434</v>
      </c>
      <c r="H39" s="114">
        <v>7368</v>
      </c>
      <c r="I39" s="140">
        <v>7385</v>
      </c>
      <c r="J39" s="115">
        <v>-336</v>
      </c>
      <c r="K39" s="116">
        <v>-4.5497630331753554</v>
      </c>
    </row>
    <row r="40" spans="1:11" ht="14.1" customHeight="1" x14ac:dyDescent="0.2">
      <c r="A40" s="306" t="s">
        <v>259</v>
      </c>
      <c r="B40" s="307" t="s">
        <v>260</v>
      </c>
      <c r="C40" s="308"/>
      <c r="D40" s="113">
        <v>5.4835738969482009</v>
      </c>
      <c r="E40" s="115">
        <v>6014</v>
      </c>
      <c r="F40" s="114">
        <v>6213</v>
      </c>
      <c r="G40" s="114">
        <v>6387</v>
      </c>
      <c r="H40" s="114">
        <v>6351</v>
      </c>
      <c r="I40" s="140">
        <v>6372</v>
      </c>
      <c r="J40" s="115">
        <v>-358</v>
      </c>
      <c r="K40" s="116">
        <v>-5.6183301946013806</v>
      </c>
    </row>
    <row r="41" spans="1:11" ht="14.1" customHeight="1" x14ac:dyDescent="0.2">
      <c r="A41" s="306"/>
      <c r="B41" s="307" t="s">
        <v>261</v>
      </c>
      <c r="C41" s="308"/>
      <c r="D41" s="113">
        <v>4.8015464152526146</v>
      </c>
      <c r="E41" s="115">
        <v>5266</v>
      </c>
      <c r="F41" s="114">
        <v>5437</v>
      </c>
      <c r="G41" s="114">
        <v>5589</v>
      </c>
      <c r="H41" s="114">
        <v>5554</v>
      </c>
      <c r="I41" s="140">
        <v>5553</v>
      </c>
      <c r="J41" s="115">
        <v>-287</v>
      </c>
      <c r="K41" s="116">
        <v>-5.1683774536286693</v>
      </c>
    </row>
    <row r="42" spans="1:11" ht="14.1" customHeight="1" x14ac:dyDescent="0.2">
      <c r="A42" s="306">
        <v>52</v>
      </c>
      <c r="B42" s="307" t="s">
        <v>262</v>
      </c>
      <c r="C42" s="308"/>
      <c r="D42" s="113">
        <v>3.4684927010294238</v>
      </c>
      <c r="E42" s="115">
        <v>3804</v>
      </c>
      <c r="F42" s="114">
        <v>3835</v>
      </c>
      <c r="G42" s="114">
        <v>3852</v>
      </c>
      <c r="H42" s="114">
        <v>3818</v>
      </c>
      <c r="I42" s="140">
        <v>3819</v>
      </c>
      <c r="J42" s="115">
        <v>-15</v>
      </c>
      <c r="K42" s="116">
        <v>-0.39277297721916732</v>
      </c>
    </row>
    <row r="43" spans="1:11" ht="14.1" customHeight="1" x14ac:dyDescent="0.2">
      <c r="A43" s="306" t="s">
        <v>263</v>
      </c>
      <c r="B43" s="307" t="s">
        <v>264</v>
      </c>
      <c r="C43" s="308"/>
      <c r="D43" s="113">
        <v>3.1466267905500898</v>
      </c>
      <c r="E43" s="115">
        <v>3451</v>
      </c>
      <c r="F43" s="114">
        <v>3464</v>
      </c>
      <c r="G43" s="114">
        <v>3478</v>
      </c>
      <c r="H43" s="114">
        <v>3444</v>
      </c>
      <c r="I43" s="140">
        <v>3424</v>
      </c>
      <c r="J43" s="115">
        <v>27</v>
      </c>
      <c r="K43" s="116">
        <v>0.78855140186915884</v>
      </c>
    </row>
    <row r="44" spans="1:11" ht="14.1" customHeight="1" x14ac:dyDescent="0.2">
      <c r="A44" s="306">
        <v>53</v>
      </c>
      <c r="B44" s="307" t="s">
        <v>265</v>
      </c>
      <c r="C44" s="308"/>
      <c r="D44" s="113">
        <v>0.82062130150538415</v>
      </c>
      <c r="E44" s="115">
        <v>900</v>
      </c>
      <c r="F44" s="114">
        <v>940</v>
      </c>
      <c r="G44" s="114">
        <v>963</v>
      </c>
      <c r="H44" s="114">
        <v>977</v>
      </c>
      <c r="I44" s="140">
        <v>959</v>
      </c>
      <c r="J44" s="115">
        <v>-59</v>
      </c>
      <c r="K44" s="116">
        <v>-6.1522419186652764</v>
      </c>
    </row>
    <row r="45" spans="1:11" ht="14.1" customHeight="1" x14ac:dyDescent="0.2">
      <c r="A45" s="306" t="s">
        <v>266</v>
      </c>
      <c r="B45" s="307" t="s">
        <v>267</v>
      </c>
      <c r="C45" s="308"/>
      <c r="D45" s="113">
        <v>0.76135420750777316</v>
      </c>
      <c r="E45" s="115">
        <v>835</v>
      </c>
      <c r="F45" s="114">
        <v>873</v>
      </c>
      <c r="G45" s="114">
        <v>883</v>
      </c>
      <c r="H45" s="114">
        <v>897</v>
      </c>
      <c r="I45" s="140">
        <v>878</v>
      </c>
      <c r="J45" s="115">
        <v>-43</v>
      </c>
      <c r="K45" s="116">
        <v>-4.8974943052391797</v>
      </c>
    </row>
    <row r="46" spans="1:11" ht="14.1" customHeight="1" x14ac:dyDescent="0.2">
      <c r="A46" s="306">
        <v>54</v>
      </c>
      <c r="B46" s="307" t="s">
        <v>268</v>
      </c>
      <c r="C46" s="308"/>
      <c r="D46" s="113">
        <v>2.4235682437792345</v>
      </c>
      <c r="E46" s="115">
        <v>2658</v>
      </c>
      <c r="F46" s="114">
        <v>2682</v>
      </c>
      <c r="G46" s="114">
        <v>2732</v>
      </c>
      <c r="H46" s="114">
        <v>2703</v>
      </c>
      <c r="I46" s="140">
        <v>2655</v>
      </c>
      <c r="J46" s="115">
        <v>3</v>
      </c>
      <c r="K46" s="116">
        <v>0.11299435028248588</v>
      </c>
    </row>
    <row r="47" spans="1:11" ht="14.1" customHeight="1" x14ac:dyDescent="0.2">
      <c r="A47" s="306">
        <v>61</v>
      </c>
      <c r="B47" s="307" t="s">
        <v>269</v>
      </c>
      <c r="C47" s="308"/>
      <c r="D47" s="113">
        <v>3.2988976320516445</v>
      </c>
      <c r="E47" s="115">
        <v>3618</v>
      </c>
      <c r="F47" s="114">
        <v>3605</v>
      </c>
      <c r="G47" s="114">
        <v>3628</v>
      </c>
      <c r="H47" s="114">
        <v>3523</v>
      </c>
      <c r="I47" s="140">
        <v>3535</v>
      </c>
      <c r="J47" s="115">
        <v>83</v>
      </c>
      <c r="K47" s="116">
        <v>2.3479490806223478</v>
      </c>
    </row>
    <row r="48" spans="1:11" ht="14.1" customHeight="1" x14ac:dyDescent="0.2">
      <c r="A48" s="306">
        <v>62</v>
      </c>
      <c r="B48" s="307" t="s">
        <v>270</v>
      </c>
      <c r="C48" s="308"/>
      <c r="D48" s="113">
        <v>5.7735267568134363</v>
      </c>
      <c r="E48" s="115">
        <v>6332</v>
      </c>
      <c r="F48" s="114">
        <v>6365</v>
      </c>
      <c r="G48" s="114">
        <v>6427</v>
      </c>
      <c r="H48" s="114">
        <v>6340</v>
      </c>
      <c r="I48" s="140">
        <v>6383</v>
      </c>
      <c r="J48" s="115">
        <v>-51</v>
      </c>
      <c r="K48" s="116">
        <v>-0.7989973366755444</v>
      </c>
    </row>
    <row r="49" spans="1:11" ht="14.1" customHeight="1" x14ac:dyDescent="0.2">
      <c r="A49" s="306">
        <v>63</v>
      </c>
      <c r="B49" s="307" t="s">
        <v>271</v>
      </c>
      <c r="C49" s="308"/>
      <c r="D49" s="113">
        <v>1.4160276458198462</v>
      </c>
      <c r="E49" s="115">
        <v>1553</v>
      </c>
      <c r="F49" s="114">
        <v>1570</v>
      </c>
      <c r="G49" s="114">
        <v>1626</v>
      </c>
      <c r="H49" s="114">
        <v>1611</v>
      </c>
      <c r="I49" s="140">
        <v>1576</v>
      </c>
      <c r="J49" s="115">
        <v>-23</v>
      </c>
      <c r="K49" s="116">
        <v>-1.4593908629441625</v>
      </c>
    </row>
    <row r="50" spans="1:11" ht="14.1" customHeight="1" x14ac:dyDescent="0.2">
      <c r="A50" s="306" t="s">
        <v>272</v>
      </c>
      <c r="B50" s="307" t="s">
        <v>273</v>
      </c>
      <c r="C50" s="308"/>
      <c r="D50" s="113">
        <v>0.17415407620836487</v>
      </c>
      <c r="E50" s="115">
        <v>191</v>
      </c>
      <c r="F50" s="114">
        <v>191</v>
      </c>
      <c r="G50" s="114">
        <v>205</v>
      </c>
      <c r="H50" s="114">
        <v>191</v>
      </c>
      <c r="I50" s="140">
        <v>210</v>
      </c>
      <c r="J50" s="115">
        <v>-19</v>
      </c>
      <c r="K50" s="116">
        <v>-9.0476190476190474</v>
      </c>
    </row>
    <row r="51" spans="1:11" ht="14.1" customHeight="1" x14ac:dyDescent="0.2">
      <c r="A51" s="306" t="s">
        <v>274</v>
      </c>
      <c r="B51" s="307" t="s">
        <v>275</v>
      </c>
      <c r="C51" s="308"/>
      <c r="D51" s="113">
        <v>0.98839276759092942</v>
      </c>
      <c r="E51" s="115">
        <v>1084</v>
      </c>
      <c r="F51" s="114">
        <v>1098</v>
      </c>
      <c r="G51" s="114">
        <v>1138</v>
      </c>
      <c r="H51" s="114">
        <v>1142</v>
      </c>
      <c r="I51" s="140">
        <v>1085</v>
      </c>
      <c r="J51" s="115">
        <v>-1</v>
      </c>
      <c r="K51" s="116">
        <v>-9.2165898617511524E-2</v>
      </c>
    </row>
    <row r="52" spans="1:11" ht="14.1" customHeight="1" x14ac:dyDescent="0.2">
      <c r="A52" s="306">
        <v>71</v>
      </c>
      <c r="B52" s="307" t="s">
        <v>276</v>
      </c>
      <c r="C52" s="308"/>
      <c r="D52" s="113">
        <v>10.97353040401922</v>
      </c>
      <c r="E52" s="115">
        <v>12035</v>
      </c>
      <c r="F52" s="114">
        <v>12094</v>
      </c>
      <c r="G52" s="114">
        <v>12129</v>
      </c>
      <c r="H52" s="114">
        <v>11879</v>
      </c>
      <c r="I52" s="140">
        <v>11942</v>
      </c>
      <c r="J52" s="115">
        <v>93</v>
      </c>
      <c r="K52" s="116">
        <v>0.77876402612627704</v>
      </c>
    </row>
    <row r="53" spans="1:11" ht="14.1" customHeight="1" x14ac:dyDescent="0.2">
      <c r="A53" s="306" t="s">
        <v>277</v>
      </c>
      <c r="B53" s="307" t="s">
        <v>278</v>
      </c>
      <c r="C53" s="308"/>
      <c r="D53" s="113">
        <v>4.5435066060014773</v>
      </c>
      <c r="E53" s="115">
        <v>4983</v>
      </c>
      <c r="F53" s="114">
        <v>5008</v>
      </c>
      <c r="G53" s="114">
        <v>5026</v>
      </c>
      <c r="H53" s="114">
        <v>4871</v>
      </c>
      <c r="I53" s="140">
        <v>4880</v>
      </c>
      <c r="J53" s="115">
        <v>103</v>
      </c>
      <c r="K53" s="116">
        <v>2.110655737704918</v>
      </c>
    </row>
    <row r="54" spans="1:11" ht="14.1" customHeight="1" x14ac:dyDescent="0.2">
      <c r="A54" s="306" t="s">
        <v>279</v>
      </c>
      <c r="B54" s="307" t="s">
        <v>280</v>
      </c>
      <c r="C54" s="308"/>
      <c r="D54" s="113">
        <v>5.3376856655694658</v>
      </c>
      <c r="E54" s="115">
        <v>5854</v>
      </c>
      <c r="F54" s="114">
        <v>5890</v>
      </c>
      <c r="G54" s="114">
        <v>5904</v>
      </c>
      <c r="H54" s="114">
        <v>5831</v>
      </c>
      <c r="I54" s="140">
        <v>5903</v>
      </c>
      <c r="J54" s="115">
        <v>-49</v>
      </c>
      <c r="K54" s="116">
        <v>-0.83008639674741658</v>
      </c>
    </row>
    <row r="55" spans="1:11" ht="14.1" customHeight="1" x14ac:dyDescent="0.2">
      <c r="A55" s="306">
        <v>72</v>
      </c>
      <c r="B55" s="307" t="s">
        <v>281</v>
      </c>
      <c r="C55" s="308"/>
      <c r="D55" s="113">
        <v>2.9560602883116172</v>
      </c>
      <c r="E55" s="115">
        <v>3242</v>
      </c>
      <c r="F55" s="114">
        <v>3249</v>
      </c>
      <c r="G55" s="114">
        <v>3288</v>
      </c>
      <c r="H55" s="114">
        <v>3249</v>
      </c>
      <c r="I55" s="140">
        <v>3268</v>
      </c>
      <c r="J55" s="115">
        <v>-26</v>
      </c>
      <c r="K55" s="116">
        <v>-0.79559363525091797</v>
      </c>
    </row>
    <row r="56" spans="1:11" ht="14.1" customHeight="1" x14ac:dyDescent="0.2">
      <c r="A56" s="306" t="s">
        <v>282</v>
      </c>
      <c r="B56" s="307" t="s">
        <v>283</v>
      </c>
      <c r="C56" s="308"/>
      <c r="D56" s="113">
        <v>1.4214984544965488</v>
      </c>
      <c r="E56" s="115">
        <v>1559</v>
      </c>
      <c r="F56" s="114">
        <v>1591</v>
      </c>
      <c r="G56" s="114">
        <v>1610</v>
      </c>
      <c r="H56" s="114">
        <v>1557</v>
      </c>
      <c r="I56" s="140">
        <v>1578</v>
      </c>
      <c r="J56" s="115">
        <v>-19</v>
      </c>
      <c r="K56" s="116">
        <v>-1.2040557667934093</v>
      </c>
    </row>
    <row r="57" spans="1:11" ht="14.1" customHeight="1" x14ac:dyDescent="0.2">
      <c r="A57" s="306" t="s">
        <v>284</v>
      </c>
      <c r="B57" s="307" t="s">
        <v>285</v>
      </c>
      <c r="C57" s="308"/>
      <c r="D57" s="113">
        <v>1.0586014789419456</v>
      </c>
      <c r="E57" s="115">
        <v>1161</v>
      </c>
      <c r="F57" s="114">
        <v>1148</v>
      </c>
      <c r="G57" s="114">
        <v>1168</v>
      </c>
      <c r="H57" s="114">
        <v>1177</v>
      </c>
      <c r="I57" s="140">
        <v>1174</v>
      </c>
      <c r="J57" s="115">
        <v>-13</v>
      </c>
      <c r="K57" s="116">
        <v>-1.1073253833049403</v>
      </c>
    </row>
    <row r="58" spans="1:11" ht="14.1" customHeight="1" x14ac:dyDescent="0.2">
      <c r="A58" s="306">
        <v>73</v>
      </c>
      <c r="B58" s="307" t="s">
        <v>286</v>
      </c>
      <c r="C58" s="308"/>
      <c r="D58" s="113">
        <v>2.3861843844884336</v>
      </c>
      <c r="E58" s="115">
        <v>2617</v>
      </c>
      <c r="F58" s="114">
        <v>2599</v>
      </c>
      <c r="G58" s="114">
        <v>2594</v>
      </c>
      <c r="H58" s="114">
        <v>2548</v>
      </c>
      <c r="I58" s="140">
        <v>2547</v>
      </c>
      <c r="J58" s="115">
        <v>70</v>
      </c>
      <c r="K58" s="116">
        <v>2.7483313702394976</v>
      </c>
    </row>
    <row r="59" spans="1:11" ht="14.1" customHeight="1" x14ac:dyDescent="0.2">
      <c r="A59" s="306" t="s">
        <v>287</v>
      </c>
      <c r="B59" s="307" t="s">
        <v>288</v>
      </c>
      <c r="C59" s="308"/>
      <c r="D59" s="113">
        <v>1.9941097626580835</v>
      </c>
      <c r="E59" s="115">
        <v>2187</v>
      </c>
      <c r="F59" s="114">
        <v>2157</v>
      </c>
      <c r="G59" s="114">
        <v>2144</v>
      </c>
      <c r="H59" s="114">
        <v>2112</v>
      </c>
      <c r="I59" s="140">
        <v>2104</v>
      </c>
      <c r="J59" s="115">
        <v>83</v>
      </c>
      <c r="K59" s="116">
        <v>3.9448669201520912</v>
      </c>
    </row>
    <row r="60" spans="1:11" ht="14.1" customHeight="1" x14ac:dyDescent="0.2">
      <c r="A60" s="306">
        <v>81</v>
      </c>
      <c r="B60" s="307" t="s">
        <v>289</v>
      </c>
      <c r="C60" s="308"/>
      <c r="D60" s="113">
        <v>9.5666207726605457</v>
      </c>
      <c r="E60" s="115">
        <v>10492</v>
      </c>
      <c r="F60" s="114">
        <v>10554</v>
      </c>
      <c r="G60" s="114">
        <v>10610</v>
      </c>
      <c r="H60" s="114">
        <v>10431</v>
      </c>
      <c r="I60" s="140">
        <v>10432</v>
      </c>
      <c r="J60" s="115">
        <v>60</v>
      </c>
      <c r="K60" s="116">
        <v>0.57515337423312884</v>
      </c>
    </row>
    <row r="61" spans="1:11" ht="14.1" customHeight="1" x14ac:dyDescent="0.2">
      <c r="A61" s="306" t="s">
        <v>290</v>
      </c>
      <c r="B61" s="307" t="s">
        <v>291</v>
      </c>
      <c r="C61" s="308"/>
      <c r="D61" s="113">
        <v>2.4244800452253519</v>
      </c>
      <c r="E61" s="115">
        <v>2659</v>
      </c>
      <c r="F61" s="114">
        <v>2664</v>
      </c>
      <c r="G61" s="114">
        <v>2654</v>
      </c>
      <c r="H61" s="114">
        <v>2566</v>
      </c>
      <c r="I61" s="140">
        <v>2593</v>
      </c>
      <c r="J61" s="115">
        <v>66</v>
      </c>
      <c r="K61" s="116">
        <v>2.5453143077516391</v>
      </c>
    </row>
    <row r="62" spans="1:11" ht="14.1" customHeight="1" x14ac:dyDescent="0.2">
      <c r="A62" s="306" t="s">
        <v>292</v>
      </c>
      <c r="B62" s="307" t="s">
        <v>293</v>
      </c>
      <c r="C62" s="308"/>
      <c r="D62" s="113">
        <v>4.1842568362313424</v>
      </c>
      <c r="E62" s="115">
        <v>4589</v>
      </c>
      <c r="F62" s="114">
        <v>4665</v>
      </c>
      <c r="G62" s="114">
        <v>4786</v>
      </c>
      <c r="H62" s="114">
        <v>4743</v>
      </c>
      <c r="I62" s="140">
        <v>4737</v>
      </c>
      <c r="J62" s="115">
        <v>-148</v>
      </c>
      <c r="K62" s="116">
        <v>-3.1243402997677854</v>
      </c>
    </row>
    <row r="63" spans="1:11" ht="14.1" customHeight="1" x14ac:dyDescent="0.2">
      <c r="A63" s="306"/>
      <c r="B63" s="307" t="s">
        <v>294</v>
      </c>
      <c r="C63" s="308"/>
      <c r="D63" s="113">
        <v>3.7247089073883273</v>
      </c>
      <c r="E63" s="115">
        <v>4085</v>
      </c>
      <c r="F63" s="114">
        <v>4168</v>
      </c>
      <c r="G63" s="114">
        <v>4292</v>
      </c>
      <c r="H63" s="114">
        <v>4273</v>
      </c>
      <c r="I63" s="140">
        <v>4259</v>
      </c>
      <c r="J63" s="115">
        <v>-174</v>
      </c>
      <c r="K63" s="116">
        <v>-4.0854660718478515</v>
      </c>
    </row>
    <row r="64" spans="1:11" ht="14.1" customHeight="1" x14ac:dyDescent="0.2">
      <c r="A64" s="306" t="s">
        <v>295</v>
      </c>
      <c r="B64" s="307" t="s">
        <v>296</v>
      </c>
      <c r="C64" s="308"/>
      <c r="D64" s="113">
        <v>1.0449244572501892</v>
      </c>
      <c r="E64" s="115">
        <v>1146</v>
      </c>
      <c r="F64" s="114">
        <v>1135</v>
      </c>
      <c r="G64" s="114">
        <v>1113</v>
      </c>
      <c r="H64" s="114">
        <v>1093</v>
      </c>
      <c r="I64" s="140">
        <v>1089</v>
      </c>
      <c r="J64" s="115">
        <v>57</v>
      </c>
      <c r="K64" s="116">
        <v>5.2341597796143251</v>
      </c>
    </row>
    <row r="65" spans="1:11" ht="14.1" customHeight="1" x14ac:dyDescent="0.2">
      <c r="A65" s="306" t="s">
        <v>297</v>
      </c>
      <c r="B65" s="307" t="s">
        <v>298</v>
      </c>
      <c r="C65" s="308"/>
      <c r="D65" s="113">
        <v>0.97289214300693883</v>
      </c>
      <c r="E65" s="115">
        <v>1067</v>
      </c>
      <c r="F65" s="114">
        <v>1055</v>
      </c>
      <c r="G65" s="114">
        <v>1028</v>
      </c>
      <c r="H65" s="114">
        <v>1015</v>
      </c>
      <c r="I65" s="140">
        <v>1012</v>
      </c>
      <c r="J65" s="115">
        <v>55</v>
      </c>
      <c r="K65" s="116">
        <v>5.4347826086956523</v>
      </c>
    </row>
    <row r="66" spans="1:11" ht="14.1" customHeight="1" x14ac:dyDescent="0.2">
      <c r="A66" s="306">
        <v>82</v>
      </c>
      <c r="B66" s="307" t="s">
        <v>299</v>
      </c>
      <c r="C66" s="308"/>
      <c r="D66" s="113">
        <v>3.6927958567742287</v>
      </c>
      <c r="E66" s="115">
        <v>4050</v>
      </c>
      <c r="F66" s="114">
        <v>4122</v>
      </c>
      <c r="G66" s="114">
        <v>4233</v>
      </c>
      <c r="H66" s="114">
        <v>4136</v>
      </c>
      <c r="I66" s="140">
        <v>4077</v>
      </c>
      <c r="J66" s="115">
        <v>-27</v>
      </c>
      <c r="K66" s="116">
        <v>-0.66225165562913912</v>
      </c>
    </row>
    <row r="67" spans="1:11" ht="14.1" customHeight="1" x14ac:dyDescent="0.2">
      <c r="A67" s="306" t="s">
        <v>300</v>
      </c>
      <c r="B67" s="307" t="s">
        <v>301</v>
      </c>
      <c r="C67" s="308"/>
      <c r="D67" s="113">
        <v>2.6943732732760113</v>
      </c>
      <c r="E67" s="115">
        <v>2955</v>
      </c>
      <c r="F67" s="114">
        <v>3013</v>
      </c>
      <c r="G67" s="114">
        <v>3118</v>
      </c>
      <c r="H67" s="114">
        <v>3034</v>
      </c>
      <c r="I67" s="140">
        <v>2984</v>
      </c>
      <c r="J67" s="115">
        <v>-29</v>
      </c>
      <c r="K67" s="116">
        <v>-0.97184986595174261</v>
      </c>
    </row>
    <row r="68" spans="1:11" ht="14.1" customHeight="1" x14ac:dyDescent="0.2">
      <c r="A68" s="306" t="s">
        <v>302</v>
      </c>
      <c r="B68" s="307" t="s">
        <v>303</v>
      </c>
      <c r="C68" s="308"/>
      <c r="D68" s="113">
        <v>0.52063862573286046</v>
      </c>
      <c r="E68" s="115">
        <v>571</v>
      </c>
      <c r="F68" s="114">
        <v>579</v>
      </c>
      <c r="G68" s="114">
        <v>579</v>
      </c>
      <c r="H68" s="114">
        <v>575</v>
      </c>
      <c r="I68" s="140">
        <v>569</v>
      </c>
      <c r="J68" s="115">
        <v>2</v>
      </c>
      <c r="K68" s="116">
        <v>0.35149384885764501</v>
      </c>
    </row>
    <row r="69" spans="1:11" ht="14.1" customHeight="1" x14ac:dyDescent="0.2">
      <c r="A69" s="306">
        <v>83</v>
      </c>
      <c r="B69" s="307" t="s">
        <v>304</v>
      </c>
      <c r="C69" s="308"/>
      <c r="D69" s="113">
        <v>7.4512414176688884</v>
      </c>
      <c r="E69" s="115">
        <v>8172</v>
      </c>
      <c r="F69" s="114">
        <v>8126</v>
      </c>
      <c r="G69" s="114">
        <v>8080</v>
      </c>
      <c r="H69" s="114">
        <v>7864</v>
      </c>
      <c r="I69" s="140">
        <v>7835</v>
      </c>
      <c r="J69" s="115">
        <v>337</v>
      </c>
      <c r="K69" s="116">
        <v>4.3012125079770263</v>
      </c>
    </row>
    <row r="70" spans="1:11" ht="14.1" customHeight="1" x14ac:dyDescent="0.2">
      <c r="A70" s="306" t="s">
        <v>305</v>
      </c>
      <c r="B70" s="307" t="s">
        <v>306</v>
      </c>
      <c r="C70" s="308"/>
      <c r="D70" s="113">
        <v>5.9257975983149906</v>
      </c>
      <c r="E70" s="115">
        <v>6499</v>
      </c>
      <c r="F70" s="114">
        <v>6481</v>
      </c>
      <c r="G70" s="114">
        <v>6442</v>
      </c>
      <c r="H70" s="114">
        <v>6261</v>
      </c>
      <c r="I70" s="140">
        <v>6241</v>
      </c>
      <c r="J70" s="115">
        <v>258</v>
      </c>
      <c r="K70" s="116">
        <v>4.1339528921647171</v>
      </c>
    </row>
    <row r="71" spans="1:11" ht="14.1" customHeight="1" x14ac:dyDescent="0.2">
      <c r="A71" s="306"/>
      <c r="B71" s="307" t="s">
        <v>307</v>
      </c>
      <c r="C71" s="308"/>
      <c r="D71" s="113">
        <v>3.2031584802093498</v>
      </c>
      <c r="E71" s="115">
        <v>3513</v>
      </c>
      <c r="F71" s="114">
        <v>3499</v>
      </c>
      <c r="G71" s="114">
        <v>3488</v>
      </c>
      <c r="H71" s="114">
        <v>3393</v>
      </c>
      <c r="I71" s="140">
        <v>3394</v>
      </c>
      <c r="J71" s="115">
        <v>119</v>
      </c>
      <c r="K71" s="116">
        <v>3.5061873895109015</v>
      </c>
    </row>
    <row r="72" spans="1:11" ht="14.1" customHeight="1" x14ac:dyDescent="0.2">
      <c r="A72" s="306">
        <v>84</v>
      </c>
      <c r="B72" s="307" t="s">
        <v>308</v>
      </c>
      <c r="C72" s="308"/>
      <c r="D72" s="113">
        <v>1.5546214656296444</v>
      </c>
      <c r="E72" s="115">
        <v>1705</v>
      </c>
      <c r="F72" s="114">
        <v>1707</v>
      </c>
      <c r="G72" s="114">
        <v>1692</v>
      </c>
      <c r="H72" s="114">
        <v>1679</v>
      </c>
      <c r="I72" s="140">
        <v>1705</v>
      </c>
      <c r="J72" s="115">
        <v>0</v>
      </c>
      <c r="K72" s="116">
        <v>0</v>
      </c>
    </row>
    <row r="73" spans="1:11" ht="14.1" customHeight="1" x14ac:dyDescent="0.2">
      <c r="A73" s="306" t="s">
        <v>309</v>
      </c>
      <c r="B73" s="307" t="s">
        <v>310</v>
      </c>
      <c r="C73" s="308"/>
      <c r="D73" s="113">
        <v>0.55255167634695868</v>
      </c>
      <c r="E73" s="115">
        <v>606</v>
      </c>
      <c r="F73" s="114">
        <v>606</v>
      </c>
      <c r="G73" s="114">
        <v>584</v>
      </c>
      <c r="H73" s="114">
        <v>594</v>
      </c>
      <c r="I73" s="140">
        <v>616</v>
      </c>
      <c r="J73" s="115">
        <v>-10</v>
      </c>
      <c r="K73" s="116">
        <v>-1.6233766233766234</v>
      </c>
    </row>
    <row r="74" spans="1:11" ht="14.1" customHeight="1" x14ac:dyDescent="0.2">
      <c r="A74" s="306" t="s">
        <v>311</v>
      </c>
      <c r="B74" s="307" t="s">
        <v>312</v>
      </c>
      <c r="C74" s="308"/>
      <c r="D74" s="113">
        <v>0.24527458900549817</v>
      </c>
      <c r="E74" s="115">
        <v>269</v>
      </c>
      <c r="F74" s="114">
        <v>286</v>
      </c>
      <c r="G74" s="114">
        <v>296</v>
      </c>
      <c r="H74" s="114">
        <v>301</v>
      </c>
      <c r="I74" s="140">
        <v>304</v>
      </c>
      <c r="J74" s="115">
        <v>-35</v>
      </c>
      <c r="K74" s="116">
        <v>-11.513157894736842</v>
      </c>
    </row>
    <row r="75" spans="1:11" ht="14.1" customHeight="1" x14ac:dyDescent="0.2">
      <c r="A75" s="306" t="s">
        <v>313</v>
      </c>
      <c r="B75" s="307" t="s">
        <v>314</v>
      </c>
      <c r="C75" s="308"/>
      <c r="D75" s="113">
        <v>0.32916032204827078</v>
      </c>
      <c r="E75" s="115">
        <v>361</v>
      </c>
      <c r="F75" s="114">
        <v>343</v>
      </c>
      <c r="G75" s="114">
        <v>326</v>
      </c>
      <c r="H75" s="114">
        <v>319</v>
      </c>
      <c r="I75" s="140">
        <v>317</v>
      </c>
      <c r="J75" s="115">
        <v>44</v>
      </c>
      <c r="K75" s="116">
        <v>13.8801261829653</v>
      </c>
    </row>
    <row r="76" spans="1:11" ht="14.1" customHeight="1" x14ac:dyDescent="0.2">
      <c r="A76" s="306">
        <v>91</v>
      </c>
      <c r="B76" s="307" t="s">
        <v>315</v>
      </c>
      <c r="C76" s="308"/>
      <c r="D76" s="113">
        <v>0.16685966463942811</v>
      </c>
      <c r="E76" s="115">
        <v>183</v>
      </c>
      <c r="F76" s="114">
        <v>182</v>
      </c>
      <c r="G76" s="114">
        <v>173</v>
      </c>
      <c r="H76" s="114">
        <v>167</v>
      </c>
      <c r="I76" s="140">
        <v>165</v>
      </c>
      <c r="J76" s="115">
        <v>18</v>
      </c>
      <c r="K76" s="116">
        <v>10.909090909090908</v>
      </c>
    </row>
    <row r="77" spans="1:11" ht="14.1" customHeight="1" x14ac:dyDescent="0.2">
      <c r="A77" s="306">
        <v>92</v>
      </c>
      <c r="B77" s="307" t="s">
        <v>316</v>
      </c>
      <c r="C77" s="308"/>
      <c r="D77" s="113">
        <v>0.78232564076846622</v>
      </c>
      <c r="E77" s="115">
        <v>858</v>
      </c>
      <c r="F77" s="114">
        <v>849</v>
      </c>
      <c r="G77" s="114">
        <v>838</v>
      </c>
      <c r="H77" s="114">
        <v>805</v>
      </c>
      <c r="I77" s="140">
        <v>796</v>
      </c>
      <c r="J77" s="115">
        <v>62</v>
      </c>
      <c r="K77" s="116">
        <v>7.7889447236180906</v>
      </c>
    </row>
    <row r="78" spans="1:11" ht="14.1" customHeight="1" x14ac:dyDescent="0.2">
      <c r="A78" s="306">
        <v>93</v>
      </c>
      <c r="B78" s="307" t="s">
        <v>317</v>
      </c>
      <c r="C78" s="308"/>
      <c r="D78" s="113">
        <v>0.10850437208793413</v>
      </c>
      <c r="E78" s="115">
        <v>119</v>
      </c>
      <c r="F78" s="114">
        <v>119</v>
      </c>
      <c r="G78" s="114">
        <v>122</v>
      </c>
      <c r="H78" s="114">
        <v>111</v>
      </c>
      <c r="I78" s="140">
        <v>114</v>
      </c>
      <c r="J78" s="115">
        <v>5</v>
      </c>
      <c r="K78" s="116">
        <v>4.3859649122807021</v>
      </c>
    </row>
    <row r="79" spans="1:11" ht="14.1" customHeight="1" x14ac:dyDescent="0.2">
      <c r="A79" s="306">
        <v>94</v>
      </c>
      <c r="B79" s="307" t="s">
        <v>318</v>
      </c>
      <c r="C79" s="308"/>
      <c r="D79" s="113">
        <v>9.5739151842294826E-2</v>
      </c>
      <c r="E79" s="115">
        <v>105</v>
      </c>
      <c r="F79" s="114">
        <v>121</v>
      </c>
      <c r="G79" s="114">
        <v>135</v>
      </c>
      <c r="H79" s="114">
        <v>128</v>
      </c>
      <c r="I79" s="140">
        <v>126</v>
      </c>
      <c r="J79" s="115">
        <v>-21</v>
      </c>
      <c r="K79" s="116">
        <v>-16.666666666666668</v>
      </c>
    </row>
    <row r="80" spans="1:11" ht="14.1" customHeight="1" x14ac:dyDescent="0.2">
      <c r="A80" s="306" t="s">
        <v>319</v>
      </c>
      <c r="B80" s="307" t="s">
        <v>320</v>
      </c>
      <c r="C80" s="308"/>
      <c r="D80" s="113">
        <v>1.9147830368458966E-2</v>
      </c>
      <c r="E80" s="115">
        <v>21</v>
      </c>
      <c r="F80" s="114">
        <v>25</v>
      </c>
      <c r="G80" s="114">
        <v>27</v>
      </c>
      <c r="H80" s="114">
        <v>28</v>
      </c>
      <c r="I80" s="140">
        <v>31</v>
      </c>
      <c r="J80" s="115">
        <v>-10</v>
      </c>
      <c r="K80" s="116">
        <v>-32.258064516129032</v>
      </c>
    </row>
    <row r="81" spans="1:11" ht="14.1" customHeight="1" x14ac:dyDescent="0.2">
      <c r="A81" s="310" t="s">
        <v>321</v>
      </c>
      <c r="B81" s="311" t="s">
        <v>224</v>
      </c>
      <c r="C81" s="312"/>
      <c r="D81" s="125">
        <v>0.70117531206404493</v>
      </c>
      <c r="E81" s="143">
        <v>769</v>
      </c>
      <c r="F81" s="144">
        <v>817</v>
      </c>
      <c r="G81" s="144">
        <v>855</v>
      </c>
      <c r="H81" s="144">
        <v>759</v>
      </c>
      <c r="I81" s="145">
        <v>815</v>
      </c>
      <c r="J81" s="143">
        <v>-46</v>
      </c>
      <c r="K81" s="146">
        <v>-5.6441717791411046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26313</v>
      </c>
      <c r="E12" s="114">
        <v>27178</v>
      </c>
      <c r="F12" s="114">
        <v>27546</v>
      </c>
      <c r="G12" s="114">
        <v>28120</v>
      </c>
      <c r="H12" s="140">
        <v>27830</v>
      </c>
      <c r="I12" s="115">
        <v>-1517</v>
      </c>
      <c r="J12" s="116">
        <v>-5.4509522098454903</v>
      </c>
      <c r="K12"/>
      <c r="L12"/>
      <c r="M12"/>
      <c r="N12"/>
      <c r="O12"/>
      <c r="P12"/>
    </row>
    <row r="13" spans="1:16" s="110" customFormat="1" ht="14.45" customHeight="1" x14ac:dyDescent="0.2">
      <c r="A13" s="120" t="s">
        <v>105</v>
      </c>
      <c r="B13" s="119" t="s">
        <v>106</v>
      </c>
      <c r="C13" s="113">
        <v>39.27716337931821</v>
      </c>
      <c r="D13" s="115">
        <v>10335</v>
      </c>
      <c r="E13" s="114">
        <v>10640</v>
      </c>
      <c r="F13" s="114">
        <v>10772</v>
      </c>
      <c r="G13" s="114">
        <v>10936</v>
      </c>
      <c r="H13" s="140">
        <v>10837</v>
      </c>
      <c r="I13" s="115">
        <v>-502</v>
      </c>
      <c r="J13" s="116">
        <v>-4.6322783058041894</v>
      </c>
      <c r="K13"/>
      <c r="L13"/>
      <c r="M13"/>
      <c r="N13"/>
      <c r="O13"/>
      <c r="P13"/>
    </row>
    <row r="14" spans="1:16" s="110" customFormat="1" ht="14.45" customHeight="1" x14ac:dyDescent="0.2">
      <c r="A14" s="120"/>
      <c r="B14" s="119" t="s">
        <v>107</v>
      </c>
      <c r="C14" s="113">
        <v>60.72283662068179</v>
      </c>
      <c r="D14" s="115">
        <v>15978</v>
      </c>
      <c r="E14" s="114">
        <v>16538</v>
      </c>
      <c r="F14" s="114">
        <v>16774</v>
      </c>
      <c r="G14" s="114">
        <v>17184</v>
      </c>
      <c r="H14" s="140">
        <v>16993</v>
      </c>
      <c r="I14" s="115">
        <v>-1015</v>
      </c>
      <c r="J14" s="116">
        <v>-5.9730477255340437</v>
      </c>
      <c r="K14"/>
      <c r="L14"/>
      <c r="M14"/>
      <c r="N14"/>
      <c r="O14"/>
      <c r="P14"/>
    </row>
    <row r="15" spans="1:16" s="110" customFormat="1" ht="14.45" customHeight="1" x14ac:dyDescent="0.2">
      <c r="A15" s="118" t="s">
        <v>105</v>
      </c>
      <c r="B15" s="121" t="s">
        <v>108</v>
      </c>
      <c r="C15" s="113">
        <v>15.060996465625356</v>
      </c>
      <c r="D15" s="115">
        <v>3963</v>
      </c>
      <c r="E15" s="114">
        <v>4097</v>
      </c>
      <c r="F15" s="114">
        <v>4249</v>
      </c>
      <c r="G15" s="114">
        <v>4536</v>
      </c>
      <c r="H15" s="140">
        <v>4406</v>
      </c>
      <c r="I15" s="115">
        <v>-443</v>
      </c>
      <c r="J15" s="116">
        <v>-10.054471175669542</v>
      </c>
      <c r="K15"/>
      <c r="L15"/>
      <c r="M15"/>
      <c r="N15"/>
      <c r="O15"/>
      <c r="P15"/>
    </row>
    <row r="16" spans="1:16" s="110" customFormat="1" ht="14.45" customHeight="1" x14ac:dyDescent="0.2">
      <c r="A16" s="118"/>
      <c r="B16" s="121" t="s">
        <v>109</v>
      </c>
      <c r="C16" s="113">
        <v>48.595751149621861</v>
      </c>
      <c r="D16" s="115">
        <v>12787</v>
      </c>
      <c r="E16" s="114">
        <v>13390</v>
      </c>
      <c r="F16" s="114">
        <v>13640</v>
      </c>
      <c r="G16" s="114">
        <v>13898</v>
      </c>
      <c r="H16" s="140">
        <v>13827</v>
      </c>
      <c r="I16" s="115">
        <v>-1040</v>
      </c>
      <c r="J16" s="116">
        <v>-7.5215158747378315</v>
      </c>
      <c r="K16"/>
      <c r="L16"/>
      <c r="M16"/>
      <c r="N16"/>
      <c r="O16"/>
      <c r="P16"/>
    </row>
    <row r="17" spans="1:16" s="110" customFormat="1" ht="14.45" customHeight="1" x14ac:dyDescent="0.2">
      <c r="A17" s="118"/>
      <c r="B17" s="121" t="s">
        <v>110</v>
      </c>
      <c r="C17" s="113">
        <v>19.978717744080871</v>
      </c>
      <c r="D17" s="115">
        <v>5257</v>
      </c>
      <c r="E17" s="114">
        <v>5328</v>
      </c>
      <c r="F17" s="114">
        <v>5308</v>
      </c>
      <c r="G17" s="114">
        <v>5338</v>
      </c>
      <c r="H17" s="140">
        <v>5311</v>
      </c>
      <c r="I17" s="115">
        <v>-54</v>
      </c>
      <c r="J17" s="116">
        <v>-1.0167576727546601</v>
      </c>
      <c r="K17"/>
      <c r="L17"/>
      <c r="M17"/>
      <c r="N17"/>
      <c r="O17"/>
      <c r="P17"/>
    </row>
    <row r="18" spans="1:16" s="110" customFormat="1" ht="14.45" customHeight="1" x14ac:dyDescent="0.2">
      <c r="A18" s="120"/>
      <c r="B18" s="121" t="s">
        <v>111</v>
      </c>
      <c r="C18" s="113">
        <v>16.364534640671913</v>
      </c>
      <c r="D18" s="115">
        <v>4306</v>
      </c>
      <c r="E18" s="114">
        <v>4363</v>
      </c>
      <c r="F18" s="114">
        <v>4349</v>
      </c>
      <c r="G18" s="114">
        <v>4348</v>
      </c>
      <c r="H18" s="140">
        <v>4286</v>
      </c>
      <c r="I18" s="115">
        <v>20</v>
      </c>
      <c r="J18" s="116">
        <v>0.46663555762949138</v>
      </c>
      <c r="K18"/>
      <c r="L18"/>
      <c r="M18"/>
      <c r="N18"/>
      <c r="O18"/>
      <c r="P18"/>
    </row>
    <row r="19" spans="1:16" s="110" customFormat="1" ht="14.45" customHeight="1" x14ac:dyDescent="0.2">
      <c r="A19" s="120"/>
      <c r="B19" s="121" t="s">
        <v>112</v>
      </c>
      <c r="C19" s="113">
        <v>1.5429635541367386</v>
      </c>
      <c r="D19" s="115">
        <v>406</v>
      </c>
      <c r="E19" s="114">
        <v>413</v>
      </c>
      <c r="F19" s="114">
        <v>438</v>
      </c>
      <c r="G19" s="114">
        <v>411</v>
      </c>
      <c r="H19" s="140">
        <v>419</v>
      </c>
      <c r="I19" s="115">
        <v>-13</v>
      </c>
      <c r="J19" s="116">
        <v>-3.1026252983293556</v>
      </c>
      <c r="K19"/>
      <c r="L19"/>
      <c r="M19"/>
      <c r="N19"/>
      <c r="O19"/>
      <c r="P19"/>
    </row>
    <row r="20" spans="1:16" s="110" customFormat="1" ht="14.45" customHeight="1" x14ac:dyDescent="0.2">
      <c r="A20" s="120" t="s">
        <v>113</v>
      </c>
      <c r="B20" s="119" t="s">
        <v>116</v>
      </c>
      <c r="C20" s="113">
        <v>87.325656519591078</v>
      </c>
      <c r="D20" s="115">
        <v>22978</v>
      </c>
      <c r="E20" s="114">
        <v>23691</v>
      </c>
      <c r="F20" s="114">
        <v>24006</v>
      </c>
      <c r="G20" s="114">
        <v>24542</v>
      </c>
      <c r="H20" s="140">
        <v>24282</v>
      </c>
      <c r="I20" s="115">
        <v>-1304</v>
      </c>
      <c r="J20" s="116">
        <v>-5.3702330944732726</v>
      </c>
      <c r="K20"/>
      <c r="L20"/>
      <c r="M20"/>
      <c r="N20"/>
      <c r="O20"/>
      <c r="P20"/>
    </row>
    <row r="21" spans="1:16" s="110" customFormat="1" ht="14.45" customHeight="1" x14ac:dyDescent="0.2">
      <c r="A21" s="123"/>
      <c r="B21" s="124" t="s">
        <v>117</v>
      </c>
      <c r="C21" s="125">
        <v>12.389313267206324</v>
      </c>
      <c r="D21" s="143">
        <v>3260</v>
      </c>
      <c r="E21" s="144">
        <v>3397</v>
      </c>
      <c r="F21" s="144">
        <v>3457</v>
      </c>
      <c r="G21" s="144">
        <v>3496</v>
      </c>
      <c r="H21" s="145">
        <v>3469</v>
      </c>
      <c r="I21" s="143">
        <v>-209</v>
      </c>
      <c r="J21" s="146">
        <v>-6.0247910060536176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28146</v>
      </c>
      <c r="E56" s="114">
        <v>29062</v>
      </c>
      <c r="F56" s="114">
        <v>29090</v>
      </c>
      <c r="G56" s="114">
        <v>29489</v>
      </c>
      <c r="H56" s="140">
        <v>29139</v>
      </c>
      <c r="I56" s="115">
        <v>-993</v>
      </c>
      <c r="J56" s="116">
        <v>-3.4078039740553896</v>
      </c>
      <c r="K56"/>
      <c r="L56"/>
      <c r="M56"/>
      <c r="N56"/>
      <c r="O56"/>
      <c r="P56"/>
    </row>
    <row r="57" spans="1:16" s="110" customFormat="1" ht="14.45" customHeight="1" x14ac:dyDescent="0.2">
      <c r="A57" s="120" t="s">
        <v>105</v>
      </c>
      <c r="B57" s="119" t="s">
        <v>106</v>
      </c>
      <c r="C57" s="113">
        <v>39.121011866695092</v>
      </c>
      <c r="D57" s="115">
        <v>11011</v>
      </c>
      <c r="E57" s="114">
        <v>11322</v>
      </c>
      <c r="F57" s="114">
        <v>11309</v>
      </c>
      <c r="G57" s="114">
        <v>11400</v>
      </c>
      <c r="H57" s="140">
        <v>11235</v>
      </c>
      <c r="I57" s="115">
        <v>-224</v>
      </c>
      <c r="J57" s="116">
        <v>-1.9937694704049844</v>
      </c>
    </row>
    <row r="58" spans="1:16" s="110" customFormat="1" ht="14.45" customHeight="1" x14ac:dyDescent="0.2">
      <c r="A58" s="120"/>
      <c r="B58" s="119" t="s">
        <v>107</v>
      </c>
      <c r="C58" s="113">
        <v>60.878988133304908</v>
      </c>
      <c r="D58" s="115">
        <v>17135</v>
      </c>
      <c r="E58" s="114">
        <v>17740</v>
      </c>
      <c r="F58" s="114">
        <v>17781</v>
      </c>
      <c r="G58" s="114">
        <v>18089</v>
      </c>
      <c r="H58" s="140">
        <v>17904</v>
      </c>
      <c r="I58" s="115">
        <v>-769</v>
      </c>
      <c r="J58" s="116">
        <v>-4.2951295799821265</v>
      </c>
    </row>
    <row r="59" spans="1:16" s="110" customFormat="1" ht="14.45" customHeight="1" x14ac:dyDescent="0.2">
      <c r="A59" s="118" t="s">
        <v>105</v>
      </c>
      <c r="B59" s="121" t="s">
        <v>108</v>
      </c>
      <c r="C59" s="113">
        <v>16.467704114261352</v>
      </c>
      <c r="D59" s="115">
        <v>4635</v>
      </c>
      <c r="E59" s="114">
        <v>4906</v>
      </c>
      <c r="F59" s="114">
        <v>4924</v>
      </c>
      <c r="G59" s="114">
        <v>5152</v>
      </c>
      <c r="H59" s="140">
        <v>4998</v>
      </c>
      <c r="I59" s="115">
        <v>-363</v>
      </c>
      <c r="J59" s="116">
        <v>-7.2629051620648255</v>
      </c>
    </row>
    <row r="60" spans="1:16" s="110" customFormat="1" ht="14.45" customHeight="1" x14ac:dyDescent="0.2">
      <c r="A60" s="118"/>
      <c r="B60" s="121" t="s">
        <v>109</v>
      </c>
      <c r="C60" s="113">
        <v>48.084985433098844</v>
      </c>
      <c r="D60" s="115">
        <v>13534</v>
      </c>
      <c r="E60" s="114">
        <v>14050</v>
      </c>
      <c r="F60" s="114">
        <v>14100</v>
      </c>
      <c r="G60" s="114">
        <v>14273</v>
      </c>
      <c r="H60" s="140">
        <v>14218</v>
      </c>
      <c r="I60" s="115">
        <v>-684</v>
      </c>
      <c r="J60" s="116">
        <v>-4.8108032072021381</v>
      </c>
    </row>
    <row r="61" spans="1:16" s="110" customFormat="1" ht="14.45" customHeight="1" x14ac:dyDescent="0.2">
      <c r="A61" s="118"/>
      <c r="B61" s="121" t="s">
        <v>110</v>
      </c>
      <c r="C61" s="113">
        <v>19.743480423506004</v>
      </c>
      <c r="D61" s="115">
        <v>5557</v>
      </c>
      <c r="E61" s="114">
        <v>5607</v>
      </c>
      <c r="F61" s="114">
        <v>5626</v>
      </c>
      <c r="G61" s="114">
        <v>5622</v>
      </c>
      <c r="H61" s="140">
        <v>5588</v>
      </c>
      <c r="I61" s="115">
        <v>-31</v>
      </c>
      <c r="J61" s="116">
        <v>-0.55476020042949181</v>
      </c>
    </row>
    <row r="62" spans="1:16" s="110" customFormat="1" ht="14.45" customHeight="1" x14ac:dyDescent="0.2">
      <c r="A62" s="120"/>
      <c r="B62" s="121" t="s">
        <v>111</v>
      </c>
      <c r="C62" s="113">
        <v>15.70027712641228</v>
      </c>
      <c r="D62" s="115">
        <v>4419</v>
      </c>
      <c r="E62" s="114">
        <v>4499</v>
      </c>
      <c r="F62" s="114">
        <v>4440</v>
      </c>
      <c r="G62" s="114">
        <v>4442</v>
      </c>
      <c r="H62" s="140">
        <v>4335</v>
      </c>
      <c r="I62" s="115">
        <v>84</v>
      </c>
      <c r="J62" s="116">
        <v>1.9377162629757785</v>
      </c>
    </row>
    <row r="63" spans="1:16" s="110" customFormat="1" ht="14.45" customHeight="1" x14ac:dyDescent="0.2">
      <c r="A63" s="120"/>
      <c r="B63" s="121" t="s">
        <v>112</v>
      </c>
      <c r="C63" s="113">
        <v>1.4637959212676757</v>
      </c>
      <c r="D63" s="115">
        <v>412</v>
      </c>
      <c r="E63" s="114">
        <v>449</v>
      </c>
      <c r="F63" s="114">
        <v>457</v>
      </c>
      <c r="G63" s="114">
        <v>425</v>
      </c>
      <c r="H63" s="140">
        <v>415</v>
      </c>
      <c r="I63" s="115">
        <v>-3</v>
      </c>
      <c r="J63" s="116">
        <v>-0.72289156626506024</v>
      </c>
    </row>
    <row r="64" spans="1:16" s="110" customFormat="1" ht="14.45" customHeight="1" x14ac:dyDescent="0.2">
      <c r="A64" s="120" t="s">
        <v>113</v>
      </c>
      <c r="B64" s="119" t="s">
        <v>116</v>
      </c>
      <c r="C64" s="113">
        <v>88.936260925175873</v>
      </c>
      <c r="D64" s="115">
        <v>25032</v>
      </c>
      <c r="E64" s="114">
        <v>25833</v>
      </c>
      <c r="F64" s="114">
        <v>25859</v>
      </c>
      <c r="G64" s="114">
        <v>26215</v>
      </c>
      <c r="H64" s="140">
        <v>25881</v>
      </c>
      <c r="I64" s="115">
        <v>-849</v>
      </c>
      <c r="J64" s="116">
        <v>-3.280398748116379</v>
      </c>
    </row>
    <row r="65" spans="1:10" s="110" customFormat="1" ht="14.45" customHeight="1" x14ac:dyDescent="0.2">
      <c r="A65" s="123"/>
      <c r="B65" s="124" t="s">
        <v>117</v>
      </c>
      <c r="C65" s="125">
        <v>10.793718467988347</v>
      </c>
      <c r="D65" s="143">
        <v>3038</v>
      </c>
      <c r="E65" s="144">
        <v>3145</v>
      </c>
      <c r="F65" s="144">
        <v>3155</v>
      </c>
      <c r="G65" s="144">
        <v>3202</v>
      </c>
      <c r="H65" s="145">
        <v>3183</v>
      </c>
      <c r="I65" s="143">
        <v>-145</v>
      </c>
      <c r="J65" s="146">
        <v>-4.5554508325479111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26313</v>
      </c>
      <c r="G11" s="114">
        <v>27178</v>
      </c>
      <c r="H11" s="114">
        <v>27546</v>
      </c>
      <c r="I11" s="114">
        <v>28120</v>
      </c>
      <c r="J11" s="140">
        <v>27830</v>
      </c>
      <c r="K11" s="114">
        <v>-1517</v>
      </c>
      <c r="L11" s="116">
        <v>-5.4509522098454903</v>
      </c>
    </row>
    <row r="12" spans="1:17" s="110" customFormat="1" ht="24" customHeight="1" x14ac:dyDescent="0.2">
      <c r="A12" s="604" t="s">
        <v>185</v>
      </c>
      <c r="B12" s="605"/>
      <c r="C12" s="605"/>
      <c r="D12" s="606"/>
      <c r="E12" s="113">
        <v>39.27716337931821</v>
      </c>
      <c r="F12" s="115">
        <v>10335</v>
      </c>
      <c r="G12" s="114">
        <v>10640</v>
      </c>
      <c r="H12" s="114">
        <v>10772</v>
      </c>
      <c r="I12" s="114">
        <v>10936</v>
      </c>
      <c r="J12" s="140">
        <v>10837</v>
      </c>
      <c r="K12" s="114">
        <v>-502</v>
      </c>
      <c r="L12" s="116">
        <v>-4.6322783058041894</v>
      </c>
    </row>
    <row r="13" spans="1:17" s="110" customFormat="1" ht="15" customHeight="1" x14ac:dyDescent="0.2">
      <c r="A13" s="120"/>
      <c r="B13" s="612" t="s">
        <v>107</v>
      </c>
      <c r="C13" s="612"/>
      <c r="E13" s="113">
        <v>60.72283662068179</v>
      </c>
      <c r="F13" s="115">
        <v>15978</v>
      </c>
      <c r="G13" s="114">
        <v>16538</v>
      </c>
      <c r="H13" s="114">
        <v>16774</v>
      </c>
      <c r="I13" s="114">
        <v>17184</v>
      </c>
      <c r="J13" s="140">
        <v>16993</v>
      </c>
      <c r="K13" s="114">
        <v>-1015</v>
      </c>
      <c r="L13" s="116">
        <v>-5.9730477255340437</v>
      </c>
    </row>
    <row r="14" spans="1:17" s="110" customFormat="1" ht="22.5" customHeight="1" x14ac:dyDescent="0.2">
      <c r="A14" s="604" t="s">
        <v>186</v>
      </c>
      <c r="B14" s="605"/>
      <c r="C14" s="605"/>
      <c r="D14" s="606"/>
      <c r="E14" s="113">
        <v>15.060996465625356</v>
      </c>
      <c r="F14" s="115">
        <v>3963</v>
      </c>
      <c r="G14" s="114">
        <v>4097</v>
      </c>
      <c r="H14" s="114">
        <v>4249</v>
      </c>
      <c r="I14" s="114">
        <v>4536</v>
      </c>
      <c r="J14" s="140">
        <v>4406</v>
      </c>
      <c r="K14" s="114">
        <v>-443</v>
      </c>
      <c r="L14" s="116">
        <v>-10.054471175669542</v>
      </c>
    </row>
    <row r="15" spans="1:17" s="110" customFormat="1" ht="15" customHeight="1" x14ac:dyDescent="0.2">
      <c r="A15" s="120"/>
      <c r="B15" s="119"/>
      <c r="C15" s="258" t="s">
        <v>106</v>
      </c>
      <c r="E15" s="113">
        <v>47.79207670956346</v>
      </c>
      <c r="F15" s="115">
        <v>1894</v>
      </c>
      <c r="G15" s="114">
        <v>1940</v>
      </c>
      <c r="H15" s="114">
        <v>1993</v>
      </c>
      <c r="I15" s="114">
        <v>2125</v>
      </c>
      <c r="J15" s="140">
        <v>2110</v>
      </c>
      <c r="K15" s="114">
        <v>-216</v>
      </c>
      <c r="L15" s="116">
        <v>-10.236966824644549</v>
      </c>
    </row>
    <row r="16" spans="1:17" s="110" customFormat="1" ht="15" customHeight="1" x14ac:dyDescent="0.2">
      <c r="A16" s="120"/>
      <c r="B16" s="119"/>
      <c r="C16" s="258" t="s">
        <v>107</v>
      </c>
      <c r="E16" s="113">
        <v>52.20792329043654</v>
      </c>
      <c r="F16" s="115">
        <v>2069</v>
      </c>
      <c r="G16" s="114">
        <v>2157</v>
      </c>
      <c r="H16" s="114">
        <v>2256</v>
      </c>
      <c r="I16" s="114">
        <v>2411</v>
      </c>
      <c r="J16" s="140">
        <v>2296</v>
      </c>
      <c r="K16" s="114">
        <v>-227</v>
      </c>
      <c r="L16" s="116">
        <v>-9.8867595818815328</v>
      </c>
    </row>
    <row r="17" spans="1:12" s="110" customFormat="1" ht="15" customHeight="1" x14ac:dyDescent="0.2">
      <c r="A17" s="120"/>
      <c r="B17" s="121" t="s">
        <v>109</v>
      </c>
      <c r="C17" s="258"/>
      <c r="E17" s="113">
        <v>48.595751149621861</v>
      </c>
      <c r="F17" s="115">
        <v>12787</v>
      </c>
      <c r="G17" s="114">
        <v>13390</v>
      </c>
      <c r="H17" s="114">
        <v>13640</v>
      </c>
      <c r="I17" s="114">
        <v>13898</v>
      </c>
      <c r="J17" s="140">
        <v>13827</v>
      </c>
      <c r="K17" s="114">
        <v>-1040</v>
      </c>
      <c r="L17" s="116">
        <v>-7.5215158747378315</v>
      </c>
    </row>
    <row r="18" spans="1:12" s="110" customFormat="1" ht="15" customHeight="1" x14ac:dyDescent="0.2">
      <c r="A18" s="120"/>
      <c r="B18" s="119"/>
      <c r="C18" s="258" t="s">
        <v>106</v>
      </c>
      <c r="E18" s="113">
        <v>35.051223899272699</v>
      </c>
      <c r="F18" s="115">
        <v>4482</v>
      </c>
      <c r="G18" s="114">
        <v>4696</v>
      </c>
      <c r="H18" s="114">
        <v>4748</v>
      </c>
      <c r="I18" s="114">
        <v>4817</v>
      </c>
      <c r="J18" s="140">
        <v>4768</v>
      </c>
      <c r="K18" s="114">
        <v>-286</v>
      </c>
      <c r="L18" s="116">
        <v>-5.9983221476510069</v>
      </c>
    </row>
    <row r="19" spans="1:12" s="110" customFormat="1" ht="15" customHeight="1" x14ac:dyDescent="0.2">
      <c r="A19" s="120"/>
      <c r="B19" s="119"/>
      <c r="C19" s="258" t="s">
        <v>107</v>
      </c>
      <c r="E19" s="113">
        <v>64.948776100727301</v>
      </c>
      <c r="F19" s="115">
        <v>8305</v>
      </c>
      <c r="G19" s="114">
        <v>8694</v>
      </c>
      <c r="H19" s="114">
        <v>8892</v>
      </c>
      <c r="I19" s="114">
        <v>9081</v>
      </c>
      <c r="J19" s="140">
        <v>9059</v>
      </c>
      <c r="K19" s="114">
        <v>-754</v>
      </c>
      <c r="L19" s="116">
        <v>-8.3232144828347501</v>
      </c>
    </row>
    <row r="20" spans="1:12" s="110" customFormat="1" ht="15" customHeight="1" x14ac:dyDescent="0.2">
      <c r="A20" s="120"/>
      <c r="B20" s="121" t="s">
        <v>110</v>
      </c>
      <c r="C20" s="258"/>
      <c r="E20" s="113">
        <v>19.978717744080871</v>
      </c>
      <c r="F20" s="115">
        <v>5257</v>
      </c>
      <c r="G20" s="114">
        <v>5328</v>
      </c>
      <c r="H20" s="114">
        <v>5308</v>
      </c>
      <c r="I20" s="114">
        <v>5338</v>
      </c>
      <c r="J20" s="140">
        <v>5311</v>
      </c>
      <c r="K20" s="114">
        <v>-54</v>
      </c>
      <c r="L20" s="116">
        <v>-1.0167576727546601</v>
      </c>
    </row>
    <row r="21" spans="1:12" s="110" customFormat="1" ht="15" customHeight="1" x14ac:dyDescent="0.2">
      <c r="A21" s="120"/>
      <c r="B21" s="119"/>
      <c r="C21" s="258" t="s">
        <v>106</v>
      </c>
      <c r="E21" s="113">
        <v>33.555259653794941</v>
      </c>
      <c r="F21" s="115">
        <v>1764</v>
      </c>
      <c r="G21" s="114">
        <v>1752</v>
      </c>
      <c r="H21" s="114">
        <v>1788</v>
      </c>
      <c r="I21" s="114">
        <v>1748</v>
      </c>
      <c r="J21" s="140">
        <v>1738</v>
      </c>
      <c r="K21" s="114">
        <v>26</v>
      </c>
      <c r="L21" s="116">
        <v>1.4959723820483315</v>
      </c>
    </row>
    <row r="22" spans="1:12" s="110" customFormat="1" ht="15" customHeight="1" x14ac:dyDescent="0.2">
      <c r="A22" s="120"/>
      <c r="B22" s="119"/>
      <c r="C22" s="258" t="s">
        <v>107</v>
      </c>
      <c r="E22" s="113">
        <v>66.444740346205066</v>
      </c>
      <c r="F22" s="115">
        <v>3493</v>
      </c>
      <c r="G22" s="114">
        <v>3576</v>
      </c>
      <c r="H22" s="114">
        <v>3520</v>
      </c>
      <c r="I22" s="114">
        <v>3590</v>
      </c>
      <c r="J22" s="140">
        <v>3573</v>
      </c>
      <c r="K22" s="114">
        <v>-80</v>
      </c>
      <c r="L22" s="116">
        <v>-2.2390148334732718</v>
      </c>
    </row>
    <row r="23" spans="1:12" s="110" customFormat="1" ht="15" customHeight="1" x14ac:dyDescent="0.2">
      <c r="A23" s="120"/>
      <c r="B23" s="121" t="s">
        <v>111</v>
      </c>
      <c r="C23" s="258"/>
      <c r="E23" s="113">
        <v>16.364534640671913</v>
      </c>
      <c r="F23" s="115">
        <v>4306</v>
      </c>
      <c r="G23" s="114">
        <v>4363</v>
      </c>
      <c r="H23" s="114">
        <v>4349</v>
      </c>
      <c r="I23" s="114">
        <v>4348</v>
      </c>
      <c r="J23" s="140">
        <v>4286</v>
      </c>
      <c r="K23" s="114">
        <v>20</v>
      </c>
      <c r="L23" s="116">
        <v>0.46663555762949138</v>
      </c>
    </row>
    <row r="24" spans="1:12" s="110" customFormat="1" ht="15" customHeight="1" x14ac:dyDescent="0.2">
      <c r="A24" s="120"/>
      <c r="B24" s="119"/>
      <c r="C24" s="258" t="s">
        <v>106</v>
      </c>
      <c r="E24" s="113">
        <v>50.97538318625174</v>
      </c>
      <c r="F24" s="115">
        <v>2195</v>
      </c>
      <c r="G24" s="114">
        <v>2252</v>
      </c>
      <c r="H24" s="114">
        <v>2243</v>
      </c>
      <c r="I24" s="114">
        <v>2246</v>
      </c>
      <c r="J24" s="140">
        <v>2221</v>
      </c>
      <c r="K24" s="114">
        <v>-26</v>
      </c>
      <c r="L24" s="116">
        <v>-1.1706438541197659</v>
      </c>
    </row>
    <row r="25" spans="1:12" s="110" customFormat="1" ht="15" customHeight="1" x14ac:dyDescent="0.2">
      <c r="A25" s="120"/>
      <c r="B25" s="119"/>
      <c r="C25" s="258" t="s">
        <v>107</v>
      </c>
      <c r="E25" s="113">
        <v>49.02461681374826</v>
      </c>
      <c r="F25" s="115">
        <v>2111</v>
      </c>
      <c r="G25" s="114">
        <v>2111</v>
      </c>
      <c r="H25" s="114">
        <v>2106</v>
      </c>
      <c r="I25" s="114">
        <v>2102</v>
      </c>
      <c r="J25" s="140">
        <v>2065</v>
      </c>
      <c r="K25" s="114">
        <v>46</v>
      </c>
      <c r="L25" s="116">
        <v>2.2276029055690074</v>
      </c>
    </row>
    <row r="26" spans="1:12" s="110" customFormat="1" ht="15" customHeight="1" x14ac:dyDescent="0.2">
      <c r="A26" s="120"/>
      <c r="C26" s="121" t="s">
        <v>187</v>
      </c>
      <c r="D26" s="110" t="s">
        <v>188</v>
      </c>
      <c r="E26" s="113">
        <v>1.5429635541367386</v>
      </c>
      <c r="F26" s="115">
        <v>406</v>
      </c>
      <c r="G26" s="114">
        <v>413</v>
      </c>
      <c r="H26" s="114">
        <v>438</v>
      </c>
      <c r="I26" s="114">
        <v>411</v>
      </c>
      <c r="J26" s="140">
        <v>419</v>
      </c>
      <c r="K26" s="114">
        <v>-13</v>
      </c>
      <c r="L26" s="116">
        <v>-3.1026252983293556</v>
      </c>
    </row>
    <row r="27" spans="1:12" s="110" customFormat="1" ht="15" customHeight="1" x14ac:dyDescent="0.2">
      <c r="A27" s="120"/>
      <c r="B27" s="119"/>
      <c r="D27" s="259" t="s">
        <v>106</v>
      </c>
      <c r="E27" s="113">
        <v>47.290640394088669</v>
      </c>
      <c r="F27" s="115">
        <v>192</v>
      </c>
      <c r="G27" s="114">
        <v>189</v>
      </c>
      <c r="H27" s="114">
        <v>181</v>
      </c>
      <c r="I27" s="114">
        <v>182</v>
      </c>
      <c r="J27" s="140">
        <v>172</v>
      </c>
      <c r="K27" s="114">
        <v>20</v>
      </c>
      <c r="L27" s="116">
        <v>11.627906976744185</v>
      </c>
    </row>
    <row r="28" spans="1:12" s="110" customFormat="1" ht="15" customHeight="1" x14ac:dyDescent="0.2">
      <c r="A28" s="120"/>
      <c r="B28" s="119"/>
      <c r="D28" s="259" t="s">
        <v>107</v>
      </c>
      <c r="E28" s="113">
        <v>52.709359605911331</v>
      </c>
      <c r="F28" s="115">
        <v>214</v>
      </c>
      <c r="G28" s="114">
        <v>224</v>
      </c>
      <c r="H28" s="114">
        <v>257</v>
      </c>
      <c r="I28" s="114">
        <v>229</v>
      </c>
      <c r="J28" s="140">
        <v>247</v>
      </c>
      <c r="K28" s="114">
        <v>-33</v>
      </c>
      <c r="L28" s="116">
        <v>-13.360323886639677</v>
      </c>
    </row>
    <row r="29" spans="1:12" s="110" customFormat="1" ht="24" customHeight="1" x14ac:dyDescent="0.2">
      <c r="A29" s="604" t="s">
        <v>189</v>
      </c>
      <c r="B29" s="605"/>
      <c r="C29" s="605"/>
      <c r="D29" s="606"/>
      <c r="E29" s="113">
        <v>87.325656519591078</v>
      </c>
      <c r="F29" s="115">
        <v>22978</v>
      </c>
      <c r="G29" s="114">
        <v>23691</v>
      </c>
      <c r="H29" s="114">
        <v>24006</v>
      </c>
      <c r="I29" s="114">
        <v>24542</v>
      </c>
      <c r="J29" s="140">
        <v>24282</v>
      </c>
      <c r="K29" s="114">
        <v>-1304</v>
      </c>
      <c r="L29" s="116">
        <v>-5.3702330944732726</v>
      </c>
    </row>
    <row r="30" spans="1:12" s="110" customFormat="1" ht="15" customHeight="1" x14ac:dyDescent="0.2">
      <c r="A30" s="120"/>
      <c r="B30" s="119"/>
      <c r="C30" s="258" t="s">
        <v>106</v>
      </c>
      <c r="E30" s="113">
        <v>38.789276699451648</v>
      </c>
      <c r="F30" s="115">
        <v>8913</v>
      </c>
      <c r="G30" s="114">
        <v>9139</v>
      </c>
      <c r="H30" s="114">
        <v>9253</v>
      </c>
      <c r="I30" s="114">
        <v>9419</v>
      </c>
      <c r="J30" s="140">
        <v>9303</v>
      </c>
      <c r="K30" s="114">
        <v>-390</v>
      </c>
      <c r="L30" s="116">
        <v>-4.1921960657852306</v>
      </c>
    </row>
    <row r="31" spans="1:12" s="110" customFormat="1" ht="15" customHeight="1" x14ac:dyDescent="0.2">
      <c r="A31" s="120"/>
      <c r="B31" s="119"/>
      <c r="C31" s="258" t="s">
        <v>107</v>
      </c>
      <c r="E31" s="113">
        <v>61.210723300548352</v>
      </c>
      <c r="F31" s="115">
        <v>14065</v>
      </c>
      <c r="G31" s="114">
        <v>14552</v>
      </c>
      <c r="H31" s="114">
        <v>14753</v>
      </c>
      <c r="I31" s="114">
        <v>15123</v>
      </c>
      <c r="J31" s="140">
        <v>14979</v>
      </c>
      <c r="K31" s="114">
        <v>-914</v>
      </c>
      <c r="L31" s="116">
        <v>-6.1018759596768808</v>
      </c>
    </row>
    <row r="32" spans="1:12" s="110" customFormat="1" ht="15" customHeight="1" x14ac:dyDescent="0.2">
      <c r="A32" s="120"/>
      <c r="B32" s="119" t="s">
        <v>117</v>
      </c>
      <c r="C32" s="258"/>
      <c r="E32" s="113">
        <v>12.389313267206324</v>
      </c>
      <c r="F32" s="114">
        <v>3260</v>
      </c>
      <c r="G32" s="114">
        <v>3397</v>
      </c>
      <c r="H32" s="114">
        <v>3457</v>
      </c>
      <c r="I32" s="114">
        <v>3496</v>
      </c>
      <c r="J32" s="140">
        <v>3469</v>
      </c>
      <c r="K32" s="114">
        <v>-209</v>
      </c>
      <c r="L32" s="116">
        <v>-6.0247910060536176</v>
      </c>
    </row>
    <row r="33" spans="1:12" s="110" customFormat="1" ht="15" customHeight="1" x14ac:dyDescent="0.2">
      <c r="A33" s="120"/>
      <c r="B33" s="119"/>
      <c r="C33" s="258" t="s">
        <v>106</v>
      </c>
      <c r="E33" s="113">
        <v>42.791411042944787</v>
      </c>
      <c r="F33" s="114">
        <v>1395</v>
      </c>
      <c r="G33" s="114">
        <v>1468</v>
      </c>
      <c r="H33" s="114">
        <v>1493</v>
      </c>
      <c r="I33" s="114">
        <v>1494</v>
      </c>
      <c r="J33" s="140">
        <v>1513</v>
      </c>
      <c r="K33" s="114">
        <v>-118</v>
      </c>
      <c r="L33" s="116">
        <v>-7.7990746860541966</v>
      </c>
    </row>
    <row r="34" spans="1:12" s="110" customFormat="1" ht="15" customHeight="1" x14ac:dyDescent="0.2">
      <c r="A34" s="120"/>
      <c r="B34" s="119"/>
      <c r="C34" s="258" t="s">
        <v>107</v>
      </c>
      <c r="E34" s="113">
        <v>57.208588957055213</v>
      </c>
      <c r="F34" s="114">
        <v>1865</v>
      </c>
      <c r="G34" s="114">
        <v>1929</v>
      </c>
      <c r="H34" s="114">
        <v>1964</v>
      </c>
      <c r="I34" s="114">
        <v>2002</v>
      </c>
      <c r="J34" s="140">
        <v>1956</v>
      </c>
      <c r="K34" s="114">
        <v>-91</v>
      </c>
      <c r="L34" s="116">
        <v>-4.6523517382413084</v>
      </c>
    </row>
    <row r="35" spans="1:12" s="110" customFormat="1" ht="24" customHeight="1" x14ac:dyDescent="0.2">
      <c r="A35" s="604" t="s">
        <v>192</v>
      </c>
      <c r="B35" s="605"/>
      <c r="C35" s="605"/>
      <c r="D35" s="606"/>
      <c r="E35" s="113">
        <v>20.408163265306122</v>
      </c>
      <c r="F35" s="114">
        <v>5370</v>
      </c>
      <c r="G35" s="114">
        <v>5482</v>
      </c>
      <c r="H35" s="114">
        <v>5569</v>
      </c>
      <c r="I35" s="114">
        <v>5778</v>
      </c>
      <c r="J35" s="114">
        <v>5619</v>
      </c>
      <c r="K35" s="318">
        <v>-249</v>
      </c>
      <c r="L35" s="319">
        <v>-4.4313934863854776</v>
      </c>
    </row>
    <row r="36" spans="1:12" s="110" customFormat="1" ht="15" customHeight="1" x14ac:dyDescent="0.2">
      <c r="A36" s="120"/>
      <c r="B36" s="119"/>
      <c r="C36" s="258" t="s">
        <v>106</v>
      </c>
      <c r="E36" s="113">
        <v>42.737430167597765</v>
      </c>
      <c r="F36" s="114">
        <v>2295</v>
      </c>
      <c r="G36" s="114">
        <v>2328</v>
      </c>
      <c r="H36" s="114">
        <v>2357</v>
      </c>
      <c r="I36" s="114">
        <v>2445</v>
      </c>
      <c r="J36" s="114">
        <v>2399</v>
      </c>
      <c r="K36" s="318">
        <v>-104</v>
      </c>
      <c r="L36" s="116">
        <v>-4.3351396415172987</v>
      </c>
    </row>
    <row r="37" spans="1:12" s="110" customFormat="1" ht="15" customHeight="1" x14ac:dyDescent="0.2">
      <c r="A37" s="120"/>
      <c r="B37" s="119"/>
      <c r="C37" s="258" t="s">
        <v>107</v>
      </c>
      <c r="E37" s="113">
        <v>57.262569832402235</v>
      </c>
      <c r="F37" s="114">
        <v>3075</v>
      </c>
      <c r="G37" s="114">
        <v>3154</v>
      </c>
      <c r="H37" s="114">
        <v>3212</v>
      </c>
      <c r="I37" s="114">
        <v>3333</v>
      </c>
      <c r="J37" s="140">
        <v>3220</v>
      </c>
      <c r="K37" s="114">
        <v>-145</v>
      </c>
      <c r="L37" s="116">
        <v>-4.5031055900621118</v>
      </c>
    </row>
    <row r="38" spans="1:12" s="110" customFormat="1" ht="15" customHeight="1" x14ac:dyDescent="0.2">
      <c r="A38" s="120"/>
      <c r="B38" s="119" t="s">
        <v>328</v>
      </c>
      <c r="C38" s="258"/>
      <c r="E38" s="113">
        <v>49.880287310454911</v>
      </c>
      <c r="F38" s="114">
        <v>13125</v>
      </c>
      <c r="G38" s="114">
        <v>13536</v>
      </c>
      <c r="H38" s="114">
        <v>13741</v>
      </c>
      <c r="I38" s="114">
        <v>13859</v>
      </c>
      <c r="J38" s="140">
        <v>13626</v>
      </c>
      <c r="K38" s="114">
        <v>-501</v>
      </c>
      <c r="L38" s="116">
        <v>-3.6767943637164247</v>
      </c>
    </row>
    <row r="39" spans="1:12" s="110" customFormat="1" ht="15" customHeight="1" x14ac:dyDescent="0.2">
      <c r="A39" s="120"/>
      <c r="B39" s="119"/>
      <c r="C39" s="258" t="s">
        <v>106</v>
      </c>
      <c r="E39" s="113">
        <v>39.161904761904765</v>
      </c>
      <c r="F39" s="115">
        <v>5140</v>
      </c>
      <c r="G39" s="114">
        <v>5278</v>
      </c>
      <c r="H39" s="114">
        <v>5353</v>
      </c>
      <c r="I39" s="114">
        <v>5339</v>
      </c>
      <c r="J39" s="140">
        <v>5254</v>
      </c>
      <c r="K39" s="114">
        <v>-114</v>
      </c>
      <c r="L39" s="116">
        <v>-2.1697754092120287</v>
      </c>
    </row>
    <row r="40" spans="1:12" s="110" customFormat="1" ht="15" customHeight="1" x14ac:dyDescent="0.2">
      <c r="A40" s="120"/>
      <c r="B40" s="119"/>
      <c r="C40" s="258" t="s">
        <v>107</v>
      </c>
      <c r="E40" s="113">
        <v>60.838095238095235</v>
      </c>
      <c r="F40" s="115">
        <v>7985</v>
      </c>
      <c r="G40" s="114">
        <v>8258</v>
      </c>
      <c r="H40" s="114">
        <v>8388</v>
      </c>
      <c r="I40" s="114">
        <v>8520</v>
      </c>
      <c r="J40" s="140">
        <v>8372</v>
      </c>
      <c r="K40" s="114">
        <v>-387</v>
      </c>
      <c r="L40" s="116">
        <v>-4.6225513616817961</v>
      </c>
    </row>
    <row r="41" spans="1:12" s="110" customFormat="1" ht="15" customHeight="1" x14ac:dyDescent="0.2">
      <c r="A41" s="120"/>
      <c r="B41" s="320" t="s">
        <v>516</v>
      </c>
      <c r="C41" s="258"/>
      <c r="E41" s="113">
        <v>6.7761182685364645</v>
      </c>
      <c r="F41" s="115">
        <v>1783</v>
      </c>
      <c r="G41" s="114">
        <v>1797</v>
      </c>
      <c r="H41" s="114">
        <v>1788</v>
      </c>
      <c r="I41" s="114">
        <v>1850</v>
      </c>
      <c r="J41" s="140">
        <v>1792</v>
      </c>
      <c r="K41" s="114">
        <v>-9</v>
      </c>
      <c r="L41" s="116">
        <v>-0.5022321428571429</v>
      </c>
    </row>
    <row r="42" spans="1:12" s="110" customFormat="1" ht="15" customHeight="1" x14ac:dyDescent="0.2">
      <c r="A42" s="120"/>
      <c r="B42" s="119"/>
      <c r="C42" s="268" t="s">
        <v>106</v>
      </c>
      <c r="D42" s="182"/>
      <c r="E42" s="113">
        <v>41.783510936623671</v>
      </c>
      <c r="F42" s="115">
        <v>745</v>
      </c>
      <c r="G42" s="114">
        <v>756</v>
      </c>
      <c r="H42" s="114">
        <v>752</v>
      </c>
      <c r="I42" s="114">
        <v>774</v>
      </c>
      <c r="J42" s="140">
        <v>754</v>
      </c>
      <c r="K42" s="114">
        <v>-9</v>
      </c>
      <c r="L42" s="116">
        <v>-1.193633952254642</v>
      </c>
    </row>
    <row r="43" spans="1:12" s="110" customFormat="1" ht="15" customHeight="1" x14ac:dyDescent="0.2">
      <c r="A43" s="120"/>
      <c r="B43" s="119"/>
      <c r="C43" s="268" t="s">
        <v>107</v>
      </c>
      <c r="D43" s="182"/>
      <c r="E43" s="113">
        <v>58.216489063376329</v>
      </c>
      <c r="F43" s="115">
        <v>1038</v>
      </c>
      <c r="G43" s="114">
        <v>1041</v>
      </c>
      <c r="H43" s="114">
        <v>1036</v>
      </c>
      <c r="I43" s="114">
        <v>1076</v>
      </c>
      <c r="J43" s="140">
        <v>1038</v>
      </c>
      <c r="K43" s="114">
        <v>0</v>
      </c>
      <c r="L43" s="116">
        <v>0</v>
      </c>
    </row>
    <row r="44" spans="1:12" s="110" customFormat="1" ht="15" customHeight="1" x14ac:dyDescent="0.2">
      <c r="A44" s="120"/>
      <c r="B44" s="119" t="s">
        <v>205</v>
      </c>
      <c r="C44" s="268"/>
      <c r="D44" s="182"/>
      <c r="E44" s="113">
        <v>22.935431155702503</v>
      </c>
      <c r="F44" s="115">
        <v>6035</v>
      </c>
      <c r="G44" s="114">
        <v>6363</v>
      </c>
      <c r="H44" s="114">
        <v>6448</v>
      </c>
      <c r="I44" s="114">
        <v>6633</v>
      </c>
      <c r="J44" s="140">
        <v>6793</v>
      </c>
      <c r="K44" s="114">
        <v>-758</v>
      </c>
      <c r="L44" s="116">
        <v>-11.158545561607538</v>
      </c>
    </row>
    <row r="45" spans="1:12" s="110" customFormat="1" ht="15" customHeight="1" x14ac:dyDescent="0.2">
      <c r="A45" s="120"/>
      <c r="B45" s="119"/>
      <c r="C45" s="268" t="s">
        <v>106</v>
      </c>
      <c r="D45" s="182"/>
      <c r="E45" s="113">
        <v>35.708367854183926</v>
      </c>
      <c r="F45" s="115">
        <v>2155</v>
      </c>
      <c r="G45" s="114">
        <v>2278</v>
      </c>
      <c r="H45" s="114">
        <v>2310</v>
      </c>
      <c r="I45" s="114">
        <v>2378</v>
      </c>
      <c r="J45" s="140">
        <v>2430</v>
      </c>
      <c r="K45" s="114">
        <v>-275</v>
      </c>
      <c r="L45" s="116">
        <v>-11.316872427983538</v>
      </c>
    </row>
    <row r="46" spans="1:12" s="110" customFormat="1" ht="15" customHeight="1" x14ac:dyDescent="0.2">
      <c r="A46" s="123"/>
      <c r="B46" s="124"/>
      <c r="C46" s="260" t="s">
        <v>107</v>
      </c>
      <c r="D46" s="261"/>
      <c r="E46" s="125">
        <v>64.291632145816067</v>
      </c>
      <c r="F46" s="143">
        <v>3880</v>
      </c>
      <c r="G46" s="144">
        <v>4085</v>
      </c>
      <c r="H46" s="144">
        <v>4138</v>
      </c>
      <c r="I46" s="144">
        <v>4255</v>
      </c>
      <c r="J46" s="145">
        <v>4363</v>
      </c>
      <c r="K46" s="144">
        <v>-483</v>
      </c>
      <c r="L46" s="146">
        <v>-11.070364428145771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26313</v>
      </c>
      <c r="E11" s="114">
        <v>27178</v>
      </c>
      <c r="F11" s="114">
        <v>27546</v>
      </c>
      <c r="G11" s="114">
        <v>28120</v>
      </c>
      <c r="H11" s="140">
        <v>27830</v>
      </c>
      <c r="I11" s="115">
        <v>-1517</v>
      </c>
      <c r="J11" s="116">
        <v>-5.4509522098454903</v>
      </c>
    </row>
    <row r="12" spans="1:15" s="110" customFormat="1" ht="24.95" customHeight="1" x14ac:dyDescent="0.2">
      <c r="A12" s="193" t="s">
        <v>132</v>
      </c>
      <c r="B12" s="194" t="s">
        <v>133</v>
      </c>
      <c r="C12" s="113">
        <v>0.62706646904571883</v>
      </c>
      <c r="D12" s="115">
        <v>165</v>
      </c>
      <c r="E12" s="114">
        <v>158</v>
      </c>
      <c r="F12" s="114">
        <v>172</v>
      </c>
      <c r="G12" s="114">
        <v>178</v>
      </c>
      <c r="H12" s="140">
        <v>159</v>
      </c>
      <c r="I12" s="115">
        <v>6</v>
      </c>
      <c r="J12" s="116">
        <v>3.7735849056603774</v>
      </c>
    </row>
    <row r="13" spans="1:15" s="110" customFormat="1" ht="24.95" customHeight="1" x14ac:dyDescent="0.2">
      <c r="A13" s="193" t="s">
        <v>134</v>
      </c>
      <c r="B13" s="199" t="s">
        <v>214</v>
      </c>
      <c r="C13" s="113">
        <v>0.27362900467449552</v>
      </c>
      <c r="D13" s="115">
        <v>72</v>
      </c>
      <c r="E13" s="114">
        <v>67</v>
      </c>
      <c r="F13" s="114">
        <v>67</v>
      </c>
      <c r="G13" s="114">
        <v>64</v>
      </c>
      <c r="H13" s="140">
        <v>59</v>
      </c>
      <c r="I13" s="115">
        <v>13</v>
      </c>
      <c r="J13" s="116">
        <v>22.033898305084747</v>
      </c>
    </row>
    <row r="14" spans="1:15" s="287" customFormat="1" ht="24.95" customHeight="1" x14ac:dyDescent="0.2">
      <c r="A14" s="193" t="s">
        <v>215</v>
      </c>
      <c r="B14" s="199" t="s">
        <v>137</v>
      </c>
      <c r="C14" s="113">
        <v>9.0487591684718574</v>
      </c>
      <c r="D14" s="115">
        <v>2381</v>
      </c>
      <c r="E14" s="114">
        <v>2431</v>
      </c>
      <c r="F14" s="114">
        <v>2511</v>
      </c>
      <c r="G14" s="114">
        <v>2639</v>
      </c>
      <c r="H14" s="140">
        <v>2677</v>
      </c>
      <c r="I14" s="115">
        <v>-296</v>
      </c>
      <c r="J14" s="116">
        <v>-11.057153530070975</v>
      </c>
      <c r="K14" s="110"/>
      <c r="L14" s="110"/>
      <c r="M14" s="110"/>
      <c r="N14" s="110"/>
      <c r="O14" s="110"/>
    </row>
    <row r="15" spans="1:15" s="110" customFormat="1" ht="24.95" customHeight="1" x14ac:dyDescent="0.2">
      <c r="A15" s="193" t="s">
        <v>216</v>
      </c>
      <c r="B15" s="199" t="s">
        <v>217</v>
      </c>
      <c r="C15" s="113">
        <v>1.6569756394177784</v>
      </c>
      <c r="D15" s="115">
        <v>436</v>
      </c>
      <c r="E15" s="114">
        <v>437</v>
      </c>
      <c r="F15" s="114">
        <v>455</v>
      </c>
      <c r="G15" s="114">
        <v>490</v>
      </c>
      <c r="H15" s="140">
        <v>500</v>
      </c>
      <c r="I15" s="115">
        <v>-64</v>
      </c>
      <c r="J15" s="116">
        <v>-12.8</v>
      </c>
    </row>
    <row r="16" spans="1:15" s="287" customFormat="1" ht="24.95" customHeight="1" x14ac:dyDescent="0.2">
      <c r="A16" s="193" t="s">
        <v>218</v>
      </c>
      <c r="B16" s="199" t="s">
        <v>141</v>
      </c>
      <c r="C16" s="113">
        <v>6.2326606620301748</v>
      </c>
      <c r="D16" s="115">
        <v>1640</v>
      </c>
      <c r="E16" s="114">
        <v>1684</v>
      </c>
      <c r="F16" s="114">
        <v>1742</v>
      </c>
      <c r="G16" s="114">
        <v>1816</v>
      </c>
      <c r="H16" s="140">
        <v>1828</v>
      </c>
      <c r="I16" s="115">
        <v>-188</v>
      </c>
      <c r="J16" s="116">
        <v>-10.284463894967177</v>
      </c>
      <c r="K16" s="110"/>
      <c r="L16" s="110"/>
      <c r="M16" s="110"/>
      <c r="N16" s="110"/>
      <c r="O16" s="110"/>
    </row>
    <row r="17" spans="1:15" s="110" customFormat="1" ht="24.95" customHeight="1" x14ac:dyDescent="0.2">
      <c r="A17" s="193" t="s">
        <v>142</v>
      </c>
      <c r="B17" s="199" t="s">
        <v>220</v>
      </c>
      <c r="C17" s="113">
        <v>1.1591228670239044</v>
      </c>
      <c r="D17" s="115">
        <v>305</v>
      </c>
      <c r="E17" s="114">
        <v>310</v>
      </c>
      <c r="F17" s="114">
        <v>314</v>
      </c>
      <c r="G17" s="114">
        <v>333</v>
      </c>
      <c r="H17" s="140">
        <v>349</v>
      </c>
      <c r="I17" s="115">
        <v>-44</v>
      </c>
      <c r="J17" s="116">
        <v>-12.607449856733524</v>
      </c>
    </row>
    <row r="18" spans="1:15" s="287" customFormat="1" ht="24.95" customHeight="1" x14ac:dyDescent="0.2">
      <c r="A18" s="201" t="s">
        <v>144</v>
      </c>
      <c r="B18" s="202" t="s">
        <v>145</v>
      </c>
      <c r="C18" s="113">
        <v>3.8612092881845475</v>
      </c>
      <c r="D18" s="115">
        <v>1016</v>
      </c>
      <c r="E18" s="114">
        <v>979</v>
      </c>
      <c r="F18" s="114">
        <v>1007</v>
      </c>
      <c r="G18" s="114">
        <v>1003</v>
      </c>
      <c r="H18" s="140">
        <v>1001</v>
      </c>
      <c r="I18" s="115">
        <v>15</v>
      </c>
      <c r="J18" s="116">
        <v>1.4985014985014986</v>
      </c>
      <c r="K18" s="110"/>
      <c r="L18" s="110"/>
      <c r="M18" s="110"/>
      <c r="N18" s="110"/>
      <c r="O18" s="110"/>
    </row>
    <row r="19" spans="1:15" s="110" customFormat="1" ht="24.95" customHeight="1" x14ac:dyDescent="0.2">
      <c r="A19" s="193" t="s">
        <v>146</v>
      </c>
      <c r="B19" s="199" t="s">
        <v>147</v>
      </c>
      <c r="C19" s="113">
        <v>17.956903431763767</v>
      </c>
      <c r="D19" s="115">
        <v>4725</v>
      </c>
      <c r="E19" s="114">
        <v>4822</v>
      </c>
      <c r="F19" s="114">
        <v>4755</v>
      </c>
      <c r="G19" s="114">
        <v>4785</v>
      </c>
      <c r="H19" s="140">
        <v>4756</v>
      </c>
      <c r="I19" s="115">
        <v>-31</v>
      </c>
      <c r="J19" s="116">
        <v>-0.65180824222035327</v>
      </c>
    </row>
    <row r="20" spans="1:15" s="287" customFormat="1" ht="24.95" customHeight="1" x14ac:dyDescent="0.2">
      <c r="A20" s="193" t="s">
        <v>148</v>
      </c>
      <c r="B20" s="199" t="s">
        <v>149</v>
      </c>
      <c r="C20" s="113">
        <v>4.4502717288032532</v>
      </c>
      <c r="D20" s="115">
        <v>1171</v>
      </c>
      <c r="E20" s="114">
        <v>1184</v>
      </c>
      <c r="F20" s="114">
        <v>1198</v>
      </c>
      <c r="G20" s="114">
        <v>1222</v>
      </c>
      <c r="H20" s="140">
        <v>1244</v>
      </c>
      <c r="I20" s="115">
        <v>-73</v>
      </c>
      <c r="J20" s="116">
        <v>-5.868167202572347</v>
      </c>
      <c r="K20" s="110"/>
      <c r="L20" s="110"/>
      <c r="M20" s="110"/>
      <c r="N20" s="110"/>
      <c r="O20" s="110"/>
    </row>
    <row r="21" spans="1:15" s="110" customFormat="1" ht="24.95" customHeight="1" x14ac:dyDescent="0.2">
      <c r="A21" s="201" t="s">
        <v>150</v>
      </c>
      <c r="B21" s="202" t="s">
        <v>151</v>
      </c>
      <c r="C21" s="113">
        <v>9.4287994527419912</v>
      </c>
      <c r="D21" s="115">
        <v>2481</v>
      </c>
      <c r="E21" s="114">
        <v>2775</v>
      </c>
      <c r="F21" s="114">
        <v>2978</v>
      </c>
      <c r="G21" s="114">
        <v>3048</v>
      </c>
      <c r="H21" s="140">
        <v>2904</v>
      </c>
      <c r="I21" s="115">
        <v>-423</v>
      </c>
      <c r="J21" s="116">
        <v>-14.566115702479339</v>
      </c>
    </row>
    <row r="22" spans="1:15" s="110" customFormat="1" ht="24.95" customHeight="1" x14ac:dyDescent="0.2">
      <c r="A22" s="201" t="s">
        <v>152</v>
      </c>
      <c r="B22" s="199" t="s">
        <v>153</v>
      </c>
      <c r="C22" s="113">
        <v>1.1135180329114887</v>
      </c>
      <c r="D22" s="115">
        <v>293</v>
      </c>
      <c r="E22" s="114">
        <v>300</v>
      </c>
      <c r="F22" s="114">
        <v>296</v>
      </c>
      <c r="G22" s="114">
        <v>287</v>
      </c>
      <c r="H22" s="140">
        <v>302</v>
      </c>
      <c r="I22" s="115">
        <v>-9</v>
      </c>
      <c r="J22" s="116">
        <v>-2.9801324503311259</v>
      </c>
    </row>
    <row r="23" spans="1:15" s="110" customFormat="1" ht="24.95" customHeight="1" x14ac:dyDescent="0.2">
      <c r="A23" s="193" t="s">
        <v>154</v>
      </c>
      <c r="B23" s="199" t="s">
        <v>155</v>
      </c>
      <c r="C23" s="113">
        <v>0.96150191920343553</v>
      </c>
      <c r="D23" s="115">
        <v>253</v>
      </c>
      <c r="E23" s="114">
        <v>249</v>
      </c>
      <c r="F23" s="114">
        <v>244</v>
      </c>
      <c r="G23" s="114">
        <v>242</v>
      </c>
      <c r="H23" s="140">
        <v>236</v>
      </c>
      <c r="I23" s="115">
        <v>17</v>
      </c>
      <c r="J23" s="116">
        <v>7.2033898305084749</v>
      </c>
    </row>
    <row r="24" spans="1:15" s="110" customFormat="1" ht="24.95" customHeight="1" x14ac:dyDescent="0.2">
      <c r="A24" s="193" t="s">
        <v>156</v>
      </c>
      <c r="B24" s="199" t="s">
        <v>221</v>
      </c>
      <c r="C24" s="113">
        <v>11.522821419070421</v>
      </c>
      <c r="D24" s="115">
        <v>3032</v>
      </c>
      <c r="E24" s="114">
        <v>3084</v>
      </c>
      <c r="F24" s="114">
        <v>3179</v>
      </c>
      <c r="G24" s="114">
        <v>3383</v>
      </c>
      <c r="H24" s="140">
        <v>3412</v>
      </c>
      <c r="I24" s="115">
        <v>-380</v>
      </c>
      <c r="J24" s="116">
        <v>-11.137162954279015</v>
      </c>
    </row>
    <row r="25" spans="1:15" s="110" customFormat="1" ht="24.95" customHeight="1" x14ac:dyDescent="0.2">
      <c r="A25" s="193" t="s">
        <v>222</v>
      </c>
      <c r="B25" s="204" t="s">
        <v>159</v>
      </c>
      <c r="C25" s="113">
        <v>10.542317485653479</v>
      </c>
      <c r="D25" s="115">
        <v>2774</v>
      </c>
      <c r="E25" s="114">
        <v>2876</v>
      </c>
      <c r="F25" s="114">
        <v>2924</v>
      </c>
      <c r="G25" s="114">
        <v>2918</v>
      </c>
      <c r="H25" s="140">
        <v>2981</v>
      </c>
      <c r="I25" s="115">
        <v>-207</v>
      </c>
      <c r="J25" s="116">
        <v>-6.9439785306943982</v>
      </c>
    </row>
    <row r="26" spans="1:15" s="110" customFormat="1" ht="24.95" customHeight="1" x14ac:dyDescent="0.2">
      <c r="A26" s="201">
        <v>782.78300000000002</v>
      </c>
      <c r="B26" s="203" t="s">
        <v>160</v>
      </c>
      <c r="C26" s="113">
        <v>1.0679131987990726</v>
      </c>
      <c r="D26" s="115">
        <v>281</v>
      </c>
      <c r="E26" s="114">
        <v>316</v>
      </c>
      <c r="F26" s="114">
        <v>375</v>
      </c>
      <c r="G26" s="114">
        <v>409</v>
      </c>
      <c r="H26" s="140">
        <v>342</v>
      </c>
      <c r="I26" s="115">
        <v>-61</v>
      </c>
      <c r="J26" s="116">
        <v>-17.836257309941519</v>
      </c>
    </row>
    <row r="27" spans="1:15" s="110" customFormat="1" ht="24.95" customHeight="1" x14ac:dyDescent="0.2">
      <c r="A27" s="193" t="s">
        <v>161</v>
      </c>
      <c r="B27" s="199" t="s">
        <v>162</v>
      </c>
      <c r="C27" s="113">
        <v>0.6232660662030175</v>
      </c>
      <c r="D27" s="115">
        <v>164</v>
      </c>
      <c r="E27" s="114">
        <v>170</v>
      </c>
      <c r="F27" s="114">
        <v>166</v>
      </c>
      <c r="G27" s="114">
        <v>167</v>
      </c>
      <c r="H27" s="140">
        <v>156</v>
      </c>
      <c r="I27" s="115">
        <v>8</v>
      </c>
      <c r="J27" s="116">
        <v>5.1282051282051286</v>
      </c>
    </row>
    <row r="28" spans="1:15" s="110" customFormat="1" ht="24.95" customHeight="1" x14ac:dyDescent="0.2">
      <c r="A28" s="193" t="s">
        <v>163</v>
      </c>
      <c r="B28" s="199" t="s">
        <v>164</v>
      </c>
      <c r="C28" s="113">
        <v>1.782388933226922</v>
      </c>
      <c r="D28" s="115">
        <v>469</v>
      </c>
      <c r="E28" s="114">
        <v>464</v>
      </c>
      <c r="F28" s="114">
        <v>461</v>
      </c>
      <c r="G28" s="114">
        <v>489</v>
      </c>
      <c r="H28" s="140">
        <v>473</v>
      </c>
      <c r="I28" s="115">
        <v>-4</v>
      </c>
      <c r="J28" s="116">
        <v>-0.84566596194503174</v>
      </c>
    </row>
    <row r="29" spans="1:15" s="110" customFormat="1" ht="24.95" customHeight="1" x14ac:dyDescent="0.2">
      <c r="A29" s="193">
        <v>86</v>
      </c>
      <c r="B29" s="199" t="s">
        <v>165</v>
      </c>
      <c r="C29" s="113">
        <v>7.1485577471211945</v>
      </c>
      <c r="D29" s="115">
        <v>1881</v>
      </c>
      <c r="E29" s="114">
        <v>1875</v>
      </c>
      <c r="F29" s="114">
        <v>1857</v>
      </c>
      <c r="G29" s="114">
        <v>1879</v>
      </c>
      <c r="H29" s="140">
        <v>1909</v>
      </c>
      <c r="I29" s="115">
        <v>-28</v>
      </c>
      <c r="J29" s="116">
        <v>-1.4667365112624411</v>
      </c>
    </row>
    <row r="30" spans="1:15" s="110" customFormat="1" ht="24.95" customHeight="1" x14ac:dyDescent="0.2">
      <c r="A30" s="193">
        <v>87.88</v>
      </c>
      <c r="B30" s="204" t="s">
        <v>166</v>
      </c>
      <c r="C30" s="113">
        <v>4.6820963022080342</v>
      </c>
      <c r="D30" s="115">
        <v>1232</v>
      </c>
      <c r="E30" s="114">
        <v>1248</v>
      </c>
      <c r="F30" s="114">
        <v>1247</v>
      </c>
      <c r="G30" s="114">
        <v>1261</v>
      </c>
      <c r="H30" s="140">
        <v>1263</v>
      </c>
      <c r="I30" s="115">
        <v>-31</v>
      </c>
      <c r="J30" s="116">
        <v>-2.4544734758511479</v>
      </c>
    </row>
    <row r="31" spans="1:15" s="110" customFormat="1" ht="24.95" customHeight="1" x14ac:dyDescent="0.2">
      <c r="A31" s="193" t="s">
        <v>167</v>
      </c>
      <c r="B31" s="199" t="s">
        <v>168</v>
      </c>
      <c r="C31" s="113">
        <v>14.901379546231901</v>
      </c>
      <c r="D31" s="115">
        <v>3921</v>
      </c>
      <c r="E31" s="114">
        <v>4178</v>
      </c>
      <c r="F31" s="114">
        <v>4107</v>
      </c>
      <c r="G31" s="114">
        <v>4144</v>
      </c>
      <c r="H31" s="140">
        <v>3954</v>
      </c>
      <c r="I31" s="115">
        <v>-33</v>
      </c>
      <c r="J31" s="116">
        <v>-0.83459787556904397</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0.62706646904571883</v>
      </c>
      <c r="D34" s="115">
        <v>165</v>
      </c>
      <c r="E34" s="114">
        <v>158</v>
      </c>
      <c r="F34" s="114">
        <v>172</v>
      </c>
      <c r="G34" s="114">
        <v>178</v>
      </c>
      <c r="H34" s="140">
        <v>159</v>
      </c>
      <c r="I34" s="115">
        <v>6</v>
      </c>
      <c r="J34" s="116">
        <v>3.7735849056603774</v>
      </c>
    </row>
    <row r="35" spans="1:10" s="110" customFormat="1" ht="24.95" customHeight="1" x14ac:dyDescent="0.2">
      <c r="A35" s="292" t="s">
        <v>171</v>
      </c>
      <c r="B35" s="293" t="s">
        <v>172</v>
      </c>
      <c r="C35" s="113">
        <v>13.183597461330901</v>
      </c>
      <c r="D35" s="115">
        <v>3469</v>
      </c>
      <c r="E35" s="114">
        <v>3477</v>
      </c>
      <c r="F35" s="114">
        <v>3585</v>
      </c>
      <c r="G35" s="114">
        <v>3706</v>
      </c>
      <c r="H35" s="140">
        <v>3737</v>
      </c>
      <c r="I35" s="115">
        <v>-268</v>
      </c>
      <c r="J35" s="116">
        <v>-7.1715279636071712</v>
      </c>
    </row>
    <row r="36" spans="1:10" s="110" customFormat="1" ht="24.95" customHeight="1" x14ac:dyDescent="0.2">
      <c r="A36" s="294" t="s">
        <v>173</v>
      </c>
      <c r="B36" s="295" t="s">
        <v>174</v>
      </c>
      <c r="C36" s="125">
        <v>86.181735263937981</v>
      </c>
      <c r="D36" s="143">
        <v>22677</v>
      </c>
      <c r="E36" s="144">
        <v>23541</v>
      </c>
      <c r="F36" s="144">
        <v>23787</v>
      </c>
      <c r="G36" s="144">
        <v>24234</v>
      </c>
      <c r="H36" s="145">
        <v>23932</v>
      </c>
      <c r="I36" s="143">
        <v>-1255</v>
      </c>
      <c r="J36" s="146">
        <v>-5.2440247367541364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26313</v>
      </c>
      <c r="F11" s="264">
        <v>27178</v>
      </c>
      <c r="G11" s="264">
        <v>27546</v>
      </c>
      <c r="H11" s="264">
        <v>28120</v>
      </c>
      <c r="I11" s="265">
        <v>27830</v>
      </c>
      <c r="J11" s="263">
        <v>-1517</v>
      </c>
      <c r="K11" s="266">
        <v>-5.4509522098454903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43.780640747919279</v>
      </c>
      <c r="E13" s="115">
        <v>11520</v>
      </c>
      <c r="F13" s="114">
        <v>11887</v>
      </c>
      <c r="G13" s="114">
        <v>12144</v>
      </c>
      <c r="H13" s="114">
        <v>12511</v>
      </c>
      <c r="I13" s="140">
        <v>12397</v>
      </c>
      <c r="J13" s="115">
        <v>-877</v>
      </c>
      <c r="K13" s="116">
        <v>-7.0742921674598689</v>
      </c>
    </row>
    <row r="14" spans="1:15" ht="15.95" customHeight="1" x14ac:dyDescent="0.2">
      <c r="A14" s="306" t="s">
        <v>230</v>
      </c>
      <c r="B14" s="307"/>
      <c r="C14" s="308"/>
      <c r="D14" s="113">
        <v>42.389693307490596</v>
      </c>
      <c r="E14" s="115">
        <v>11154</v>
      </c>
      <c r="F14" s="114">
        <v>11470</v>
      </c>
      <c r="G14" s="114">
        <v>11687</v>
      </c>
      <c r="H14" s="114">
        <v>11820</v>
      </c>
      <c r="I14" s="140">
        <v>11750</v>
      </c>
      <c r="J14" s="115">
        <v>-596</v>
      </c>
      <c r="K14" s="116">
        <v>-5.0723404255319151</v>
      </c>
    </row>
    <row r="15" spans="1:15" ht="15.95" customHeight="1" x14ac:dyDescent="0.2">
      <c r="A15" s="306" t="s">
        <v>231</v>
      </c>
      <c r="B15" s="307"/>
      <c r="C15" s="308"/>
      <c r="D15" s="113">
        <v>5.4687796906472084</v>
      </c>
      <c r="E15" s="115">
        <v>1439</v>
      </c>
      <c r="F15" s="114">
        <v>1464</v>
      </c>
      <c r="G15" s="114">
        <v>1456</v>
      </c>
      <c r="H15" s="114">
        <v>1431</v>
      </c>
      <c r="I15" s="140">
        <v>1422</v>
      </c>
      <c r="J15" s="115">
        <v>17</v>
      </c>
      <c r="K15" s="116">
        <v>1.1954992967651195</v>
      </c>
    </row>
    <row r="16" spans="1:15" ht="15.95" customHeight="1" x14ac:dyDescent="0.2">
      <c r="A16" s="306" t="s">
        <v>232</v>
      </c>
      <c r="B16" s="307"/>
      <c r="C16" s="308"/>
      <c r="D16" s="113">
        <v>2.819898909284384</v>
      </c>
      <c r="E16" s="115">
        <v>742</v>
      </c>
      <c r="F16" s="114">
        <v>840</v>
      </c>
      <c r="G16" s="114">
        <v>756</v>
      </c>
      <c r="H16" s="114">
        <v>835</v>
      </c>
      <c r="I16" s="140">
        <v>778</v>
      </c>
      <c r="J16" s="115">
        <v>-36</v>
      </c>
      <c r="K16" s="116">
        <v>-4.6272493573264786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0.59286284346140694</v>
      </c>
      <c r="E18" s="115">
        <v>156</v>
      </c>
      <c r="F18" s="114">
        <v>152</v>
      </c>
      <c r="G18" s="114">
        <v>157</v>
      </c>
      <c r="H18" s="114">
        <v>166</v>
      </c>
      <c r="I18" s="140">
        <v>154</v>
      </c>
      <c r="J18" s="115">
        <v>2</v>
      </c>
      <c r="K18" s="116">
        <v>1.2987012987012987</v>
      </c>
    </row>
    <row r="19" spans="1:11" ht="14.1" customHeight="1" x14ac:dyDescent="0.2">
      <c r="A19" s="306" t="s">
        <v>235</v>
      </c>
      <c r="B19" s="307" t="s">
        <v>236</v>
      </c>
      <c r="C19" s="308"/>
      <c r="D19" s="113">
        <v>0.24322578193288488</v>
      </c>
      <c r="E19" s="115">
        <v>64</v>
      </c>
      <c r="F19" s="114">
        <v>63</v>
      </c>
      <c r="G19" s="114">
        <v>69</v>
      </c>
      <c r="H19" s="114">
        <v>76</v>
      </c>
      <c r="I19" s="140">
        <v>69</v>
      </c>
      <c r="J19" s="115">
        <v>-5</v>
      </c>
      <c r="K19" s="116">
        <v>-7.2463768115942031</v>
      </c>
    </row>
    <row r="20" spans="1:11" ht="14.1" customHeight="1" x14ac:dyDescent="0.2">
      <c r="A20" s="306">
        <v>12</v>
      </c>
      <c r="B20" s="307" t="s">
        <v>237</v>
      </c>
      <c r="C20" s="308"/>
      <c r="D20" s="113">
        <v>1.5505643598221412</v>
      </c>
      <c r="E20" s="115">
        <v>408</v>
      </c>
      <c r="F20" s="114">
        <v>395</v>
      </c>
      <c r="G20" s="114">
        <v>434</v>
      </c>
      <c r="H20" s="114">
        <v>436</v>
      </c>
      <c r="I20" s="140">
        <v>411</v>
      </c>
      <c r="J20" s="115">
        <v>-3</v>
      </c>
      <c r="K20" s="116">
        <v>-0.72992700729927007</v>
      </c>
    </row>
    <row r="21" spans="1:11" ht="14.1" customHeight="1" x14ac:dyDescent="0.2">
      <c r="A21" s="306">
        <v>21</v>
      </c>
      <c r="B21" s="307" t="s">
        <v>238</v>
      </c>
      <c r="C21" s="308"/>
      <c r="D21" s="113">
        <v>0.17481853076426102</v>
      </c>
      <c r="E21" s="115">
        <v>46</v>
      </c>
      <c r="F21" s="114">
        <v>44</v>
      </c>
      <c r="G21" s="114">
        <v>53</v>
      </c>
      <c r="H21" s="114">
        <v>55</v>
      </c>
      <c r="I21" s="140">
        <v>56</v>
      </c>
      <c r="J21" s="115">
        <v>-10</v>
      </c>
      <c r="K21" s="116">
        <v>-17.857142857142858</v>
      </c>
    </row>
    <row r="22" spans="1:11" ht="14.1" customHeight="1" x14ac:dyDescent="0.2">
      <c r="A22" s="306">
        <v>22</v>
      </c>
      <c r="B22" s="307" t="s">
        <v>239</v>
      </c>
      <c r="C22" s="308"/>
      <c r="D22" s="113">
        <v>0.63086687188842017</v>
      </c>
      <c r="E22" s="115">
        <v>166</v>
      </c>
      <c r="F22" s="114">
        <v>161</v>
      </c>
      <c r="G22" s="114">
        <v>160</v>
      </c>
      <c r="H22" s="114">
        <v>165</v>
      </c>
      <c r="I22" s="140">
        <v>176</v>
      </c>
      <c r="J22" s="115">
        <v>-10</v>
      </c>
      <c r="K22" s="116">
        <v>-5.6818181818181817</v>
      </c>
    </row>
    <row r="23" spans="1:11" ht="14.1" customHeight="1" x14ac:dyDescent="0.2">
      <c r="A23" s="306">
        <v>23</v>
      </c>
      <c r="B23" s="307" t="s">
        <v>240</v>
      </c>
      <c r="C23" s="308"/>
      <c r="D23" s="113">
        <v>0.26982860183179419</v>
      </c>
      <c r="E23" s="115">
        <v>71</v>
      </c>
      <c r="F23" s="114">
        <v>63</v>
      </c>
      <c r="G23" s="114">
        <v>62</v>
      </c>
      <c r="H23" s="114">
        <v>66</v>
      </c>
      <c r="I23" s="140">
        <v>67</v>
      </c>
      <c r="J23" s="115">
        <v>4</v>
      </c>
      <c r="K23" s="116">
        <v>5.9701492537313436</v>
      </c>
    </row>
    <row r="24" spans="1:11" ht="14.1" customHeight="1" x14ac:dyDescent="0.2">
      <c r="A24" s="306">
        <v>24</v>
      </c>
      <c r="B24" s="307" t="s">
        <v>241</v>
      </c>
      <c r="C24" s="308"/>
      <c r="D24" s="113">
        <v>1.6037699996199597</v>
      </c>
      <c r="E24" s="115">
        <v>422</v>
      </c>
      <c r="F24" s="114">
        <v>436</v>
      </c>
      <c r="G24" s="114">
        <v>453</v>
      </c>
      <c r="H24" s="114">
        <v>497</v>
      </c>
      <c r="I24" s="140">
        <v>497</v>
      </c>
      <c r="J24" s="115">
        <v>-75</v>
      </c>
      <c r="K24" s="116">
        <v>-15.090543259557345</v>
      </c>
    </row>
    <row r="25" spans="1:11" ht="14.1" customHeight="1" x14ac:dyDescent="0.2">
      <c r="A25" s="306">
        <v>25</v>
      </c>
      <c r="B25" s="307" t="s">
        <v>242</v>
      </c>
      <c r="C25" s="308"/>
      <c r="D25" s="113">
        <v>1.4593546915973092</v>
      </c>
      <c r="E25" s="115">
        <v>384</v>
      </c>
      <c r="F25" s="114">
        <v>391</v>
      </c>
      <c r="G25" s="114">
        <v>398</v>
      </c>
      <c r="H25" s="114">
        <v>408</v>
      </c>
      <c r="I25" s="140">
        <v>418</v>
      </c>
      <c r="J25" s="115">
        <v>-34</v>
      </c>
      <c r="K25" s="116">
        <v>-8.133971291866029</v>
      </c>
    </row>
    <row r="26" spans="1:11" ht="14.1" customHeight="1" x14ac:dyDescent="0.2">
      <c r="A26" s="306">
        <v>26</v>
      </c>
      <c r="B26" s="307" t="s">
        <v>243</v>
      </c>
      <c r="C26" s="308"/>
      <c r="D26" s="113">
        <v>0.68407251168623873</v>
      </c>
      <c r="E26" s="115">
        <v>180</v>
      </c>
      <c r="F26" s="114">
        <v>179</v>
      </c>
      <c r="G26" s="114">
        <v>197</v>
      </c>
      <c r="H26" s="114">
        <v>203</v>
      </c>
      <c r="I26" s="140">
        <v>207</v>
      </c>
      <c r="J26" s="115">
        <v>-27</v>
      </c>
      <c r="K26" s="116">
        <v>-13.043478260869565</v>
      </c>
    </row>
    <row r="27" spans="1:11" ht="14.1" customHeight="1" x14ac:dyDescent="0.2">
      <c r="A27" s="306">
        <v>27</v>
      </c>
      <c r="B27" s="307" t="s">
        <v>244</v>
      </c>
      <c r="C27" s="308"/>
      <c r="D27" s="113">
        <v>0.38004028427013264</v>
      </c>
      <c r="E27" s="115">
        <v>100</v>
      </c>
      <c r="F27" s="114">
        <v>102</v>
      </c>
      <c r="G27" s="114">
        <v>97</v>
      </c>
      <c r="H27" s="114">
        <v>105</v>
      </c>
      <c r="I27" s="140">
        <v>100</v>
      </c>
      <c r="J27" s="115">
        <v>0</v>
      </c>
      <c r="K27" s="116">
        <v>0</v>
      </c>
    </row>
    <row r="28" spans="1:11" ht="14.1" customHeight="1" x14ac:dyDescent="0.2">
      <c r="A28" s="306">
        <v>28</v>
      </c>
      <c r="B28" s="307" t="s">
        <v>245</v>
      </c>
      <c r="C28" s="308"/>
      <c r="D28" s="113">
        <v>0.31163303310150875</v>
      </c>
      <c r="E28" s="115">
        <v>82</v>
      </c>
      <c r="F28" s="114">
        <v>71</v>
      </c>
      <c r="G28" s="114">
        <v>76</v>
      </c>
      <c r="H28" s="114">
        <v>91</v>
      </c>
      <c r="I28" s="140">
        <v>79</v>
      </c>
      <c r="J28" s="115">
        <v>3</v>
      </c>
      <c r="K28" s="116">
        <v>3.7974683544303796</v>
      </c>
    </row>
    <row r="29" spans="1:11" ht="14.1" customHeight="1" x14ac:dyDescent="0.2">
      <c r="A29" s="306">
        <v>29</v>
      </c>
      <c r="B29" s="307" t="s">
        <v>246</v>
      </c>
      <c r="C29" s="308"/>
      <c r="D29" s="113">
        <v>2.6564815870482272</v>
      </c>
      <c r="E29" s="115">
        <v>699</v>
      </c>
      <c r="F29" s="114">
        <v>815</v>
      </c>
      <c r="G29" s="114">
        <v>770</v>
      </c>
      <c r="H29" s="114">
        <v>765</v>
      </c>
      <c r="I29" s="140">
        <v>748</v>
      </c>
      <c r="J29" s="115">
        <v>-49</v>
      </c>
      <c r="K29" s="116">
        <v>-6.5508021390374331</v>
      </c>
    </row>
    <row r="30" spans="1:11" ht="14.1" customHeight="1" x14ac:dyDescent="0.2">
      <c r="A30" s="306" t="s">
        <v>247</v>
      </c>
      <c r="B30" s="307" t="s">
        <v>248</v>
      </c>
      <c r="C30" s="308"/>
      <c r="D30" s="113">
        <v>0.35343746437122336</v>
      </c>
      <c r="E30" s="115">
        <v>93</v>
      </c>
      <c r="F30" s="114">
        <v>110</v>
      </c>
      <c r="G30" s="114" t="s">
        <v>513</v>
      </c>
      <c r="H30" s="114" t="s">
        <v>513</v>
      </c>
      <c r="I30" s="140" t="s">
        <v>513</v>
      </c>
      <c r="J30" s="115" t="s">
        <v>513</v>
      </c>
      <c r="K30" s="116" t="s">
        <v>513</v>
      </c>
    </row>
    <row r="31" spans="1:11" ht="14.1" customHeight="1" x14ac:dyDescent="0.2">
      <c r="A31" s="306" t="s">
        <v>249</v>
      </c>
      <c r="B31" s="307" t="s">
        <v>250</v>
      </c>
      <c r="C31" s="308"/>
      <c r="D31" s="113">
        <v>2.2916429141488996</v>
      </c>
      <c r="E31" s="115">
        <v>603</v>
      </c>
      <c r="F31" s="114">
        <v>702</v>
      </c>
      <c r="G31" s="114">
        <v>673</v>
      </c>
      <c r="H31" s="114">
        <v>662</v>
      </c>
      <c r="I31" s="140">
        <v>647</v>
      </c>
      <c r="J31" s="115">
        <v>-44</v>
      </c>
      <c r="K31" s="116">
        <v>-6.800618238021638</v>
      </c>
    </row>
    <row r="32" spans="1:11" ht="14.1" customHeight="1" x14ac:dyDescent="0.2">
      <c r="A32" s="306">
        <v>31</v>
      </c>
      <c r="B32" s="307" t="s">
        <v>251</v>
      </c>
      <c r="C32" s="308"/>
      <c r="D32" s="113">
        <v>0.17101812792155968</v>
      </c>
      <c r="E32" s="115">
        <v>45</v>
      </c>
      <c r="F32" s="114">
        <v>51</v>
      </c>
      <c r="G32" s="114">
        <v>46</v>
      </c>
      <c r="H32" s="114">
        <v>48</v>
      </c>
      <c r="I32" s="140">
        <v>44</v>
      </c>
      <c r="J32" s="115">
        <v>1</v>
      </c>
      <c r="K32" s="116">
        <v>2.2727272727272729</v>
      </c>
    </row>
    <row r="33" spans="1:11" ht="14.1" customHeight="1" x14ac:dyDescent="0.2">
      <c r="A33" s="306">
        <v>32</v>
      </c>
      <c r="B33" s="307" t="s">
        <v>252</v>
      </c>
      <c r="C33" s="308"/>
      <c r="D33" s="113">
        <v>0.75628016569756396</v>
      </c>
      <c r="E33" s="115">
        <v>199</v>
      </c>
      <c r="F33" s="114">
        <v>183</v>
      </c>
      <c r="G33" s="114">
        <v>199</v>
      </c>
      <c r="H33" s="114">
        <v>201</v>
      </c>
      <c r="I33" s="140">
        <v>207</v>
      </c>
      <c r="J33" s="115">
        <v>-8</v>
      </c>
      <c r="K33" s="116">
        <v>-3.8647342995169081</v>
      </c>
    </row>
    <row r="34" spans="1:11" ht="14.1" customHeight="1" x14ac:dyDescent="0.2">
      <c r="A34" s="306">
        <v>33</v>
      </c>
      <c r="B34" s="307" t="s">
        <v>253</v>
      </c>
      <c r="C34" s="308"/>
      <c r="D34" s="113">
        <v>0.46744954965226315</v>
      </c>
      <c r="E34" s="115">
        <v>123</v>
      </c>
      <c r="F34" s="114">
        <v>129</v>
      </c>
      <c r="G34" s="114">
        <v>133</v>
      </c>
      <c r="H34" s="114">
        <v>136</v>
      </c>
      <c r="I34" s="140">
        <v>128</v>
      </c>
      <c r="J34" s="115">
        <v>-5</v>
      </c>
      <c r="K34" s="116">
        <v>-3.90625</v>
      </c>
    </row>
    <row r="35" spans="1:11" ht="14.1" customHeight="1" x14ac:dyDescent="0.2">
      <c r="A35" s="306">
        <v>34</v>
      </c>
      <c r="B35" s="307" t="s">
        <v>254</v>
      </c>
      <c r="C35" s="308"/>
      <c r="D35" s="113">
        <v>3.5799794778246494</v>
      </c>
      <c r="E35" s="115">
        <v>942</v>
      </c>
      <c r="F35" s="114">
        <v>979</v>
      </c>
      <c r="G35" s="114">
        <v>998</v>
      </c>
      <c r="H35" s="114">
        <v>991</v>
      </c>
      <c r="I35" s="140">
        <v>978</v>
      </c>
      <c r="J35" s="115">
        <v>-36</v>
      </c>
      <c r="K35" s="116">
        <v>-3.6809815950920246</v>
      </c>
    </row>
    <row r="36" spans="1:11" ht="14.1" customHeight="1" x14ac:dyDescent="0.2">
      <c r="A36" s="306">
        <v>41</v>
      </c>
      <c r="B36" s="307" t="s">
        <v>255</v>
      </c>
      <c r="C36" s="308"/>
      <c r="D36" s="113">
        <v>0.30403222741610608</v>
      </c>
      <c r="E36" s="115">
        <v>80</v>
      </c>
      <c r="F36" s="114">
        <v>60</v>
      </c>
      <c r="G36" s="114">
        <v>66</v>
      </c>
      <c r="H36" s="114">
        <v>68</v>
      </c>
      <c r="I36" s="140">
        <v>69</v>
      </c>
      <c r="J36" s="115">
        <v>11</v>
      </c>
      <c r="K36" s="116">
        <v>15.942028985507246</v>
      </c>
    </row>
    <row r="37" spans="1:11" ht="14.1" customHeight="1" x14ac:dyDescent="0.2">
      <c r="A37" s="306">
        <v>42</v>
      </c>
      <c r="B37" s="307" t="s">
        <v>256</v>
      </c>
      <c r="C37" s="308"/>
      <c r="D37" s="113">
        <v>1.1401208528103978E-2</v>
      </c>
      <c r="E37" s="115">
        <v>3</v>
      </c>
      <c r="F37" s="114">
        <v>6</v>
      </c>
      <c r="G37" s="114">
        <v>5</v>
      </c>
      <c r="H37" s="114">
        <v>6</v>
      </c>
      <c r="I37" s="140">
        <v>7</v>
      </c>
      <c r="J37" s="115">
        <v>-4</v>
      </c>
      <c r="K37" s="116">
        <v>-57.142857142857146</v>
      </c>
    </row>
    <row r="38" spans="1:11" ht="14.1" customHeight="1" x14ac:dyDescent="0.2">
      <c r="A38" s="306">
        <v>43</v>
      </c>
      <c r="B38" s="307" t="s">
        <v>257</v>
      </c>
      <c r="C38" s="308"/>
      <c r="D38" s="113">
        <v>0.39144149279823659</v>
      </c>
      <c r="E38" s="115">
        <v>103</v>
      </c>
      <c r="F38" s="114">
        <v>106</v>
      </c>
      <c r="G38" s="114">
        <v>87</v>
      </c>
      <c r="H38" s="114">
        <v>86</v>
      </c>
      <c r="I38" s="140">
        <v>90</v>
      </c>
      <c r="J38" s="115">
        <v>13</v>
      </c>
      <c r="K38" s="116">
        <v>14.444444444444445</v>
      </c>
    </row>
    <row r="39" spans="1:11" ht="14.1" customHeight="1" x14ac:dyDescent="0.2">
      <c r="A39" s="306">
        <v>51</v>
      </c>
      <c r="B39" s="307" t="s">
        <v>258</v>
      </c>
      <c r="C39" s="308"/>
      <c r="D39" s="113">
        <v>7.524797628548626</v>
      </c>
      <c r="E39" s="115">
        <v>1980</v>
      </c>
      <c r="F39" s="114">
        <v>2004</v>
      </c>
      <c r="G39" s="114">
        <v>2094</v>
      </c>
      <c r="H39" s="114">
        <v>2292</v>
      </c>
      <c r="I39" s="140">
        <v>2327</v>
      </c>
      <c r="J39" s="115">
        <v>-347</v>
      </c>
      <c r="K39" s="116">
        <v>-14.911903738719381</v>
      </c>
    </row>
    <row r="40" spans="1:11" ht="14.1" customHeight="1" x14ac:dyDescent="0.2">
      <c r="A40" s="306" t="s">
        <v>259</v>
      </c>
      <c r="B40" s="307" t="s">
        <v>260</v>
      </c>
      <c r="C40" s="308"/>
      <c r="D40" s="113">
        <v>7.3689811119978721</v>
      </c>
      <c r="E40" s="115">
        <v>1939</v>
      </c>
      <c r="F40" s="114">
        <v>1963</v>
      </c>
      <c r="G40" s="114">
        <v>2048</v>
      </c>
      <c r="H40" s="114">
        <v>2246</v>
      </c>
      <c r="I40" s="140">
        <v>2282</v>
      </c>
      <c r="J40" s="115">
        <v>-343</v>
      </c>
      <c r="K40" s="116">
        <v>-15.030674846625766</v>
      </c>
    </row>
    <row r="41" spans="1:11" ht="14.1" customHeight="1" x14ac:dyDescent="0.2">
      <c r="A41" s="306"/>
      <c r="B41" s="307" t="s">
        <v>261</v>
      </c>
      <c r="C41" s="308"/>
      <c r="D41" s="113">
        <v>3.4051609470603883</v>
      </c>
      <c r="E41" s="115">
        <v>896</v>
      </c>
      <c r="F41" s="114">
        <v>885</v>
      </c>
      <c r="G41" s="114">
        <v>876</v>
      </c>
      <c r="H41" s="114">
        <v>915</v>
      </c>
      <c r="I41" s="140">
        <v>889</v>
      </c>
      <c r="J41" s="115">
        <v>7</v>
      </c>
      <c r="K41" s="116">
        <v>0.78740157480314965</v>
      </c>
    </row>
    <row r="42" spans="1:11" ht="14.1" customHeight="1" x14ac:dyDescent="0.2">
      <c r="A42" s="306">
        <v>52</v>
      </c>
      <c r="B42" s="307" t="s">
        <v>262</v>
      </c>
      <c r="C42" s="308"/>
      <c r="D42" s="113">
        <v>4.8075095960171774</v>
      </c>
      <c r="E42" s="115">
        <v>1265</v>
      </c>
      <c r="F42" s="114">
        <v>1254</v>
      </c>
      <c r="G42" s="114">
        <v>1241</v>
      </c>
      <c r="H42" s="114">
        <v>1249</v>
      </c>
      <c r="I42" s="140">
        <v>1252</v>
      </c>
      <c r="J42" s="115">
        <v>13</v>
      </c>
      <c r="K42" s="116">
        <v>1.0383386581469649</v>
      </c>
    </row>
    <row r="43" spans="1:11" ht="14.1" customHeight="1" x14ac:dyDescent="0.2">
      <c r="A43" s="306" t="s">
        <v>263</v>
      </c>
      <c r="B43" s="307" t="s">
        <v>264</v>
      </c>
      <c r="C43" s="308"/>
      <c r="D43" s="113">
        <v>4.6972979135788391</v>
      </c>
      <c r="E43" s="115">
        <v>1236</v>
      </c>
      <c r="F43" s="114">
        <v>1224</v>
      </c>
      <c r="G43" s="114">
        <v>1209</v>
      </c>
      <c r="H43" s="114">
        <v>1221</v>
      </c>
      <c r="I43" s="140">
        <v>1227</v>
      </c>
      <c r="J43" s="115">
        <v>9</v>
      </c>
      <c r="K43" s="116">
        <v>0.73349633251833746</v>
      </c>
    </row>
    <row r="44" spans="1:11" ht="14.1" customHeight="1" x14ac:dyDescent="0.2">
      <c r="A44" s="306">
        <v>53</v>
      </c>
      <c r="B44" s="307" t="s">
        <v>265</v>
      </c>
      <c r="C44" s="308"/>
      <c r="D44" s="113">
        <v>1.4669554972827119</v>
      </c>
      <c r="E44" s="115">
        <v>386</v>
      </c>
      <c r="F44" s="114">
        <v>397</v>
      </c>
      <c r="G44" s="114">
        <v>420</v>
      </c>
      <c r="H44" s="114">
        <v>419</v>
      </c>
      <c r="I44" s="140">
        <v>427</v>
      </c>
      <c r="J44" s="115">
        <v>-41</v>
      </c>
      <c r="K44" s="116">
        <v>-9.6018735362997649</v>
      </c>
    </row>
    <row r="45" spans="1:11" ht="14.1" customHeight="1" x14ac:dyDescent="0.2">
      <c r="A45" s="306" t="s">
        <v>266</v>
      </c>
      <c r="B45" s="307" t="s">
        <v>267</v>
      </c>
      <c r="C45" s="308"/>
      <c r="D45" s="113">
        <v>1.4517538859119066</v>
      </c>
      <c r="E45" s="115">
        <v>382</v>
      </c>
      <c r="F45" s="114">
        <v>394</v>
      </c>
      <c r="G45" s="114">
        <v>416</v>
      </c>
      <c r="H45" s="114">
        <v>415</v>
      </c>
      <c r="I45" s="140">
        <v>423</v>
      </c>
      <c r="J45" s="115">
        <v>-41</v>
      </c>
      <c r="K45" s="116">
        <v>-9.6926713947990546</v>
      </c>
    </row>
    <row r="46" spans="1:11" ht="14.1" customHeight="1" x14ac:dyDescent="0.2">
      <c r="A46" s="306">
        <v>54</v>
      </c>
      <c r="B46" s="307" t="s">
        <v>268</v>
      </c>
      <c r="C46" s="308"/>
      <c r="D46" s="113">
        <v>16.923193858549006</v>
      </c>
      <c r="E46" s="115">
        <v>4453</v>
      </c>
      <c r="F46" s="114">
        <v>4537</v>
      </c>
      <c r="G46" s="114">
        <v>4612</v>
      </c>
      <c r="H46" s="114">
        <v>4628</v>
      </c>
      <c r="I46" s="140">
        <v>4631</v>
      </c>
      <c r="J46" s="115">
        <v>-178</v>
      </c>
      <c r="K46" s="116">
        <v>-3.8436622759663139</v>
      </c>
    </row>
    <row r="47" spans="1:11" ht="14.1" customHeight="1" x14ac:dyDescent="0.2">
      <c r="A47" s="306">
        <v>61</v>
      </c>
      <c r="B47" s="307" t="s">
        <v>269</v>
      </c>
      <c r="C47" s="308"/>
      <c r="D47" s="113">
        <v>0.78288298559647318</v>
      </c>
      <c r="E47" s="115">
        <v>206</v>
      </c>
      <c r="F47" s="114">
        <v>207</v>
      </c>
      <c r="G47" s="114">
        <v>204</v>
      </c>
      <c r="H47" s="114">
        <v>208</v>
      </c>
      <c r="I47" s="140">
        <v>203</v>
      </c>
      <c r="J47" s="115">
        <v>3</v>
      </c>
      <c r="K47" s="116">
        <v>1.4778325123152709</v>
      </c>
    </row>
    <row r="48" spans="1:11" ht="14.1" customHeight="1" x14ac:dyDescent="0.2">
      <c r="A48" s="306">
        <v>62</v>
      </c>
      <c r="B48" s="307" t="s">
        <v>270</v>
      </c>
      <c r="C48" s="308"/>
      <c r="D48" s="113">
        <v>10.310492912248698</v>
      </c>
      <c r="E48" s="115">
        <v>2713</v>
      </c>
      <c r="F48" s="114">
        <v>2850</v>
      </c>
      <c r="G48" s="114">
        <v>2845</v>
      </c>
      <c r="H48" s="114">
        <v>2825</v>
      </c>
      <c r="I48" s="140">
        <v>2825</v>
      </c>
      <c r="J48" s="115">
        <v>-112</v>
      </c>
      <c r="K48" s="116">
        <v>-3.9646017699115044</v>
      </c>
    </row>
    <row r="49" spans="1:11" ht="14.1" customHeight="1" x14ac:dyDescent="0.2">
      <c r="A49" s="306">
        <v>63</v>
      </c>
      <c r="B49" s="307" t="s">
        <v>271</v>
      </c>
      <c r="C49" s="308"/>
      <c r="D49" s="113">
        <v>7.2283662068179231</v>
      </c>
      <c r="E49" s="115">
        <v>1902</v>
      </c>
      <c r="F49" s="114">
        <v>2124</v>
      </c>
      <c r="G49" s="114">
        <v>2307</v>
      </c>
      <c r="H49" s="114">
        <v>2363</v>
      </c>
      <c r="I49" s="140">
        <v>2254</v>
      </c>
      <c r="J49" s="115">
        <v>-352</v>
      </c>
      <c r="K49" s="116">
        <v>-15.616681455190772</v>
      </c>
    </row>
    <row r="50" spans="1:11" ht="14.1" customHeight="1" x14ac:dyDescent="0.2">
      <c r="A50" s="306" t="s">
        <v>272</v>
      </c>
      <c r="B50" s="307" t="s">
        <v>273</v>
      </c>
      <c r="C50" s="308"/>
      <c r="D50" s="113">
        <v>0.37623988142743131</v>
      </c>
      <c r="E50" s="115">
        <v>99</v>
      </c>
      <c r="F50" s="114">
        <v>96</v>
      </c>
      <c r="G50" s="114">
        <v>98</v>
      </c>
      <c r="H50" s="114">
        <v>95</v>
      </c>
      <c r="I50" s="140">
        <v>105</v>
      </c>
      <c r="J50" s="115">
        <v>-6</v>
      </c>
      <c r="K50" s="116">
        <v>-5.7142857142857144</v>
      </c>
    </row>
    <row r="51" spans="1:11" ht="14.1" customHeight="1" x14ac:dyDescent="0.2">
      <c r="A51" s="306" t="s">
        <v>274</v>
      </c>
      <c r="B51" s="307" t="s">
        <v>275</v>
      </c>
      <c r="C51" s="308"/>
      <c r="D51" s="113">
        <v>6.3542735529966174</v>
      </c>
      <c r="E51" s="115">
        <v>1672</v>
      </c>
      <c r="F51" s="114">
        <v>1876</v>
      </c>
      <c r="G51" s="114">
        <v>2056</v>
      </c>
      <c r="H51" s="114">
        <v>2114</v>
      </c>
      <c r="I51" s="140">
        <v>1994</v>
      </c>
      <c r="J51" s="115">
        <v>-322</v>
      </c>
      <c r="K51" s="116">
        <v>-16.148445336008024</v>
      </c>
    </row>
    <row r="52" spans="1:11" ht="14.1" customHeight="1" x14ac:dyDescent="0.2">
      <c r="A52" s="306">
        <v>71</v>
      </c>
      <c r="B52" s="307" t="s">
        <v>276</v>
      </c>
      <c r="C52" s="308"/>
      <c r="D52" s="113">
        <v>13.575038954129138</v>
      </c>
      <c r="E52" s="115">
        <v>3572</v>
      </c>
      <c r="F52" s="114">
        <v>3644</v>
      </c>
      <c r="G52" s="114">
        <v>3684</v>
      </c>
      <c r="H52" s="114">
        <v>3738</v>
      </c>
      <c r="I52" s="140">
        <v>3693</v>
      </c>
      <c r="J52" s="115">
        <v>-121</v>
      </c>
      <c r="K52" s="116">
        <v>-3.2764689953966966</v>
      </c>
    </row>
    <row r="53" spans="1:11" ht="14.1" customHeight="1" x14ac:dyDescent="0.2">
      <c r="A53" s="306" t="s">
        <v>277</v>
      </c>
      <c r="B53" s="307" t="s">
        <v>278</v>
      </c>
      <c r="C53" s="308"/>
      <c r="D53" s="113">
        <v>1.0679131987990726</v>
      </c>
      <c r="E53" s="115">
        <v>281</v>
      </c>
      <c r="F53" s="114">
        <v>278</v>
      </c>
      <c r="G53" s="114">
        <v>290</v>
      </c>
      <c r="H53" s="114">
        <v>299</v>
      </c>
      <c r="I53" s="140">
        <v>302</v>
      </c>
      <c r="J53" s="115">
        <v>-21</v>
      </c>
      <c r="K53" s="116">
        <v>-6.9536423841059607</v>
      </c>
    </row>
    <row r="54" spans="1:11" ht="14.1" customHeight="1" x14ac:dyDescent="0.2">
      <c r="A54" s="306" t="s">
        <v>279</v>
      </c>
      <c r="B54" s="307" t="s">
        <v>280</v>
      </c>
      <c r="C54" s="308"/>
      <c r="D54" s="113">
        <v>12.028274997149698</v>
      </c>
      <c r="E54" s="115">
        <v>3165</v>
      </c>
      <c r="F54" s="114">
        <v>3235</v>
      </c>
      <c r="G54" s="114">
        <v>3259</v>
      </c>
      <c r="H54" s="114">
        <v>3311</v>
      </c>
      <c r="I54" s="140">
        <v>3268</v>
      </c>
      <c r="J54" s="115">
        <v>-103</v>
      </c>
      <c r="K54" s="116">
        <v>-3.1517747858017136</v>
      </c>
    </row>
    <row r="55" spans="1:11" ht="14.1" customHeight="1" x14ac:dyDescent="0.2">
      <c r="A55" s="306">
        <v>72</v>
      </c>
      <c r="B55" s="307" t="s">
        <v>281</v>
      </c>
      <c r="C55" s="308"/>
      <c r="D55" s="113">
        <v>1.2541329380914377</v>
      </c>
      <c r="E55" s="115">
        <v>330</v>
      </c>
      <c r="F55" s="114">
        <v>345</v>
      </c>
      <c r="G55" s="114">
        <v>345</v>
      </c>
      <c r="H55" s="114">
        <v>351</v>
      </c>
      <c r="I55" s="140">
        <v>364</v>
      </c>
      <c r="J55" s="115">
        <v>-34</v>
      </c>
      <c r="K55" s="116">
        <v>-9.3406593406593412</v>
      </c>
    </row>
    <row r="56" spans="1:11" ht="14.1" customHeight="1" x14ac:dyDescent="0.2">
      <c r="A56" s="306" t="s">
        <v>282</v>
      </c>
      <c r="B56" s="307" t="s">
        <v>283</v>
      </c>
      <c r="C56" s="308"/>
      <c r="D56" s="113">
        <v>0.23942537909018355</v>
      </c>
      <c r="E56" s="115">
        <v>63</v>
      </c>
      <c r="F56" s="114">
        <v>65</v>
      </c>
      <c r="G56" s="114">
        <v>63</v>
      </c>
      <c r="H56" s="114">
        <v>64</v>
      </c>
      <c r="I56" s="140">
        <v>66</v>
      </c>
      <c r="J56" s="115">
        <v>-3</v>
      </c>
      <c r="K56" s="116">
        <v>-4.5454545454545459</v>
      </c>
    </row>
    <row r="57" spans="1:11" ht="14.1" customHeight="1" x14ac:dyDescent="0.2">
      <c r="A57" s="306" t="s">
        <v>284</v>
      </c>
      <c r="B57" s="307" t="s">
        <v>285</v>
      </c>
      <c r="C57" s="308"/>
      <c r="D57" s="113">
        <v>0.70687492874244673</v>
      </c>
      <c r="E57" s="115">
        <v>186</v>
      </c>
      <c r="F57" s="114">
        <v>196</v>
      </c>
      <c r="G57" s="114">
        <v>202</v>
      </c>
      <c r="H57" s="114">
        <v>206</v>
      </c>
      <c r="I57" s="140">
        <v>214</v>
      </c>
      <c r="J57" s="115">
        <v>-28</v>
      </c>
      <c r="K57" s="116">
        <v>-13.084112149532711</v>
      </c>
    </row>
    <row r="58" spans="1:11" ht="14.1" customHeight="1" x14ac:dyDescent="0.2">
      <c r="A58" s="306">
        <v>73</v>
      </c>
      <c r="B58" s="307" t="s">
        <v>286</v>
      </c>
      <c r="C58" s="308"/>
      <c r="D58" s="113">
        <v>0.75628016569756396</v>
      </c>
      <c r="E58" s="115">
        <v>199</v>
      </c>
      <c r="F58" s="114">
        <v>197</v>
      </c>
      <c r="G58" s="114">
        <v>186</v>
      </c>
      <c r="H58" s="114">
        <v>184</v>
      </c>
      <c r="I58" s="140">
        <v>192</v>
      </c>
      <c r="J58" s="115">
        <v>7</v>
      </c>
      <c r="K58" s="116">
        <v>3.6458333333333335</v>
      </c>
    </row>
    <row r="59" spans="1:11" ht="14.1" customHeight="1" x14ac:dyDescent="0.2">
      <c r="A59" s="306" t="s">
        <v>287</v>
      </c>
      <c r="B59" s="307" t="s">
        <v>288</v>
      </c>
      <c r="C59" s="308"/>
      <c r="D59" s="113">
        <v>0.4902519667084711</v>
      </c>
      <c r="E59" s="115">
        <v>129</v>
      </c>
      <c r="F59" s="114">
        <v>129</v>
      </c>
      <c r="G59" s="114">
        <v>126</v>
      </c>
      <c r="H59" s="114">
        <v>128</v>
      </c>
      <c r="I59" s="140">
        <v>135</v>
      </c>
      <c r="J59" s="115">
        <v>-6</v>
      </c>
      <c r="K59" s="116">
        <v>-4.4444444444444446</v>
      </c>
    </row>
    <row r="60" spans="1:11" ht="14.1" customHeight="1" x14ac:dyDescent="0.2">
      <c r="A60" s="306">
        <v>81</v>
      </c>
      <c r="B60" s="307" t="s">
        <v>289</v>
      </c>
      <c r="C60" s="308"/>
      <c r="D60" s="113">
        <v>5.1761486717592069</v>
      </c>
      <c r="E60" s="115">
        <v>1362</v>
      </c>
      <c r="F60" s="114">
        <v>1389</v>
      </c>
      <c r="G60" s="114">
        <v>1422</v>
      </c>
      <c r="H60" s="114">
        <v>1450</v>
      </c>
      <c r="I60" s="140">
        <v>1409</v>
      </c>
      <c r="J60" s="115">
        <v>-47</v>
      </c>
      <c r="K60" s="116">
        <v>-3.3356990773598296</v>
      </c>
    </row>
    <row r="61" spans="1:11" ht="14.1" customHeight="1" x14ac:dyDescent="0.2">
      <c r="A61" s="306" t="s">
        <v>290</v>
      </c>
      <c r="B61" s="307" t="s">
        <v>291</v>
      </c>
      <c r="C61" s="308"/>
      <c r="D61" s="113">
        <v>1.6113708053053624</v>
      </c>
      <c r="E61" s="115">
        <v>424</v>
      </c>
      <c r="F61" s="114">
        <v>424</v>
      </c>
      <c r="G61" s="114">
        <v>436</v>
      </c>
      <c r="H61" s="114">
        <v>447</v>
      </c>
      <c r="I61" s="140">
        <v>460</v>
      </c>
      <c r="J61" s="115">
        <v>-36</v>
      </c>
      <c r="K61" s="116">
        <v>-7.8260869565217392</v>
      </c>
    </row>
    <row r="62" spans="1:11" ht="14.1" customHeight="1" x14ac:dyDescent="0.2">
      <c r="A62" s="306" t="s">
        <v>292</v>
      </c>
      <c r="B62" s="307" t="s">
        <v>293</v>
      </c>
      <c r="C62" s="308"/>
      <c r="D62" s="113">
        <v>2.2764413027780943</v>
      </c>
      <c r="E62" s="115">
        <v>599</v>
      </c>
      <c r="F62" s="114">
        <v>625</v>
      </c>
      <c r="G62" s="114">
        <v>647</v>
      </c>
      <c r="H62" s="114">
        <v>662</v>
      </c>
      <c r="I62" s="140">
        <v>600</v>
      </c>
      <c r="J62" s="115">
        <v>-1</v>
      </c>
      <c r="K62" s="116">
        <v>-0.16666666666666666</v>
      </c>
    </row>
    <row r="63" spans="1:11" ht="14.1" customHeight="1" x14ac:dyDescent="0.2">
      <c r="A63" s="306"/>
      <c r="B63" s="307" t="s">
        <v>294</v>
      </c>
      <c r="C63" s="308"/>
      <c r="D63" s="113">
        <v>2.0370159236879108</v>
      </c>
      <c r="E63" s="115">
        <v>536</v>
      </c>
      <c r="F63" s="114">
        <v>551</v>
      </c>
      <c r="G63" s="114">
        <v>584</v>
      </c>
      <c r="H63" s="114">
        <v>598</v>
      </c>
      <c r="I63" s="140">
        <v>544</v>
      </c>
      <c r="J63" s="115">
        <v>-8</v>
      </c>
      <c r="K63" s="116">
        <v>-1.4705882352941178</v>
      </c>
    </row>
    <row r="64" spans="1:11" ht="14.1" customHeight="1" x14ac:dyDescent="0.2">
      <c r="A64" s="306" t="s">
        <v>295</v>
      </c>
      <c r="B64" s="307" t="s">
        <v>296</v>
      </c>
      <c r="C64" s="308"/>
      <c r="D64" s="113">
        <v>0.11401208528103979</v>
      </c>
      <c r="E64" s="115">
        <v>30</v>
      </c>
      <c r="F64" s="114">
        <v>30</v>
      </c>
      <c r="G64" s="114">
        <v>31</v>
      </c>
      <c r="H64" s="114">
        <v>30</v>
      </c>
      <c r="I64" s="140">
        <v>33</v>
      </c>
      <c r="J64" s="115">
        <v>-3</v>
      </c>
      <c r="K64" s="116">
        <v>-9.0909090909090917</v>
      </c>
    </row>
    <row r="65" spans="1:11" ht="14.1" customHeight="1" x14ac:dyDescent="0.2">
      <c r="A65" s="306" t="s">
        <v>297</v>
      </c>
      <c r="B65" s="307" t="s">
        <v>298</v>
      </c>
      <c r="C65" s="308"/>
      <c r="D65" s="113">
        <v>0.72207654011325195</v>
      </c>
      <c r="E65" s="115">
        <v>190</v>
      </c>
      <c r="F65" s="114">
        <v>196</v>
      </c>
      <c r="G65" s="114">
        <v>190</v>
      </c>
      <c r="H65" s="114">
        <v>188</v>
      </c>
      <c r="I65" s="140">
        <v>197</v>
      </c>
      <c r="J65" s="115">
        <v>-7</v>
      </c>
      <c r="K65" s="116">
        <v>-3.5532994923857868</v>
      </c>
    </row>
    <row r="66" spans="1:11" ht="14.1" customHeight="1" x14ac:dyDescent="0.2">
      <c r="A66" s="306">
        <v>82</v>
      </c>
      <c r="B66" s="307" t="s">
        <v>299</v>
      </c>
      <c r="C66" s="308"/>
      <c r="D66" s="113">
        <v>2.7476912552730588</v>
      </c>
      <c r="E66" s="115">
        <v>723</v>
      </c>
      <c r="F66" s="114">
        <v>723</v>
      </c>
      <c r="G66" s="114">
        <v>735</v>
      </c>
      <c r="H66" s="114">
        <v>779</v>
      </c>
      <c r="I66" s="140">
        <v>789</v>
      </c>
      <c r="J66" s="115">
        <v>-66</v>
      </c>
      <c r="K66" s="116">
        <v>-8.3650190114068437</v>
      </c>
    </row>
    <row r="67" spans="1:11" ht="14.1" customHeight="1" x14ac:dyDescent="0.2">
      <c r="A67" s="306" t="s">
        <v>300</v>
      </c>
      <c r="B67" s="307" t="s">
        <v>301</v>
      </c>
      <c r="C67" s="308"/>
      <c r="D67" s="113">
        <v>1.1591228670239044</v>
      </c>
      <c r="E67" s="115">
        <v>305</v>
      </c>
      <c r="F67" s="114">
        <v>299</v>
      </c>
      <c r="G67" s="114">
        <v>308</v>
      </c>
      <c r="H67" s="114">
        <v>341</v>
      </c>
      <c r="I67" s="140">
        <v>350</v>
      </c>
      <c r="J67" s="115">
        <v>-45</v>
      </c>
      <c r="K67" s="116">
        <v>-12.857142857142858</v>
      </c>
    </row>
    <row r="68" spans="1:11" ht="14.1" customHeight="1" x14ac:dyDescent="0.2">
      <c r="A68" s="306" t="s">
        <v>302</v>
      </c>
      <c r="B68" s="307" t="s">
        <v>303</v>
      </c>
      <c r="C68" s="308"/>
      <c r="D68" s="113">
        <v>1.0185079618439554</v>
      </c>
      <c r="E68" s="115">
        <v>268</v>
      </c>
      <c r="F68" s="114">
        <v>280</v>
      </c>
      <c r="G68" s="114">
        <v>285</v>
      </c>
      <c r="H68" s="114">
        <v>289</v>
      </c>
      <c r="I68" s="140">
        <v>282</v>
      </c>
      <c r="J68" s="115">
        <v>-14</v>
      </c>
      <c r="K68" s="116">
        <v>-4.9645390070921982</v>
      </c>
    </row>
    <row r="69" spans="1:11" ht="14.1" customHeight="1" x14ac:dyDescent="0.2">
      <c r="A69" s="306">
        <v>83</v>
      </c>
      <c r="B69" s="307" t="s">
        <v>304</v>
      </c>
      <c r="C69" s="308"/>
      <c r="D69" s="113">
        <v>3.2189412077680233</v>
      </c>
      <c r="E69" s="115">
        <v>847</v>
      </c>
      <c r="F69" s="114">
        <v>854</v>
      </c>
      <c r="G69" s="114">
        <v>841</v>
      </c>
      <c r="H69" s="114">
        <v>866</v>
      </c>
      <c r="I69" s="140">
        <v>850</v>
      </c>
      <c r="J69" s="115">
        <v>-3</v>
      </c>
      <c r="K69" s="116">
        <v>-0.35294117647058826</v>
      </c>
    </row>
    <row r="70" spans="1:11" ht="14.1" customHeight="1" x14ac:dyDescent="0.2">
      <c r="A70" s="306" t="s">
        <v>305</v>
      </c>
      <c r="B70" s="307" t="s">
        <v>306</v>
      </c>
      <c r="C70" s="308"/>
      <c r="D70" s="113">
        <v>2.0218143123171055</v>
      </c>
      <c r="E70" s="115">
        <v>532</v>
      </c>
      <c r="F70" s="114">
        <v>535</v>
      </c>
      <c r="G70" s="114">
        <v>533</v>
      </c>
      <c r="H70" s="114">
        <v>552</v>
      </c>
      <c r="I70" s="140">
        <v>546</v>
      </c>
      <c r="J70" s="115">
        <v>-14</v>
      </c>
      <c r="K70" s="116">
        <v>-2.5641025641025643</v>
      </c>
    </row>
    <row r="71" spans="1:11" ht="14.1" customHeight="1" x14ac:dyDescent="0.2">
      <c r="A71" s="306"/>
      <c r="B71" s="307" t="s">
        <v>307</v>
      </c>
      <c r="C71" s="308"/>
      <c r="D71" s="113">
        <v>1.0679131987990726</v>
      </c>
      <c r="E71" s="115">
        <v>281</v>
      </c>
      <c r="F71" s="114">
        <v>280</v>
      </c>
      <c r="G71" s="114">
        <v>278</v>
      </c>
      <c r="H71" s="114">
        <v>295</v>
      </c>
      <c r="I71" s="140">
        <v>302</v>
      </c>
      <c r="J71" s="115">
        <v>-21</v>
      </c>
      <c r="K71" s="116">
        <v>-6.9536423841059607</v>
      </c>
    </row>
    <row r="72" spans="1:11" ht="14.1" customHeight="1" x14ac:dyDescent="0.2">
      <c r="A72" s="306">
        <v>84</v>
      </c>
      <c r="B72" s="307" t="s">
        <v>308</v>
      </c>
      <c r="C72" s="308"/>
      <c r="D72" s="113">
        <v>1.7215824877437009</v>
      </c>
      <c r="E72" s="115">
        <v>453</v>
      </c>
      <c r="F72" s="114">
        <v>530</v>
      </c>
      <c r="G72" s="114">
        <v>434</v>
      </c>
      <c r="H72" s="114">
        <v>483</v>
      </c>
      <c r="I72" s="140">
        <v>413</v>
      </c>
      <c r="J72" s="115">
        <v>40</v>
      </c>
      <c r="K72" s="116">
        <v>9.6852300242130749</v>
      </c>
    </row>
    <row r="73" spans="1:11" ht="14.1" customHeight="1" x14ac:dyDescent="0.2">
      <c r="A73" s="306" t="s">
        <v>309</v>
      </c>
      <c r="B73" s="307" t="s">
        <v>310</v>
      </c>
      <c r="C73" s="308"/>
      <c r="D73" s="113">
        <v>4.940523695511724E-2</v>
      </c>
      <c r="E73" s="115">
        <v>13</v>
      </c>
      <c r="F73" s="114">
        <v>15</v>
      </c>
      <c r="G73" s="114">
        <v>13</v>
      </c>
      <c r="H73" s="114">
        <v>20</v>
      </c>
      <c r="I73" s="140">
        <v>19</v>
      </c>
      <c r="J73" s="115">
        <v>-6</v>
      </c>
      <c r="K73" s="116">
        <v>-31.578947368421051</v>
      </c>
    </row>
    <row r="74" spans="1:11" ht="14.1" customHeight="1" x14ac:dyDescent="0.2">
      <c r="A74" s="306" t="s">
        <v>311</v>
      </c>
      <c r="B74" s="307" t="s">
        <v>312</v>
      </c>
      <c r="C74" s="308"/>
      <c r="D74" s="113">
        <v>6.0806445483221221E-2</v>
      </c>
      <c r="E74" s="115">
        <v>16</v>
      </c>
      <c r="F74" s="114">
        <v>19</v>
      </c>
      <c r="G74" s="114">
        <v>15</v>
      </c>
      <c r="H74" s="114">
        <v>17</v>
      </c>
      <c r="I74" s="140">
        <v>17</v>
      </c>
      <c r="J74" s="115">
        <v>-1</v>
      </c>
      <c r="K74" s="116">
        <v>-5.882352941176471</v>
      </c>
    </row>
    <row r="75" spans="1:11" ht="14.1" customHeight="1" x14ac:dyDescent="0.2">
      <c r="A75" s="306" t="s">
        <v>313</v>
      </c>
      <c r="B75" s="307" t="s">
        <v>314</v>
      </c>
      <c r="C75" s="308"/>
      <c r="D75" s="113">
        <v>0.53205639797818571</v>
      </c>
      <c r="E75" s="115">
        <v>140</v>
      </c>
      <c r="F75" s="114">
        <v>213</v>
      </c>
      <c r="G75" s="114">
        <v>132</v>
      </c>
      <c r="H75" s="114">
        <v>197</v>
      </c>
      <c r="I75" s="140">
        <v>147</v>
      </c>
      <c r="J75" s="115">
        <v>-7</v>
      </c>
      <c r="K75" s="116">
        <v>-4.7619047619047619</v>
      </c>
    </row>
    <row r="76" spans="1:11" ht="14.1" customHeight="1" x14ac:dyDescent="0.2">
      <c r="A76" s="306">
        <v>91</v>
      </c>
      <c r="B76" s="307" t="s">
        <v>315</v>
      </c>
      <c r="C76" s="308"/>
      <c r="D76" s="113">
        <v>9.1209668224831827E-2</v>
      </c>
      <c r="E76" s="115">
        <v>24</v>
      </c>
      <c r="F76" s="114">
        <v>26</v>
      </c>
      <c r="G76" s="114">
        <v>28</v>
      </c>
      <c r="H76" s="114">
        <v>26</v>
      </c>
      <c r="I76" s="140">
        <v>28</v>
      </c>
      <c r="J76" s="115">
        <v>-4</v>
      </c>
      <c r="K76" s="116">
        <v>-14.285714285714286</v>
      </c>
    </row>
    <row r="77" spans="1:11" ht="14.1" customHeight="1" x14ac:dyDescent="0.2">
      <c r="A77" s="306">
        <v>92</v>
      </c>
      <c r="B77" s="307" t="s">
        <v>316</v>
      </c>
      <c r="C77" s="308"/>
      <c r="D77" s="113">
        <v>0.26602819898909286</v>
      </c>
      <c r="E77" s="115">
        <v>70</v>
      </c>
      <c r="F77" s="114">
        <v>72</v>
      </c>
      <c r="G77" s="114">
        <v>66</v>
      </c>
      <c r="H77" s="114">
        <v>70</v>
      </c>
      <c r="I77" s="140">
        <v>74</v>
      </c>
      <c r="J77" s="115">
        <v>-4</v>
      </c>
      <c r="K77" s="116">
        <v>-5.4054054054054053</v>
      </c>
    </row>
    <row r="78" spans="1:11" ht="14.1" customHeight="1" x14ac:dyDescent="0.2">
      <c r="A78" s="306">
        <v>93</v>
      </c>
      <c r="B78" s="307" t="s">
        <v>317</v>
      </c>
      <c r="C78" s="308"/>
      <c r="D78" s="113">
        <v>8.3608862539429174E-2</v>
      </c>
      <c r="E78" s="115">
        <v>22</v>
      </c>
      <c r="F78" s="114">
        <v>26</v>
      </c>
      <c r="G78" s="114">
        <v>25</v>
      </c>
      <c r="H78" s="114">
        <v>25</v>
      </c>
      <c r="I78" s="140">
        <v>28</v>
      </c>
      <c r="J78" s="115">
        <v>-6</v>
      </c>
      <c r="K78" s="116">
        <v>-21.428571428571427</v>
      </c>
    </row>
    <row r="79" spans="1:11" ht="14.1" customHeight="1" x14ac:dyDescent="0.2">
      <c r="A79" s="306">
        <v>94</v>
      </c>
      <c r="B79" s="307" t="s">
        <v>318</v>
      </c>
      <c r="C79" s="308"/>
      <c r="D79" s="113">
        <v>0.51685478660738038</v>
      </c>
      <c r="E79" s="115">
        <v>136</v>
      </c>
      <c r="F79" s="114">
        <v>155</v>
      </c>
      <c r="G79" s="114">
        <v>157</v>
      </c>
      <c r="H79" s="114">
        <v>142</v>
      </c>
      <c r="I79" s="140">
        <v>142</v>
      </c>
      <c r="J79" s="115">
        <v>-6</v>
      </c>
      <c r="K79" s="116">
        <v>-4.225352112676056</v>
      </c>
    </row>
    <row r="80" spans="1:11" ht="14.1" customHeight="1" x14ac:dyDescent="0.2">
      <c r="A80" s="306" t="s">
        <v>319</v>
      </c>
      <c r="B80" s="307" t="s">
        <v>320</v>
      </c>
      <c r="C80" s="308"/>
      <c r="D80" s="113">
        <v>1.1401208528103978E-2</v>
      </c>
      <c r="E80" s="115">
        <v>3</v>
      </c>
      <c r="F80" s="114">
        <v>4</v>
      </c>
      <c r="G80" s="114">
        <v>6</v>
      </c>
      <c r="H80" s="114">
        <v>6</v>
      </c>
      <c r="I80" s="140">
        <v>10</v>
      </c>
      <c r="J80" s="115">
        <v>-7</v>
      </c>
      <c r="K80" s="116">
        <v>-70</v>
      </c>
    </row>
    <row r="81" spans="1:11" ht="14.1" customHeight="1" x14ac:dyDescent="0.2">
      <c r="A81" s="310" t="s">
        <v>321</v>
      </c>
      <c r="B81" s="311" t="s">
        <v>333</v>
      </c>
      <c r="C81" s="312"/>
      <c r="D81" s="125">
        <v>5.540987344658534</v>
      </c>
      <c r="E81" s="143">
        <v>1458</v>
      </c>
      <c r="F81" s="144">
        <v>1517</v>
      </c>
      <c r="G81" s="144">
        <v>1503</v>
      </c>
      <c r="H81" s="144">
        <v>1523</v>
      </c>
      <c r="I81" s="145">
        <v>1483</v>
      </c>
      <c r="J81" s="143">
        <v>-25</v>
      </c>
      <c r="K81" s="146">
        <v>-1.6857720836142953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7452</v>
      </c>
      <c r="G12" s="536">
        <v>5855</v>
      </c>
      <c r="H12" s="536">
        <v>10289</v>
      </c>
      <c r="I12" s="536">
        <v>6563</v>
      </c>
      <c r="J12" s="537">
        <v>7939</v>
      </c>
      <c r="K12" s="538">
        <v>-487</v>
      </c>
      <c r="L12" s="349">
        <v>-6.1342738380148631</v>
      </c>
    </row>
    <row r="13" spans="1:17" s="110" customFormat="1" ht="15" customHeight="1" x14ac:dyDescent="0.2">
      <c r="A13" s="350" t="s">
        <v>344</v>
      </c>
      <c r="B13" s="351" t="s">
        <v>345</v>
      </c>
      <c r="C13" s="347"/>
      <c r="D13" s="347"/>
      <c r="E13" s="348"/>
      <c r="F13" s="536">
        <v>4265</v>
      </c>
      <c r="G13" s="536">
        <v>3136</v>
      </c>
      <c r="H13" s="536">
        <v>5946</v>
      </c>
      <c r="I13" s="536">
        <v>3821</v>
      </c>
      <c r="J13" s="537">
        <v>4569</v>
      </c>
      <c r="K13" s="538">
        <v>-304</v>
      </c>
      <c r="L13" s="349">
        <v>-6.6535346903042241</v>
      </c>
    </row>
    <row r="14" spans="1:17" s="110" customFormat="1" ht="22.5" customHeight="1" x14ac:dyDescent="0.2">
      <c r="A14" s="350"/>
      <c r="B14" s="351" t="s">
        <v>346</v>
      </c>
      <c r="C14" s="347"/>
      <c r="D14" s="347"/>
      <c r="E14" s="348"/>
      <c r="F14" s="536">
        <v>3187</v>
      </c>
      <c r="G14" s="536">
        <v>2719</v>
      </c>
      <c r="H14" s="536">
        <v>4343</v>
      </c>
      <c r="I14" s="536">
        <v>2742</v>
      </c>
      <c r="J14" s="537">
        <v>3370</v>
      </c>
      <c r="K14" s="538">
        <v>-183</v>
      </c>
      <c r="L14" s="349">
        <v>-5.4302670623145399</v>
      </c>
    </row>
    <row r="15" spans="1:17" s="110" customFormat="1" ht="15" customHeight="1" x14ac:dyDescent="0.2">
      <c r="A15" s="350" t="s">
        <v>347</v>
      </c>
      <c r="B15" s="351" t="s">
        <v>108</v>
      </c>
      <c r="C15" s="347"/>
      <c r="D15" s="347"/>
      <c r="E15" s="348"/>
      <c r="F15" s="536">
        <v>1499</v>
      </c>
      <c r="G15" s="536">
        <v>1236</v>
      </c>
      <c r="H15" s="536">
        <v>3815</v>
      </c>
      <c r="I15" s="536">
        <v>1379</v>
      </c>
      <c r="J15" s="537">
        <v>1704</v>
      </c>
      <c r="K15" s="538">
        <v>-205</v>
      </c>
      <c r="L15" s="349">
        <v>-12.030516431924882</v>
      </c>
    </row>
    <row r="16" spans="1:17" s="110" customFormat="1" ht="15" customHeight="1" x14ac:dyDescent="0.2">
      <c r="A16" s="350"/>
      <c r="B16" s="351" t="s">
        <v>109</v>
      </c>
      <c r="C16" s="347"/>
      <c r="D16" s="347"/>
      <c r="E16" s="348"/>
      <c r="F16" s="536">
        <v>5201</v>
      </c>
      <c r="G16" s="536">
        <v>4083</v>
      </c>
      <c r="H16" s="536">
        <v>5673</v>
      </c>
      <c r="I16" s="536">
        <v>4586</v>
      </c>
      <c r="J16" s="537">
        <v>5432</v>
      </c>
      <c r="K16" s="538">
        <v>-231</v>
      </c>
      <c r="L16" s="349">
        <v>-4.2525773195876289</v>
      </c>
    </row>
    <row r="17" spans="1:12" s="110" customFormat="1" ht="15" customHeight="1" x14ac:dyDescent="0.2">
      <c r="A17" s="350"/>
      <c r="B17" s="351" t="s">
        <v>110</v>
      </c>
      <c r="C17" s="347"/>
      <c r="D17" s="347"/>
      <c r="E17" s="348"/>
      <c r="F17" s="536">
        <v>658</v>
      </c>
      <c r="G17" s="536">
        <v>480</v>
      </c>
      <c r="H17" s="536">
        <v>725</v>
      </c>
      <c r="I17" s="536">
        <v>542</v>
      </c>
      <c r="J17" s="537">
        <v>719</v>
      </c>
      <c r="K17" s="538">
        <v>-61</v>
      </c>
      <c r="L17" s="349">
        <v>-8.4840055632823361</v>
      </c>
    </row>
    <row r="18" spans="1:12" s="110" customFormat="1" ht="15" customHeight="1" x14ac:dyDescent="0.2">
      <c r="A18" s="350"/>
      <c r="B18" s="351" t="s">
        <v>111</v>
      </c>
      <c r="C18" s="347"/>
      <c r="D18" s="347"/>
      <c r="E18" s="348"/>
      <c r="F18" s="536">
        <v>94</v>
      </c>
      <c r="G18" s="536">
        <v>56</v>
      </c>
      <c r="H18" s="536">
        <v>76</v>
      </c>
      <c r="I18" s="536">
        <v>56</v>
      </c>
      <c r="J18" s="537">
        <v>84</v>
      </c>
      <c r="K18" s="538">
        <v>10</v>
      </c>
      <c r="L18" s="349">
        <v>11.904761904761905</v>
      </c>
    </row>
    <row r="19" spans="1:12" s="110" customFormat="1" ht="15" customHeight="1" x14ac:dyDescent="0.2">
      <c r="A19" s="118" t="s">
        <v>113</v>
      </c>
      <c r="B19" s="119" t="s">
        <v>181</v>
      </c>
      <c r="C19" s="347"/>
      <c r="D19" s="347"/>
      <c r="E19" s="348"/>
      <c r="F19" s="536">
        <v>4753</v>
      </c>
      <c r="G19" s="536">
        <v>3636</v>
      </c>
      <c r="H19" s="536">
        <v>7185</v>
      </c>
      <c r="I19" s="536">
        <v>4182</v>
      </c>
      <c r="J19" s="537">
        <v>5143</v>
      </c>
      <c r="K19" s="538">
        <v>-390</v>
      </c>
      <c r="L19" s="349">
        <v>-7.5831226910363601</v>
      </c>
    </row>
    <row r="20" spans="1:12" s="110" customFormat="1" ht="15" customHeight="1" x14ac:dyDescent="0.2">
      <c r="A20" s="118"/>
      <c r="B20" s="119" t="s">
        <v>182</v>
      </c>
      <c r="C20" s="347"/>
      <c r="D20" s="347"/>
      <c r="E20" s="348"/>
      <c r="F20" s="536">
        <v>2699</v>
      </c>
      <c r="G20" s="536">
        <v>2219</v>
      </c>
      <c r="H20" s="536">
        <v>3104</v>
      </c>
      <c r="I20" s="536">
        <v>2381</v>
      </c>
      <c r="J20" s="537">
        <v>2796</v>
      </c>
      <c r="K20" s="538">
        <v>-97</v>
      </c>
      <c r="L20" s="349">
        <v>-3.4692417739628039</v>
      </c>
    </row>
    <row r="21" spans="1:12" s="110" customFormat="1" ht="15" customHeight="1" x14ac:dyDescent="0.2">
      <c r="A21" s="118" t="s">
        <v>113</v>
      </c>
      <c r="B21" s="119" t="s">
        <v>116</v>
      </c>
      <c r="C21" s="347"/>
      <c r="D21" s="347"/>
      <c r="E21" s="348"/>
      <c r="F21" s="536">
        <v>5986</v>
      </c>
      <c r="G21" s="536">
        <v>4632</v>
      </c>
      <c r="H21" s="536">
        <v>8465</v>
      </c>
      <c r="I21" s="536">
        <v>5139</v>
      </c>
      <c r="J21" s="537">
        <v>6290</v>
      </c>
      <c r="K21" s="538">
        <v>-304</v>
      </c>
      <c r="L21" s="349">
        <v>-4.8330683624801276</v>
      </c>
    </row>
    <row r="22" spans="1:12" s="110" customFormat="1" ht="15" customHeight="1" x14ac:dyDescent="0.2">
      <c r="A22" s="118"/>
      <c r="B22" s="119" t="s">
        <v>117</v>
      </c>
      <c r="C22" s="347"/>
      <c r="D22" s="347"/>
      <c r="E22" s="348"/>
      <c r="F22" s="536">
        <v>1458</v>
      </c>
      <c r="G22" s="536">
        <v>1212</v>
      </c>
      <c r="H22" s="536">
        <v>1815</v>
      </c>
      <c r="I22" s="536">
        <v>1416</v>
      </c>
      <c r="J22" s="537">
        <v>1640</v>
      </c>
      <c r="K22" s="538">
        <v>-182</v>
      </c>
      <c r="L22" s="349">
        <v>-11.097560975609756</v>
      </c>
    </row>
    <row r="23" spans="1:12" s="110" customFormat="1" ht="15" customHeight="1" x14ac:dyDescent="0.2">
      <c r="A23" s="352" t="s">
        <v>347</v>
      </c>
      <c r="B23" s="353" t="s">
        <v>193</v>
      </c>
      <c r="C23" s="354"/>
      <c r="D23" s="354"/>
      <c r="E23" s="355"/>
      <c r="F23" s="539">
        <v>194</v>
      </c>
      <c r="G23" s="539">
        <v>328</v>
      </c>
      <c r="H23" s="539">
        <v>1831</v>
      </c>
      <c r="I23" s="539">
        <v>165</v>
      </c>
      <c r="J23" s="540">
        <v>192</v>
      </c>
      <c r="K23" s="541">
        <v>2</v>
      </c>
      <c r="L23" s="356">
        <v>1.0416666666666667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36.1</v>
      </c>
      <c r="G25" s="542">
        <v>40</v>
      </c>
      <c r="H25" s="542">
        <v>39.700000000000003</v>
      </c>
      <c r="I25" s="542">
        <v>41.6</v>
      </c>
      <c r="J25" s="542">
        <v>41.2</v>
      </c>
      <c r="K25" s="543" t="s">
        <v>349</v>
      </c>
      <c r="L25" s="364">
        <v>-5.1000000000000014</v>
      </c>
    </row>
    <row r="26" spans="1:12" s="110" customFormat="1" ht="15" customHeight="1" x14ac:dyDescent="0.2">
      <c r="A26" s="365" t="s">
        <v>105</v>
      </c>
      <c r="B26" s="366" t="s">
        <v>345</v>
      </c>
      <c r="C26" s="362"/>
      <c r="D26" s="362"/>
      <c r="E26" s="363"/>
      <c r="F26" s="542">
        <v>33.6</v>
      </c>
      <c r="G26" s="542">
        <v>34.9</v>
      </c>
      <c r="H26" s="542">
        <v>34</v>
      </c>
      <c r="I26" s="542">
        <v>39.200000000000003</v>
      </c>
      <c r="J26" s="544">
        <v>40.1</v>
      </c>
      <c r="K26" s="543" t="s">
        <v>349</v>
      </c>
      <c r="L26" s="364">
        <v>-6.5</v>
      </c>
    </row>
    <row r="27" spans="1:12" s="110" customFormat="1" ht="15" customHeight="1" x14ac:dyDescent="0.2">
      <c r="A27" s="365"/>
      <c r="B27" s="366" t="s">
        <v>346</v>
      </c>
      <c r="C27" s="362"/>
      <c r="D27" s="362"/>
      <c r="E27" s="363"/>
      <c r="F27" s="542">
        <v>39.5</v>
      </c>
      <c r="G27" s="542">
        <v>46</v>
      </c>
      <c r="H27" s="542">
        <v>47.1</v>
      </c>
      <c r="I27" s="542">
        <v>45.1</v>
      </c>
      <c r="J27" s="542">
        <v>42.6</v>
      </c>
      <c r="K27" s="543" t="s">
        <v>349</v>
      </c>
      <c r="L27" s="364">
        <v>-3.1000000000000014</v>
      </c>
    </row>
    <row r="28" spans="1:12" s="110" customFormat="1" ht="15" customHeight="1" x14ac:dyDescent="0.2">
      <c r="A28" s="365" t="s">
        <v>113</v>
      </c>
      <c r="B28" s="366" t="s">
        <v>108</v>
      </c>
      <c r="C28" s="362"/>
      <c r="D28" s="362"/>
      <c r="E28" s="363"/>
      <c r="F28" s="542">
        <v>46.9</v>
      </c>
      <c r="G28" s="542">
        <v>50.6</v>
      </c>
      <c r="H28" s="542">
        <v>53.6</v>
      </c>
      <c r="I28" s="542">
        <v>54.3</v>
      </c>
      <c r="J28" s="542">
        <v>51.4</v>
      </c>
      <c r="K28" s="543" t="s">
        <v>349</v>
      </c>
      <c r="L28" s="364">
        <v>-4.5</v>
      </c>
    </row>
    <row r="29" spans="1:12" s="110" customFormat="1" ht="11.25" x14ac:dyDescent="0.2">
      <c r="A29" s="365"/>
      <c r="B29" s="366" t="s">
        <v>109</v>
      </c>
      <c r="C29" s="362"/>
      <c r="D29" s="362"/>
      <c r="E29" s="363"/>
      <c r="F29" s="542">
        <v>34.9</v>
      </c>
      <c r="G29" s="542">
        <v>38.6</v>
      </c>
      <c r="H29" s="542">
        <v>36.6</v>
      </c>
      <c r="I29" s="542">
        <v>39.200000000000003</v>
      </c>
      <c r="J29" s="544">
        <v>39.700000000000003</v>
      </c>
      <c r="K29" s="543" t="s">
        <v>349</v>
      </c>
      <c r="L29" s="364">
        <v>-4.8000000000000043</v>
      </c>
    </row>
    <row r="30" spans="1:12" s="110" customFormat="1" ht="15" customHeight="1" x14ac:dyDescent="0.2">
      <c r="A30" s="365"/>
      <c r="B30" s="366" t="s">
        <v>110</v>
      </c>
      <c r="C30" s="362"/>
      <c r="D30" s="362"/>
      <c r="E30" s="363"/>
      <c r="F30" s="542">
        <v>24.5</v>
      </c>
      <c r="G30" s="542">
        <v>32.700000000000003</v>
      </c>
      <c r="H30" s="542">
        <v>33</v>
      </c>
      <c r="I30" s="542">
        <v>34.700000000000003</v>
      </c>
      <c r="J30" s="542">
        <v>31.9</v>
      </c>
      <c r="K30" s="543" t="s">
        <v>349</v>
      </c>
      <c r="L30" s="364">
        <v>-7.3999999999999986</v>
      </c>
    </row>
    <row r="31" spans="1:12" s="110" customFormat="1" ht="15" customHeight="1" x14ac:dyDescent="0.2">
      <c r="A31" s="365"/>
      <c r="B31" s="366" t="s">
        <v>111</v>
      </c>
      <c r="C31" s="362"/>
      <c r="D31" s="362"/>
      <c r="E31" s="363"/>
      <c r="F31" s="542">
        <v>34</v>
      </c>
      <c r="G31" s="542">
        <v>33.9</v>
      </c>
      <c r="H31" s="542">
        <v>23.7</v>
      </c>
      <c r="I31" s="542">
        <v>32.1</v>
      </c>
      <c r="J31" s="542">
        <v>38.1</v>
      </c>
      <c r="K31" s="543" t="s">
        <v>349</v>
      </c>
      <c r="L31" s="364">
        <v>-4.1000000000000014</v>
      </c>
    </row>
    <row r="32" spans="1:12" s="110" customFormat="1" ht="15" customHeight="1" x14ac:dyDescent="0.2">
      <c r="A32" s="367" t="s">
        <v>113</v>
      </c>
      <c r="B32" s="368" t="s">
        <v>181</v>
      </c>
      <c r="C32" s="362"/>
      <c r="D32" s="362"/>
      <c r="E32" s="363"/>
      <c r="F32" s="542">
        <v>32.6</v>
      </c>
      <c r="G32" s="542">
        <v>34.5</v>
      </c>
      <c r="H32" s="542">
        <v>32.5</v>
      </c>
      <c r="I32" s="542">
        <v>38.700000000000003</v>
      </c>
      <c r="J32" s="544">
        <v>40.200000000000003</v>
      </c>
      <c r="K32" s="543" t="s">
        <v>349</v>
      </c>
      <c r="L32" s="364">
        <v>-7.6000000000000014</v>
      </c>
    </row>
    <row r="33" spans="1:12" s="110" customFormat="1" ht="15" customHeight="1" x14ac:dyDescent="0.2">
      <c r="A33" s="367"/>
      <c r="B33" s="368" t="s">
        <v>182</v>
      </c>
      <c r="C33" s="362"/>
      <c r="D33" s="362"/>
      <c r="E33" s="363"/>
      <c r="F33" s="542">
        <v>42.1</v>
      </c>
      <c r="G33" s="542">
        <v>48.2</v>
      </c>
      <c r="H33" s="542">
        <v>51.3</v>
      </c>
      <c r="I33" s="542">
        <v>46.6</v>
      </c>
      <c r="J33" s="542">
        <v>42.9</v>
      </c>
      <c r="K33" s="543" t="s">
        <v>349</v>
      </c>
      <c r="L33" s="364">
        <v>-0.79999999999999716</v>
      </c>
    </row>
    <row r="34" spans="1:12" s="369" customFormat="1" ht="15" customHeight="1" x14ac:dyDescent="0.2">
      <c r="A34" s="367" t="s">
        <v>113</v>
      </c>
      <c r="B34" s="368" t="s">
        <v>116</v>
      </c>
      <c r="C34" s="362"/>
      <c r="D34" s="362"/>
      <c r="E34" s="363"/>
      <c r="F34" s="542">
        <v>36</v>
      </c>
      <c r="G34" s="542">
        <v>40.4</v>
      </c>
      <c r="H34" s="542">
        <v>39.4</v>
      </c>
      <c r="I34" s="542">
        <v>42.3</v>
      </c>
      <c r="J34" s="542">
        <v>40.700000000000003</v>
      </c>
      <c r="K34" s="543" t="s">
        <v>349</v>
      </c>
      <c r="L34" s="364">
        <v>-4.7000000000000028</v>
      </c>
    </row>
    <row r="35" spans="1:12" s="369" customFormat="1" ht="11.25" x14ac:dyDescent="0.2">
      <c r="A35" s="370"/>
      <c r="B35" s="371" t="s">
        <v>117</v>
      </c>
      <c r="C35" s="372"/>
      <c r="D35" s="372"/>
      <c r="E35" s="373"/>
      <c r="F35" s="545">
        <v>36.5</v>
      </c>
      <c r="G35" s="545">
        <v>38.6</v>
      </c>
      <c r="H35" s="545">
        <v>41.1</v>
      </c>
      <c r="I35" s="545">
        <v>39.299999999999997</v>
      </c>
      <c r="J35" s="546">
        <v>42.9</v>
      </c>
      <c r="K35" s="547" t="s">
        <v>349</v>
      </c>
      <c r="L35" s="374">
        <v>-6.3999999999999986</v>
      </c>
    </row>
    <row r="36" spans="1:12" s="369" customFormat="1" ht="15.95" customHeight="1" x14ac:dyDescent="0.2">
      <c r="A36" s="375" t="s">
        <v>350</v>
      </c>
      <c r="B36" s="376"/>
      <c r="C36" s="377"/>
      <c r="D36" s="376"/>
      <c r="E36" s="378"/>
      <c r="F36" s="548">
        <v>7192</v>
      </c>
      <c r="G36" s="548">
        <v>5428</v>
      </c>
      <c r="H36" s="548">
        <v>7870</v>
      </c>
      <c r="I36" s="548">
        <v>6326</v>
      </c>
      <c r="J36" s="548">
        <v>7592</v>
      </c>
      <c r="K36" s="549">
        <v>-400</v>
      </c>
      <c r="L36" s="380">
        <v>-5.2687038988408847</v>
      </c>
    </row>
    <row r="37" spans="1:12" s="369" customFormat="1" ht="15.95" customHeight="1" x14ac:dyDescent="0.2">
      <c r="A37" s="381"/>
      <c r="B37" s="382" t="s">
        <v>113</v>
      </c>
      <c r="C37" s="382" t="s">
        <v>351</v>
      </c>
      <c r="D37" s="382"/>
      <c r="E37" s="383"/>
      <c r="F37" s="548">
        <v>2597</v>
      </c>
      <c r="G37" s="548">
        <v>2173</v>
      </c>
      <c r="H37" s="548">
        <v>3124</v>
      </c>
      <c r="I37" s="548">
        <v>2634</v>
      </c>
      <c r="J37" s="548">
        <v>3126</v>
      </c>
      <c r="K37" s="549">
        <v>-529</v>
      </c>
      <c r="L37" s="380">
        <v>-16.922584772872682</v>
      </c>
    </row>
    <row r="38" spans="1:12" s="369" customFormat="1" ht="15.95" customHeight="1" x14ac:dyDescent="0.2">
      <c r="A38" s="381"/>
      <c r="B38" s="384" t="s">
        <v>105</v>
      </c>
      <c r="C38" s="384" t="s">
        <v>106</v>
      </c>
      <c r="D38" s="385"/>
      <c r="E38" s="383"/>
      <c r="F38" s="548">
        <v>4128</v>
      </c>
      <c r="G38" s="548">
        <v>2932</v>
      </c>
      <c r="H38" s="548">
        <v>4438</v>
      </c>
      <c r="I38" s="548">
        <v>3729</v>
      </c>
      <c r="J38" s="550">
        <v>4381</v>
      </c>
      <c r="K38" s="549">
        <v>-253</v>
      </c>
      <c r="L38" s="380">
        <v>-5.7749372289431635</v>
      </c>
    </row>
    <row r="39" spans="1:12" s="369" customFormat="1" ht="15.95" customHeight="1" x14ac:dyDescent="0.2">
      <c r="A39" s="381"/>
      <c r="B39" s="385"/>
      <c r="C39" s="382" t="s">
        <v>352</v>
      </c>
      <c r="D39" s="385"/>
      <c r="E39" s="383"/>
      <c r="F39" s="548">
        <v>1388</v>
      </c>
      <c r="G39" s="548">
        <v>1024</v>
      </c>
      <c r="H39" s="548">
        <v>1508</v>
      </c>
      <c r="I39" s="548">
        <v>1463</v>
      </c>
      <c r="J39" s="548">
        <v>1758</v>
      </c>
      <c r="K39" s="549">
        <v>-370</v>
      </c>
      <c r="L39" s="380">
        <v>-21.046643913538112</v>
      </c>
    </row>
    <row r="40" spans="1:12" s="369" customFormat="1" ht="15.95" customHeight="1" x14ac:dyDescent="0.2">
      <c r="A40" s="381"/>
      <c r="B40" s="384"/>
      <c r="C40" s="384" t="s">
        <v>107</v>
      </c>
      <c r="D40" s="385"/>
      <c r="E40" s="383"/>
      <c r="F40" s="548">
        <v>3064</v>
      </c>
      <c r="G40" s="548">
        <v>2496</v>
      </c>
      <c r="H40" s="548">
        <v>3432</v>
      </c>
      <c r="I40" s="548">
        <v>2597</v>
      </c>
      <c r="J40" s="548">
        <v>3211</v>
      </c>
      <c r="K40" s="549">
        <v>-147</v>
      </c>
      <c r="L40" s="380">
        <v>-4.5780130800373717</v>
      </c>
    </row>
    <row r="41" spans="1:12" s="369" customFormat="1" ht="24" customHeight="1" x14ac:dyDescent="0.2">
      <c r="A41" s="381"/>
      <c r="B41" s="385"/>
      <c r="C41" s="382" t="s">
        <v>352</v>
      </c>
      <c r="D41" s="385"/>
      <c r="E41" s="383"/>
      <c r="F41" s="548">
        <v>1209</v>
      </c>
      <c r="G41" s="548">
        <v>1149</v>
      </c>
      <c r="H41" s="548">
        <v>1616</v>
      </c>
      <c r="I41" s="548">
        <v>1171</v>
      </c>
      <c r="J41" s="550">
        <v>1368</v>
      </c>
      <c r="K41" s="549">
        <v>-159</v>
      </c>
      <c r="L41" s="380">
        <v>-11.62280701754386</v>
      </c>
    </row>
    <row r="42" spans="1:12" s="110" customFormat="1" ht="15" customHeight="1" x14ac:dyDescent="0.2">
      <c r="A42" s="381"/>
      <c r="B42" s="384" t="s">
        <v>113</v>
      </c>
      <c r="C42" s="384" t="s">
        <v>353</v>
      </c>
      <c r="D42" s="385"/>
      <c r="E42" s="383"/>
      <c r="F42" s="548">
        <v>1295</v>
      </c>
      <c r="G42" s="548">
        <v>915</v>
      </c>
      <c r="H42" s="548">
        <v>1661</v>
      </c>
      <c r="I42" s="548">
        <v>1216</v>
      </c>
      <c r="J42" s="548">
        <v>1435</v>
      </c>
      <c r="K42" s="549">
        <v>-140</v>
      </c>
      <c r="L42" s="380">
        <v>-9.7560975609756095</v>
      </c>
    </row>
    <row r="43" spans="1:12" s="110" customFormat="1" ht="15" customHeight="1" x14ac:dyDescent="0.2">
      <c r="A43" s="381"/>
      <c r="B43" s="385"/>
      <c r="C43" s="382" t="s">
        <v>352</v>
      </c>
      <c r="D43" s="385"/>
      <c r="E43" s="383"/>
      <c r="F43" s="548">
        <v>607</v>
      </c>
      <c r="G43" s="548">
        <v>463</v>
      </c>
      <c r="H43" s="548">
        <v>890</v>
      </c>
      <c r="I43" s="548">
        <v>660</v>
      </c>
      <c r="J43" s="548">
        <v>738</v>
      </c>
      <c r="K43" s="549">
        <v>-131</v>
      </c>
      <c r="L43" s="380">
        <v>-17.75067750677507</v>
      </c>
    </row>
    <row r="44" spans="1:12" s="110" customFormat="1" ht="15" customHeight="1" x14ac:dyDescent="0.2">
      <c r="A44" s="381"/>
      <c r="B44" s="384"/>
      <c r="C44" s="366" t="s">
        <v>109</v>
      </c>
      <c r="D44" s="385"/>
      <c r="E44" s="383"/>
      <c r="F44" s="548">
        <v>5147</v>
      </c>
      <c r="G44" s="548">
        <v>3980</v>
      </c>
      <c r="H44" s="548">
        <v>5409</v>
      </c>
      <c r="I44" s="548">
        <v>4512</v>
      </c>
      <c r="J44" s="550">
        <v>5355</v>
      </c>
      <c r="K44" s="549">
        <v>-208</v>
      </c>
      <c r="L44" s="380">
        <v>-3.8842203548085901</v>
      </c>
    </row>
    <row r="45" spans="1:12" s="110" customFormat="1" ht="15" customHeight="1" x14ac:dyDescent="0.2">
      <c r="A45" s="381"/>
      <c r="B45" s="385"/>
      <c r="C45" s="382" t="s">
        <v>352</v>
      </c>
      <c r="D45" s="385"/>
      <c r="E45" s="383"/>
      <c r="F45" s="548">
        <v>1797</v>
      </c>
      <c r="G45" s="548">
        <v>1535</v>
      </c>
      <c r="H45" s="548">
        <v>1977</v>
      </c>
      <c r="I45" s="548">
        <v>1768</v>
      </c>
      <c r="J45" s="548">
        <v>2127</v>
      </c>
      <c r="K45" s="549">
        <v>-330</v>
      </c>
      <c r="L45" s="380">
        <v>-15.514809590973202</v>
      </c>
    </row>
    <row r="46" spans="1:12" s="110" customFormat="1" ht="15" customHeight="1" x14ac:dyDescent="0.2">
      <c r="A46" s="381"/>
      <c r="B46" s="384"/>
      <c r="C46" s="366" t="s">
        <v>110</v>
      </c>
      <c r="D46" s="385"/>
      <c r="E46" s="383"/>
      <c r="F46" s="548">
        <v>656</v>
      </c>
      <c r="G46" s="548">
        <v>477</v>
      </c>
      <c r="H46" s="548">
        <v>724</v>
      </c>
      <c r="I46" s="548">
        <v>542</v>
      </c>
      <c r="J46" s="548">
        <v>718</v>
      </c>
      <c r="K46" s="549">
        <v>-62</v>
      </c>
      <c r="L46" s="380">
        <v>-8.635097493036211</v>
      </c>
    </row>
    <row r="47" spans="1:12" s="110" customFormat="1" ht="15" customHeight="1" x14ac:dyDescent="0.2">
      <c r="A47" s="381"/>
      <c r="B47" s="385"/>
      <c r="C47" s="382" t="s">
        <v>352</v>
      </c>
      <c r="D47" s="385"/>
      <c r="E47" s="383"/>
      <c r="F47" s="548">
        <v>161</v>
      </c>
      <c r="G47" s="548">
        <v>156</v>
      </c>
      <c r="H47" s="548">
        <v>239</v>
      </c>
      <c r="I47" s="548">
        <v>188</v>
      </c>
      <c r="J47" s="550">
        <v>229</v>
      </c>
      <c r="K47" s="549">
        <v>-68</v>
      </c>
      <c r="L47" s="380">
        <v>-29.694323144104803</v>
      </c>
    </row>
    <row r="48" spans="1:12" s="110" customFormat="1" ht="15" customHeight="1" x14ac:dyDescent="0.2">
      <c r="A48" s="381"/>
      <c r="B48" s="385"/>
      <c r="C48" s="366" t="s">
        <v>111</v>
      </c>
      <c r="D48" s="386"/>
      <c r="E48" s="387"/>
      <c r="F48" s="548">
        <v>94</v>
      </c>
      <c r="G48" s="548">
        <v>56</v>
      </c>
      <c r="H48" s="548">
        <v>76</v>
      </c>
      <c r="I48" s="548">
        <v>56</v>
      </c>
      <c r="J48" s="548">
        <v>84</v>
      </c>
      <c r="K48" s="549">
        <v>10</v>
      </c>
      <c r="L48" s="380">
        <v>11.904761904761905</v>
      </c>
    </row>
    <row r="49" spans="1:12" s="110" customFormat="1" ht="15" customHeight="1" x14ac:dyDescent="0.2">
      <c r="A49" s="381"/>
      <c r="B49" s="385"/>
      <c r="C49" s="382" t="s">
        <v>352</v>
      </c>
      <c r="D49" s="385"/>
      <c r="E49" s="383"/>
      <c r="F49" s="548">
        <v>32</v>
      </c>
      <c r="G49" s="548">
        <v>19</v>
      </c>
      <c r="H49" s="548">
        <v>18</v>
      </c>
      <c r="I49" s="548">
        <v>18</v>
      </c>
      <c r="J49" s="548">
        <v>32</v>
      </c>
      <c r="K49" s="549">
        <v>0</v>
      </c>
      <c r="L49" s="380">
        <v>0</v>
      </c>
    </row>
    <row r="50" spans="1:12" s="110" customFormat="1" ht="15" customHeight="1" x14ac:dyDescent="0.2">
      <c r="A50" s="381"/>
      <c r="B50" s="384" t="s">
        <v>113</v>
      </c>
      <c r="C50" s="382" t="s">
        <v>181</v>
      </c>
      <c r="D50" s="385"/>
      <c r="E50" s="383"/>
      <c r="F50" s="548">
        <v>4519</v>
      </c>
      <c r="G50" s="548">
        <v>3233</v>
      </c>
      <c r="H50" s="548">
        <v>4852</v>
      </c>
      <c r="I50" s="548">
        <v>3961</v>
      </c>
      <c r="J50" s="550">
        <v>4814</v>
      </c>
      <c r="K50" s="549">
        <v>-295</v>
      </c>
      <c r="L50" s="380">
        <v>-6.1279601163273787</v>
      </c>
    </row>
    <row r="51" spans="1:12" s="110" customFormat="1" ht="15" customHeight="1" x14ac:dyDescent="0.2">
      <c r="A51" s="381"/>
      <c r="B51" s="385"/>
      <c r="C51" s="382" t="s">
        <v>352</v>
      </c>
      <c r="D51" s="385"/>
      <c r="E51" s="383"/>
      <c r="F51" s="548">
        <v>1473</v>
      </c>
      <c r="G51" s="548">
        <v>1116</v>
      </c>
      <c r="H51" s="548">
        <v>1575</v>
      </c>
      <c r="I51" s="548">
        <v>1532</v>
      </c>
      <c r="J51" s="548">
        <v>1935</v>
      </c>
      <c r="K51" s="549">
        <v>-462</v>
      </c>
      <c r="L51" s="380">
        <v>-23.875968992248062</v>
      </c>
    </row>
    <row r="52" spans="1:12" s="110" customFormat="1" ht="15" customHeight="1" x14ac:dyDescent="0.2">
      <c r="A52" s="381"/>
      <c r="B52" s="384"/>
      <c r="C52" s="382" t="s">
        <v>182</v>
      </c>
      <c r="D52" s="385"/>
      <c r="E52" s="383"/>
      <c r="F52" s="548">
        <v>2673</v>
      </c>
      <c r="G52" s="548">
        <v>2195</v>
      </c>
      <c r="H52" s="548">
        <v>3018</v>
      </c>
      <c r="I52" s="548">
        <v>2365</v>
      </c>
      <c r="J52" s="548">
        <v>2778</v>
      </c>
      <c r="K52" s="549">
        <v>-105</v>
      </c>
      <c r="L52" s="380">
        <v>-3.7796976241900646</v>
      </c>
    </row>
    <row r="53" spans="1:12" s="269" customFormat="1" ht="11.25" customHeight="1" x14ac:dyDescent="0.2">
      <c r="A53" s="381"/>
      <c r="B53" s="385"/>
      <c r="C53" s="382" t="s">
        <v>352</v>
      </c>
      <c r="D53" s="385"/>
      <c r="E53" s="383"/>
      <c r="F53" s="548">
        <v>1124</v>
      </c>
      <c r="G53" s="548">
        <v>1057</v>
      </c>
      <c r="H53" s="548">
        <v>1549</v>
      </c>
      <c r="I53" s="548">
        <v>1102</v>
      </c>
      <c r="J53" s="550">
        <v>1191</v>
      </c>
      <c r="K53" s="549">
        <v>-67</v>
      </c>
      <c r="L53" s="380">
        <v>-5.6255247691015953</v>
      </c>
    </row>
    <row r="54" spans="1:12" s="151" customFormat="1" ht="12.75" customHeight="1" x14ac:dyDescent="0.2">
      <c r="A54" s="381"/>
      <c r="B54" s="384" t="s">
        <v>113</v>
      </c>
      <c r="C54" s="384" t="s">
        <v>116</v>
      </c>
      <c r="D54" s="385"/>
      <c r="E54" s="383"/>
      <c r="F54" s="548">
        <v>5770</v>
      </c>
      <c r="G54" s="548">
        <v>4283</v>
      </c>
      <c r="H54" s="548">
        <v>6366</v>
      </c>
      <c r="I54" s="548">
        <v>4940</v>
      </c>
      <c r="J54" s="548">
        <v>6000</v>
      </c>
      <c r="K54" s="549">
        <v>-230</v>
      </c>
      <c r="L54" s="380">
        <v>-3.8333333333333335</v>
      </c>
    </row>
    <row r="55" spans="1:12" ht="11.25" x14ac:dyDescent="0.2">
      <c r="A55" s="381"/>
      <c r="B55" s="385"/>
      <c r="C55" s="382" t="s">
        <v>352</v>
      </c>
      <c r="D55" s="385"/>
      <c r="E55" s="383"/>
      <c r="F55" s="548">
        <v>2078</v>
      </c>
      <c r="G55" s="548">
        <v>1731</v>
      </c>
      <c r="H55" s="548">
        <v>2507</v>
      </c>
      <c r="I55" s="548">
        <v>2090</v>
      </c>
      <c r="J55" s="548">
        <v>2443</v>
      </c>
      <c r="K55" s="549">
        <v>-365</v>
      </c>
      <c r="L55" s="380">
        <v>-14.940646745804338</v>
      </c>
    </row>
    <row r="56" spans="1:12" ht="14.25" customHeight="1" x14ac:dyDescent="0.2">
      <c r="A56" s="381"/>
      <c r="B56" s="385"/>
      <c r="C56" s="384" t="s">
        <v>117</v>
      </c>
      <c r="D56" s="385"/>
      <c r="E56" s="383"/>
      <c r="F56" s="548">
        <v>1415</v>
      </c>
      <c r="G56" s="548">
        <v>1137</v>
      </c>
      <c r="H56" s="548">
        <v>1498</v>
      </c>
      <c r="I56" s="548">
        <v>1378</v>
      </c>
      <c r="J56" s="548">
        <v>1584</v>
      </c>
      <c r="K56" s="549">
        <v>-169</v>
      </c>
      <c r="L56" s="380">
        <v>-10.669191919191919</v>
      </c>
    </row>
    <row r="57" spans="1:12" ht="18.75" customHeight="1" x14ac:dyDescent="0.2">
      <c r="A57" s="388"/>
      <c r="B57" s="389"/>
      <c r="C57" s="390" t="s">
        <v>352</v>
      </c>
      <c r="D57" s="389"/>
      <c r="E57" s="391"/>
      <c r="F57" s="551">
        <v>516</v>
      </c>
      <c r="G57" s="552">
        <v>439</v>
      </c>
      <c r="H57" s="552">
        <v>615</v>
      </c>
      <c r="I57" s="552">
        <v>542</v>
      </c>
      <c r="J57" s="552">
        <v>679</v>
      </c>
      <c r="K57" s="553">
        <f t="shared" ref="K57" si="0">IF(OR(F57=".",J57=".")=TRUE,".",IF(OR(F57="*",J57="*")=TRUE,"*",IF(AND(F57="-",J57="-")=TRUE,"-",IF(AND(ISNUMBER(J57),ISNUMBER(F57))=TRUE,IF(F57-J57=0,0,F57-J57),IF(ISNUMBER(F57)=TRUE,F57,-J57)))))</f>
        <v>-163</v>
      </c>
      <c r="L57" s="392">
        <f t="shared" ref="L57" si="1">IF(K57 =".",".",IF(K57 ="*","*",IF(K57="-","-",IF(K57=0,0,IF(OR(J57="-",J57=".",F57="-",F57=".")=TRUE,"X",IF(J57=0,"0,0",IF(ABS(K57*100/J57)&gt;250,".X",(K57*100/J57))))))))</f>
        <v>-24.005891016200295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7452</v>
      </c>
      <c r="E11" s="114">
        <v>5855</v>
      </c>
      <c r="F11" s="114">
        <v>10289</v>
      </c>
      <c r="G11" s="114">
        <v>6563</v>
      </c>
      <c r="H11" s="140">
        <v>7939</v>
      </c>
      <c r="I11" s="115">
        <v>-487</v>
      </c>
      <c r="J11" s="116">
        <v>-6.1342738380148631</v>
      </c>
    </row>
    <row r="12" spans="1:15" s="110" customFormat="1" ht="24.95" customHeight="1" x14ac:dyDescent="0.2">
      <c r="A12" s="193" t="s">
        <v>132</v>
      </c>
      <c r="B12" s="194" t="s">
        <v>133</v>
      </c>
      <c r="C12" s="113">
        <v>0.55018786902844874</v>
      </c>
      <c r="D12" s="115">
        <v>41</v>
      </c>
      <c r="E12" s="114">
        <v>25</v>
      </c>
      <c r="F12" s="114">
        <v>62</v>
      </c>
      <c r="G12" s="114">
        <v>39</v>
      </c>
      <c r="H12" s="140">
        <v>30</v>
      </c>
      <c r="I12" s="115">
        <v>11</v>
      </c>
      <c r="J12" s="116">
        <v>36.666666666666664</v>
      </c>
    </row>
    <row r="13" spans="1:15" s="110" customFormat="1" ht="24.95" customHeight="1" x14ac:dyDescent="0.2">
      <c r="A13" s="193" t="s">
        <v>134</v>
      </c>
      <c r="B13" s="199" t="s">
        <v>214</v>
      </c>
      <c r="C13" s="113">
        <v>0.84541062801932365</v>
      </c>
      <c r="D13" s="115">
        <v>63</v>
      </c>
      <c r="E13" s="114">
        <v>37</v>
      </c>
      <c r="F13" s="114">
        <v>63</v>
      </c>
      <c r="G13" s="114">
        <v>54</v>
      </c>
      <c r="H13" s="140">
        <v>69</v>
      </c>
      <c r="I13" s="115">
        <v>-6</v>
      </c>
      <c r="J13" s="116">
        <v>-8.695652173913043</v>
      </c>
    </row>
    <row r="14" spans="1:15" s="287" customFormat="1" ht="24.95" customHeight="1" x14ac:dyDescent="0.2">
      <c r="A14" s="193" t="s">
        <v>215</v>
      </c>
      <c r="B14" s="199" t="s">
        <v>137</v>
      </c>
      <c r="C14" s="113">
        <v>19.900697799248523</v>
      </c>
      <c r="D14" s="115">
        <v>1483</v>
      </c>
      <c r="E14" s="114">
        <v>991</v>
      </c>
      <c r="F14" s="114">
        <v>2028</v>
      </c>
      <c r="G14" s="114">
        <v>1149</v>
      </c>
      <c r="H14" s="140">
        <v>1569</v>
      </c>
      <c r="I14" s="115">
        <v>-86</v>
      </c>
      <c r="J14" s="116">
        <v>-5.481198215423837</v>
      </c>
      <c r="K14" s="110"/>
      <c r="L14" s="110"/>
      <c r="M14" s="110"/>
      <c r="N14" s="110"/>
      <c r="O14" s="110"/>
    </row>
    <row r="15" spans="1:15" s="110" customFormat="1" ht="24.95" customHeight="1" x14ac:dyDescent="0.2">
      <c r="A15" s="193" t="s">
        <v>216</v>
      </c>
      <c r="B15" s="199" t="s">
        <v>217</v>
      </c>
      <c r="C15" s="113">
        <v>1.3955984970477724</v>
      </c>
      <c r="D15" s="115">
        <v>104</v>
      </c>
      <c r="E15" s="114">
        <v>101</v>
      </c>
      <c r="F15" s="114">
        <v>229</v>
      </c>
      <c r="G15" s="114">
        <v>116</v>
      </c>
      <c r="H15" s="140">
        <v>149</v>
      </c>
      <c r="I15" s="115">
        <v>-45</v>
      </c>
      <c r="J15" s="116">
        <v>-30.201342281879196</v>
      </c>
    </row>
    <row r="16" spans="1:15" s="287" customFormat="1" ht="24.95" customHeight="1" x14ac:dyDescent="0.2">
      <c r="A16" s="193" t="s">
        <v>218</v>
      </c>
      <c r="B16" s="199" t="s">
        <v>141</v>
      </c>
      <c r="C16" s="113">
        <v>14.143853998926463</v>
      </c>
      <c r="D16" s="115">
        <v>1054</v>
      </c>
      <c r="E16" s="114">
        <v>651</v>
      </c>
      <c r="F16" s="114">
        <v>1587</v>
      </c>
      <c r="G16" s="114">
        <v>870</v>
      </c>
      <c r="H16" s="140">
        <v>1182</v>
      </c>
      <c r="I16" s="115">
        <v>-128</v>
      </c>
      <c r="J16" s="116">
        <v>-10.829103214890017</v>
      </c>
      <c r="K16" s="110"/>
      <c r="L16" s="110"/>
      <c r="M16" s="110"/>
      <c r="N16" s="110"/>
      <c r="O16" s="110"/>
    </row>
    <row r="17" spans="1:15" s="110" customFormat="1" ht="24.95" customHeight="1" x14ac:dyDescent="0.2">
      <c r="A17" s="193" t="s">
        <v>142</v>
      </c>
      <c r="B17" s="199" t="s">
        <v>220</v>
      </c>
      <c r="C17" s="113">
        <v>4.3612453032742886</v>
      </c>
      <c r="D17" s="115">
        <v>325</v>
      </c>
      <c r="E17" s="114">
        <v>239</v>
      </c>
      <c r="F17" s="114">
        <v>212</v>
      </c>
      <c r="G17" s="114">
        <v>163</v>
      </c>
      <c r="H17" s="140">
        <v>238</v>
      </c>
      <c r="I17" s="115">
        <v>87</v>
      </c>
      <c r="J17" s="116">
        <v>36.554621848739494</v>
      </c>
    </row>
    <row r="18" spans="1:15" s="287" customFormat="1" ht="24.95" customHeight="1" x14ac:dyDescent="0.2">
      <c r="A18" s="201" t="s">
        <v>144</v>
      </c>
      <c r="B18" s="202" t="s">
        <v>145</v>
      </c>
      <c r="C18" s="113">
        <v>6.2936124530327433</v>
      </c>
      <c r="D18" s="115">
        <v>469</v>
      </c>
      <c r="E18" s="114">
        <v>275</v>
      </c>
      <c r="F18" s="114">
        <v>636</v>
      </c>
      <c r="G18" s="114">
        <v>486</v>
      </c>
      <c r="H18" s="140">
        <v>478</v>
      </c>
      <c r="I18" s="115">
        <v>-9</v>
      </c>
      <c r="J18" s="116">
        <v>-1.8828451882845187</v>
      </c>
      <c r="K18" s="110"/>
      <c r="L18" s="110"/>
      <c r="M18" s="110"/>
      <c r="N18" s="110"/>
      <c r="O18" s="110"/>
    </row>
    <row r="19" spans="1:15" s="110" customFormat="1" ht="24.95" customHeight="1" x14ac:dyDescent="0.2">
      <c r="A19" s="193" t="s">
        <v>146</v>
      </c>
      <c r="B19" s="199" t="s">
        <v>147</v>
      </c>
      <c r="C19" s="113">
        <v>16.82769726247987</v>
      </c>
      <c r="D19" s="115">
        <v>1254</v>
      </c>
      <c r="E19" s="114">
        <v>940</v>
      </c>
      <c r="F19" s="114">
        <v>1355</v>
      </c>
      <c r="G19" s="114">
        <v>852</v>
      </c>
      <c r="H19" s="140">
        <v>1058</v>
      </c>
      <c r="I19" s="115">
        <v>196</v>
      </c>
      <c r="J19" s="116">
        <v>18.525519848771268</v>
      </c>
    </row>
    <row r="20" spans="1:15" s="287" customFormat="1" ht="24.95" customHeight="1" x14ac:dyDescent="0.2">
      <c r="A20" s="193" t="s">
        <v>148</v>
      </c>
      <c r="B20" s="199" t="s">
        <v>149</v>
      </c>
      <c r="C20" s="113">
        <v>5.7300053676865268</v>
      </c>
      <c r="D20" s="115">
        <v>427</v>
      </c>
      <c r="E20" s="114">
        <v>387</v>
      </c>
      <c r="F20" s="114">
        <v>541</v>
      </c>
      <c r="G20" s="114">
        <v>421</v>
      </c>
      <c r="H20" s="140">
        <v>429</v>
      </c>
      <c r="I20" s="115">
        <v>-2</v>
      </c>
      <c r="J20" s="116">
        <v>-0.46620046620046618</v>
      </c>
      <c r="K20" s="110"/>
      <c r="L20" s="110"/>
      <c r="M20" s="110"/>
      <c r="N20" s="110"/>
      <c r="O20" s="110"/>
    </row>
    <row r="21" spans="1:15" s="110" customFormat="1" ht="24.95" customHeight="1" x14ac:dyDescent="0.2">
      <c r="A21" s="201" t="s">
        <v>150</v>
      </c>
      <c r="B21" s="202" t="s">
        <v>151</v>
      </c>
      <c r="C21" s="113">
        <v>4.2136339237788514</v>
      </c>
      <c r="D21" s="115">
        <v>314</v>
      </c>
      <c r="E21" s="114">
        <v>286</v>
      </c>
      <c r="F21" s="114">
        <v>457</v>
      </c>
      <c r="G21" s="114">
        <v>379</v>
      </c>
      <c r="H21" s="140">
        <v>444</v>
      </c>
      <c r="I21" s="115">
        <v>-130</v>
      </c>
      <c r="J21" s="116">
        <v>-29.27927927927928</v>
      </c>
    </row>
    <row r="22" spans="1:15" s="110" customFormat="1" ht="24.95" customHeight="1" x14ac:dyDescent="0.2">
      <c r="A22" s="201" t="s">
        <v>152</v>
      </c>
      <c r="B22" s="199" t="s">
        <v>153</v>
      </c>
      <c r="C22" s="113">
        <v>1.2077294685990339</v>
      </c>
      <c r="D22" s="115">
        <v>90</v>
      </c>
      <c r="E22" s="114">
        <v>49</v>
      </c>
      <c r="F22" s="114">
        <v>131</v>
      </c>
      <c r="G22" s="114">
        <v>82</v>
      </c>
      <c r="H22" s="140">
        <v>86</v>
      </c>
      <c r="I22" s="115">
        <v>4</v>
      </c>
      <c r="J22" s="116">
        <v>4.6511627906976747</v>
      </c>
    </row>
    <row r="23" spans="1:15" s="110" customFormat="1" ht="24.95" customHeight="1" x14ac:dyDescent="0.2">
      <c r="A23" s="193" t="s">
        <v>154</v>
      </c>
      <c r="B23" s="199" t="s">
        <v>155</v>
      </c>
      <c r="C23" s="113">
        <v>0.81857219538378956</v>
      </c>
      <c r="D23" s="115">
        <v>61</v>
      </c>
      <c r="E23" s="114">
        <v>43</v>
      </c>
      <c r="F23" s="114">
        <v>99</v>
      </c>
      <c r="G23" s="114">
        <v>34</v>
      </c>
      <c r="H23" s="140">
        <v>74</v>
      </c>
      <c r="I23" s="115">
        <v>-13</v>
      </c>
      <c r="J23" s="116">
        <v>-17.567567567567568</v>
      </c>
    </row>
    <row r="24" spans="1:15" s="110" customFormat="1" ht="24.95" customHeight="1" x14ac:dyDescent="0.2">
      <c r="A24" s="193" t="s">
        <v>156</v>
      </c>
      <c r="B24" s="199" t="s">
        <v>221</v>
      </c>
      <c r="C24" s="113">
        <v>5.4884594739667207</v>
      </c>
      <c r="D24" s="115">
        <v>409</v>
      </c>
      <c r="E24" s="114">
        <v>251</v>
      </c>
      <c r="F24" s="114">
        <v>457</v>
      </c>
      <c r="G24" s="114">
        <v>314</v>
      </c>
      <c r="H24" s="140">
        <v>333</v>
      </c>
      <c r="I24" s="115">
        <v>76</v>
      </c>
      <c r="J24" s="116">
        <v>22.822822822822822</v>
      </c>
    </row>
    <row r="25" spans="1:15" s="110" customFormat="1" ht="24.95" customHeight="1" x14ac:dyDescent="0.2">
      <c r="A25" s="193" t="s">
        <v>222</v>
      </c>
      <c r="B25" s="204" t="s">
        <v>159</v>
      </c>
      <c r="C25" s="113">
        <v>5.0993022007514766</v>
      </c>
      <c r="D25" s="115">
        <v>380</v>
      </c>
      <c r="E25" s="114">
        <v>303</v>
      </c>
      <c r="F25" s="114">
        <v>549</v>
      </c>
      <c r="G25" s="114">
        <v>380</v>
      </c>
      <c r="H25" s="140">
        <v>528</v>
      </c>
      <c r="I25" s="115">
        <v>-148</v>
      </c>
      <c r="J25" s="116">
        <v>-28.030303030303031</v>
      </c>
    </row>
    <row r="26" spans="1:15" s="110" customFormat="1" ht="24.95" customHeight="1" x14ac:dyDescent="0.2">
      <c r="A26" s="201">
        <v>782.78300000000002</v>
      </c>
      <c r="B26" s="203" t="s">
        <v>160</v>
      </c>
      <c r="C26" s="113">
        <v>7.6892109500805157</v>
      </c>
      <c r="D26" s="115">
        <v>573</v>
      </c>
      <c r="E26" s="114">
        <v>502</v>
      </c>
      <c r="F26" s="114">
        <v>979</v>
      </c>
      <c r="G26" s="114">
        <v>704</v>
      </c>
      <c r="H26" s="140">
        <v>679</v>
      </c>
      <c r="I26" s="115">
        <v>-106</v>
      </c>
      <c r="J26" s="116">
        <v>-15.611192930780559</v>
      </c>
    </row>
    <row r="27" spans="1:15" s="110" customFormat="1" ht="24.95" customHeight="1" x14ac:dyDescent="0.2">
      <c r="A27" s="193" t="s">
        <v>161</v>
      </c>
      <c r="B27" s="199" t="s">
        <v>162</v>
      </c>
      <c r="C27" s="113">
        <v>1.8921095008051529</v>
      </c>
      <c r="D27" s="115">
        <v>141</v>
      </c>
      <c r="E27" s="114">
        <v>129</v>
      </c>
      <c r="F27" s="114">
        <v>251</v>
      </c>
      <c r="G27" s="114">
        <v>128</v>
      </c>
      <c r="H27" s="140">
        <v>147</v>
      </c>
      <c r="I27" s="115">
        <v>-6</v>
      </c>
      <c r="J27" s="116">
        <v>-4.0816326530612246</v>
      </c>
    </row>
    <row r="28" spans="1:15" s="110" customFormat="1" ht="24.95" customHeight="1" x14ac:dyDescent="0.2">
      <c r="A28" s="193" t="s">
        <v>163</v>
      </c>
      <c r="B28" s="199" t="s">
        <v>164</v>
      </c>
      <c r="C28" s="113">
        <v>2.1336553945249599</v>
      </c>
      <c r="D28" s="115">
        <v>159</v>
      </c>
      <c r="E28" s="114">
        <v>140</v>
      </c>
      <c r="F28" s="114">
        <v>335</v>
      </c>
      <c r="G28" s="114">
        <v>122</v>
      </c>
      <c r="H28" s="140">
        <v>180</v>
      </c>
      <c r="I28" s="115">
        <v>-21</v>
      </c>
      <c r="J28" s="116">
        <v>-11.666666666666666</v>
      </c>
    </row>
    <row r="29" spans="1:15" s="110" customFormat="1" ht="24.95" customHeight="1" x14ac:dyDescent="0.2">
      <c r="A29" s="193">
        <v>86</v>
      </c>
      <c r="B29" s="199" t="s">
        <v>165</v>
      </c>
      <c r="C29" s="113">
        <v>8.4138486312399348</v>
      </c>
      <c r="D29" s="115">
        <v>627</v>
      </c>
      <c r="E29" s="114">
        <v>601</v>
      </c>
      <c r="F29" s="114">
        <v>671</v>
      </c>
      <c r="G29" s="114">
        <v>492</v>
      </c>
      <c r="H29" s="140">
        <v>626</v>
      </c>
      <c r="I29" s="115">
        <v>1</v>
      </c>
      <c r="J29" s="116">
        <v>0.15974440894568689</v>
      </c>
    </row>
    <row r="30" spans="1:15" s="110" customFormat="1" ht="24.95" customHeight="1" x14ac:dyDescent="0.2">
      <c r="A30" s="193">
        <v>87.88</v>
      </c>
      <c r="B30" s="204" t="s">
        <v>166</v>
      </c>
      <c r="C30" s="113">
        <v>7.8904991948470213</v>
      </c>
      <c r="D30" s="115">
        <v>588</v>
      </c>
      <c r="E30" s="114">
        <v>614</v>
      </c>
      <c r="F30" s="114">
        <v>1162</v>
      </c>
      <c r="G30" s="114">
        <v>653</v>
      </c>
      <c r="H30" s="140">
        <v>853</v>
      </c>
      <c r="I30" s="115">
        <v>-265</v>
      </c>
      <c r="J30" s="116">
        <v>-31.066822977725675</v>
      </c>
    </row>
    <row r="31" spans="1:15" s="110" customFormat="1" ht="24.95" customHeight="1" x14ac:dyDescent="0.2">
      <c r="A31" s="193" t="s">
        <v>167</v>
      </c>
      <c r="B31" s="199" t="s">
        <v>168</v>
      </c>
      <c r="C31" s="113">
        <v>5.0053676865271068</v>
      </c>
      <c r="D31" s="115">
        <v>373</v>
      </c>
      <c r="E31" s="114">
        <v>282</v>
      </c>
      <c r="F31" s="114">
        <v>513</v>
      </c>
      <c r="G31" s="114">
        <v>274</v>
      </c>
      <c r="H31" s="140">
        <v>356</v>
      </c>
      <c r="I31" s="115">
        <v>17</v>
      </c>
      <c r="J31" s="116">
        <v>4.7752808988764048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0.55018786902844874</v>
      </c>
      <c r="D34" s="115">
        <v>41</v>
      </c>
      <c r="E34" s="114">
        <v>25</v>
      </c>
      <c r="F34" s="114">
        <v>62</v>
      </c>
      <c r="G34" s="114">
        <v>39</v>
      </c>
      <c r="H34" s="140">
        <v>30</v>
      </c>
      <c r="I34" s="115">
        <v>11</v>
      </c>
      <c r="J34" s="116">
        <v>36.666666666666664</v>
      </c>
    </row>
    <row r="35" spans="1:10" s="110" customFormat="1" ht="24.95" customHeight="1" x14ac:dyDescent="0.2">
      <c r="A35" s="292" t="s">
        <v>171</v>
      </c>
      <c r="B35" s="293" t="s">
        <v>172</v>
      </c>
      <c r="C35" s="113">
        <v>27.039720880300589</v>
      </c>
      <c r="D35" s="115">
        <v>2015</v>
      </c>
      <c r="E35" s="114">
        <v>1303</v>
      </c>
      <c r="F35" s="114">
        <v>2727</v>
      </c>
      <c r="G35" s="114">
        <v>1689</v>
      </c>
      <c r="H35" s="140">
        <v>2116</v>
      </c>
      <c r="I35" s="115">
        <v>-101</v>
      </c>
      <c r="J35" s="116">
        <v>-4.7731568998109637</v>
      </c>
    </row>
    <row r="36" spans="1:10" s="110" customFormat="1" ht="24.95" customHeight="1" x14ac:dyDescent="0.2">
      <c r="A36" s="294" t="s">
        <v>173</v>
      </c>
      <c r="B36" s="295" t="s">
        <v>174</v>
      </c>
      <c r="C36" s="125">
        <v>72.410091250670959</v>
      </c>
      <c r="D36" s="143">
        <v>5396</v>
      </c>
      <c r="E36" s="144">
        <v>4527</v>
      </c>
      <c r="F36" s="144">
        <v>7500</v>
      </c>
      <c r="G36" s="144">
        <v>4835</v>
      </c>
      <c r="H36" s="145">
        <v>5793</v>
      </c>
      <c r="I36" s="143">
        <v>-397</v>
      </c>
      <c r="J36" s="146">
        <v>-6.8530985672363194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7452</v>
      </c>
      <c r="F11" s="264">
        <v>5855</v>
      </c>
      <c r="G11" s="264">
        <v>10289</v>
      </c>
      <c r="H11" s="264">
        <v>6563</v>
      </c>
      <c r="I11" s="265">
        <v>7939</v>
      </c>
      <c r="J11" s="263">
        <v>-487</v>
      </c>
      <c r="K11" s="266">
        <v>-6.1342738380148631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25.013419216317768</v>
      </c>
      <c r="E13" s="115">
        <v>1864</v>
      </c>
      <c r="F13" s="114">
        <v>1505</v>
      </c>
      <c r="G13" s="114">
        <v>2396</v>
      </c>
      <c r="H13" s="114">
        <v>1917</v>
      </c>
      <c r="I13" s="140">
        <v>2274</v>
      </c>
      <c r="J13" s="115">
        <v>-410</v>
      </c>
      <c r="K13" s="116">
        <v>-18.029903254177661</v>
      </c>
    </row>
    <row r="14" spans="1:15" ht="15.95" customHeight="1" x14ac:dyDescent="0.2">
      <c r="A14" s="306" t="s">
        <v>230</v>
      </c>
      <c r="B14" s="307"/>
      <c r="C14" s="308"/>
      <c r="D14" s="113">
        <v>57.219538378958667</v>
      </c>
      <c r="E14" s="115">
        <v>4264</v>
      </c>
      <c r="F14" s="114">
        <v>3341</v>
      </c>
      <c r="G14" s="114">
        <v>6139</v>
      </c>
      <c r="H14" s="114">
        <v>3610</v>
      </c>
      <c r="I14" s="140">
        <v>4368</v>
      </c>
      <c r="J14" s="115">
        <v>-104</v>
      </c>
      <c r="K14" s="116">
        <v>-2.3809523809523809</v>
      </c>
    </row>
    <row r="15" spans="1:15" ht="15.95" customHeight="1" x14ac:dyDescent="0.2">
      <c r="A15" s="306" t="s">
        <v>231</v>
      </c>
      <c r="B15" s="307"/>
      <c r="C15" s="308"/>
      <c r="D15" s="113">
        <v>7.6757917337627486</v>
      </c>
      <c r="E15" s="115">
        <v>572</v>
      </c>
      <c r="F15" s="114">
        <v>449</v>
      </c>
      <c r="G15" s="114">
        <v>787</v>
      </c>
      <c r="H15" s="114">
        <v>491</v>
      </c>
      <c r="I15" s="140">
        <v>561</v>
      </c>
      <c r="J15" s="115">
        <v>11</v>
      </c>
      <c r="K15" s="116">
        <v>1.9607843137254901</v>
      </c>
    </row>
    <row r="16" spans="1:15" ht="15.95" customHeight="1" x14ac:dyDescent="0.2">
      <c r="A16" s="306" t="s">
        <v>232</v>
      </c>
      <c r="B16" s="307"/>
      <c r="C16" s="308"/>
      <c r="D16" s="113">
        <v>9.9168008588298449</v>
      </c>
      <c r="E16" s="115">
        <v>739</v>
      </c>
      <c r="F16" s="114">
        <v>546</v>
      </c>
      <c r="G16" s="114">
        <v>713</v>
      </c>
      <c r="H16" s="114">
        <v>522</v>
      </c>
      <c r="I16" s="140">
        <v>665</v>
      </c>
      <c r="J16" s="115">
        <v>74</v>
      </c>
      <c r="K16" s="116">
        <v>11.12781954887218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0.44283413848631242</v>
      </c>
      <c r="E18" s="115">
        <v>33</v>
      </c>
      <c r="F18" s="114">
        <v>24</v>
      </c>
      <c r="G18" s="114">
        <v>53</v>
      </c>
      <c r="H18" s="114">
        <v>28</v>
      </c>
      <c r="I18" s="140">
        <v>18</v>
      </c>
      <c r="J18" s="115">
        <v>15</v>
      </c>
      <c r="K18" s="116">
        <v>83.333333333333329</v>
      </c>
    </row>
    <row r="19" spans="1:11" ht="14.1" customHeight="1" x14ac:dyDescent="0.2">
      <c r="A19" s="306" t="s">
        <v>235</v>
      </c>
      <c r="B19" s="307" t="s">
        <v>236</v>
      </c>
      <c r="C19" s="308"/>
      <c r="D19" s="113">
        <v>0.12077294685990338</v>
      </c>
      <c r="E19" s="115">
        <v>9</v>
      </c>
      <c r="F19" s="114">
        <v>7</v>
      </c>
      <c r="G19" s="114">
        <v>39</v>
      </c>
      <c r="H19" s="114">
        <v>14</v>
      </c>
      <c r="I19" s="140">
        <v>8</v>
      </c>
      <c r="J19" s="115">
        <v>1</v>
      </c>
      <c r="K19" s="116">
        <v>12.5</v>
      </c>
    </row>
    <row r="20" spans="1:11" ht="14.1" customHeight="1" x14ac:dyDescent="0.2">
      <c r="A20" s="306">
        <v>12</v>
      </c>
      <c r="B20" s="307" t="s">
        <v>237</v>
      </c>
      <c r="C20" s="308"/>
      <c r="D20" s="113">
        <v>1.2748255501878691</v>
      </c>
      <c r="E20" s="115">
        <v>95</v>
      </c>
      <c r="F20" s="114">
        <v>57</v>
      </c>
      <c r="G20" s="114">
        <v>141</v>
      </c>
      <c r="H20" s="114">
        <v>115</v>
      </c>
      <c r="I20" s="140">
        <v>88</v>
      </c>
      <c r="J20" s="115">
        <v>7</v>
      </c>
      <c r="K20" s="116">
        <v>7.9545454545454541</v>
      </c>
    </row>
    <row r="21" spans="1:11" ht="14.1" customHeight="1" x14ac:dyDescent="0.2">
      <c r="A21" s="306">
        <v>21</v>
      </c>
      <c r="B21" s="307" t="s">
        <v>238</v>
      </c>
      <c r="C21" s="308"/>
      <c r="D21" s="113">
        <v>0.33548040794417605</v>
      </c>
      <c r="E21" s="115">
        <v>25</v>
      </c>
      <c r="F21" s="114">
        <v>26</v>
      </c>
      <c r="G21" s="114">
        <v>22</v>
      </c>
      <c r="H21" s="114">
        <v>30</v>
      </c>
      <c r="I21" s="140">
        <v>26</v>
      </c>
      <c r="J21" s="115">
        <v>-1</v>
      </c>
      <c r="K21" s="116">
        <v>-3.8461538461538463</v>
      </c>
    </row>
    <row r="22" spans="1:11" ht="14.1" customHeight="1" x14ac:dyDescent="0.2">
      <c r="A22" s="306">
        <v>22</v>
      </c>
      <c r="B22" s="307" t="s">
        <v>239</v>
      </c>
      <c r="C22" s="308"/>
      <c r="D22" s="113">
        <v>1.6774020397208802</v>
      </c>
      <c r="E22" s="115">
        <v>125</v>
      </c>
      <c r="F22" s="114">
        <v>124</v>
      </c>
      <c r="G22" s="114">
        <v>125</v>
      </c>
      <c r="H22" s="114">
        <v>95</v>
      </c>
      <c r="I22" s="140">
        <v>107</v>
      </c>
      <c r="J22" s="115">
        <v>18</v>
      </c>
      <c r="K22" s="116">
        <v>16.822429906542055</v>
      </c>
    </row>
    <row r="23" spans="1:11" ht="14.1" customHeight="1" x14ac:dyDescent="0.2">
      <c r="A23" s="306">
        <v>23</v>
      </c>
      <c r="B23" s="307" t="s">
        <v>240</v>
      </c>
      <c r="C23" s="308"/>
      <c r="D23" s="113">
        <v>1.1272141706924315</v>
      </c>
      <c r="E23" s="115">
        <v>84</v>
      </c>
      <c r="F23" s="114">
        <v>69</v>
      </c>
      <c r="G23" s="114">
        <v>80</v>
      </c>
      <c r="H23" s="114">
        <v>51</v>
      </c>
      <c r="I23" s="140">
        <v>50</v>
      </c>
      <c r="J23" s="115">
        <v>34</v>
      </c>
      <c r="K23" s="116">
        <v>68</v>
      </c>
    </row>
    <row r="24" spans="1:11" ht="14.1" customHeight="1" x14ac:dyDescent="0.2">
      <c r="A24" s="306">
        <v>24</v>
      </c>
      <c r="B24" s="307" t="s">
        <v>241</v>
      </c>
      <c r="C24" s="308"/>
      <c r="D24" s="113">
        <v>6.374127750939345</v>
      </c>
      <c r="E24" s="115">
        <v>475</v>
      </c>
      <c r="F24" s="114">
        <v>356</v>
      </c>
      <c r="G24" s="114">
        <v>516</v>
      </c>
      <c r="H24" s="114">
        <v>426</v>
      </c>
      <c r="I24" s="140">
        <v>622</v>
      </c>
      <c r="J24" s="115">
        <v>-147</v>
      </c>
      <c r="K24" s="116">
        <v>-23.633440514469452</v>
      </c>
    </row>
    <row r="25" spans="1:11" ht="14.1" customHeight="1" x14ac:dyDescent="0.2">
      <c r="A25" s="306">
        <v>25</v>
      </c>
      <c r="B25" s="307" t="s">
        <v>242</v>
      </c>
      <c r="C25" s="308"/>
      <c r="D25" s="113">
        <v>5.3408480944712826</v>
      </c>
      <c r="E25" s="115">
        <v>398</v>
      </c>
      <c r="F25" s="114">
        <v>282</v>
      </c>
      <c r="G25" s="114">
        <v>766</v>
      </c>
      <c r="H25" s="114">
        <v>311</v>
      </c>
      <c r="I25" s="140">
        <v>382</v>
      </c>
      <c r="J25" s="115">
        <v>16</v>
      </c>
      <c r="K25" s="116">
        <v>4.1884816753926701</v>
      </c>
    </row>
    <row r="26" spans="1:11" ht="14.1" customHeight="1" x14ac:dyDescent="0.2">
      <c r="A26" s="306">
        <v>26</v>
      </c>
      <c r="B26" s="307" t="s">
        <v>243</v>
      </c>
      <c r="C26" s="308"/>
      <c r="D26" s="113">
        <v>2.4959742351046699</v>
      </c>
      <c r="E26" s="115">
        <v>186</v>
      </c>
      <c r="F26" s="114">
        <v>132</v>
      </c>
      <c r="G26" s="114">
        <v>402</v>
      </c>
      <c r="H26" s="114">
        <v>182</v>
      </c>
      <c r="I26" s="140">
        <v>199</v>
      </c>
      <c r="J26" s="115">
        <v>-13</v>
      </c>
      <c r="K26" s="116">
        <v>-6.5326633165829149</v>
      </c>
    </row>
    <row r="27" spans="1:11" ht="14.1" customHeight="1" x14ac:dyDescent="0.2">
      <c r="A27" s="306">
        <v>27</v>
      </c>
      <c r="B27" s="307" t="s">
        <v>244</v>
      </c>
      <c r="C27" s="308"/>
      <c r="D27" s="113">
        <v>1.5834675254965109</v>
      </c>
      <c r="E27" s="115">
        <v>118</v>
      </c>
      <c r="F27" s="114">
        <v>85</v>
      </c>
      <c r="G27" s="114">
        <v>157</v>
      </c>
      <c r="H27" s="114">
        <v>122</v>
      </c>
      <c r="I27" s="140">
        <v>151</v>
      </c>
      <c r="J27" s="115">
        <v>-33</v>
      </c>
      <c r="K27" s="116">
        <v>-21.85430463576159</v>
      </c>
    </row>
    <row r="28" spans="1:11" ht="14.1" customHeight="1" x14ac:dyDescent="0.2">
      <c r="A28" s="306">
        <v>28</v>
      </c>
      <c r="B28" s="307" t="s">
        <v>245</v>
      </c>
      <c r="C28" s="308"/>
      <c r="D28" s="113">
        <v>0.17444981213097155</v>
      </c>
      <c r="E28" s="115">
        <v>13</v>
      </c>
      <c r="F28" s="114">
        <v>8</v>
      </c>
      <c r="G28" s="114">
        <v>23</v>
      </c>
      <c r="H28" s="114">
        <v>11</v>
      </c>
      <c r="I28" s="140">
        <v>13</v>
      </c>
      <c r="J28" s="115">
        <v>0</v>
      </c>
      <c r="K28" s="116">
        <v>0</v>
      </c>
    </row>
    <row r="29" spans="1:11" ht="14.1" customHeight="1" x14ac:dyDescent="0.2">
      <c r="A29" s="306">
        <v>29</v>
      </c>
      <c r="B29" s="307" t="s">
        <v>246</v>
      </c>
      <c r="C29" s="308"/>
      <c r="D29" s="113">
        <v>2.3483628556092326</v>
      </c>
      <c r="E29" s="115">
        <v>175</v>
      </c>
      <c r="F29" s="114">
        <v>173</v>
      </c>
      <c r="G29" s="114">
        <v>264</v>
      </c>
      <c r="H29" s="114">
        <v>190</v>
      </c>
      <c r="I29" s="140">
        <v>198</v>
      </c>
      <c r="J29" s="115">
        <v>-23</v>
      </c>
      <c r="K29" s="116">
        <v>-11.616161616161616</v>
      </c>
    </row>
    <row r="30" spans="1:11" ht="14.1" customHeight="1" x14ac:dyDescent="0.2">
      <c r="A30" s="306" t="s">
        <v>247</v>
      </c>
      <c r="B30" s="307" t="s">
        <v>248</v>
      </c>
      <c r="C30" s="308"/>
      <c r="D30" s="113">
        <v>0.6977992485238862</v>
      </c>
      <c r="E30" s="115">
        <v>52</v>
      </c>
      <c r="F30" s="114">
        <v>48</v>
      </c>
      <c r="G30" s="114" t="s">
        <v>513</v>
      </c>
      <c r="H30" s="114" t="s">
        <v>513</v>
      </c>
      <c r="I30" s="140">
        <v>53</v>
      </c>
      <c r="J30" s="115">
        <v>-1</v>
      </c>
      <c r="K30" s="116">
        <v>-1.8867924528301887</v>
      </c>
    </row>
    <row r="31" spans="1:11" ht="14.1" customHeight="1" x14ac:dyDescent="0.2">
      <c r="A31" s="306" t="s">
        <v>249</v>
      </c>
      <c r="B31" s="307" t="s">
        <v>250</v>
      </c>
      <c r="C31" s="308"/>
      <c r="D31" s="113">
        <v>1.6505636070853462</v>
      </c>
      <c r="E31" s="115">
        <v>123</v>
      </c>
      <c r="F31" s="114">
        <v>125</v>
      </c>
      <c r="G31" s="114">
        <v>159</v>
      </c>
      <c r="H31" s="114">
        <v>144</v>
      </c>
      <c r="I31" s="140">
        <v>145</v>
      </c>
      <c r="J31" s="115">
        <v>-22</v>
      </c>
      <c r="K31" s="116">
        <v>-15.172413793103448</v>
      </c>
    </row>
    <row r="32" spans="1:11" ht="14.1" customHeight="1" x14ac:dyDescent="0.2">
      <c r="A32" s="306">
        <v>31</v>
      </c>
      <c r="B32" s="307" t="s">
        <v>251</v>
      </c>
      <c r="C32" s="308"/>
      <c r="D32" s="113">
        <v>0.6843800322061192</v>
      </c>
      <c r="E32" s="115">
        <v>51</v>
      </c>
      <c r="F32" s="114">
        <v>32</v>
      </c>
      <c r="G32" s="114">
        <v>37</v>
      </c>
      <c r="H32" s="114">
        <v>35</v>
      </c>
      <c r="I32" s="140">
        <v>39</v>
      </c>
      <c r="J32" s="115">
        <v>12</v>
      </c>
      <c r="K32" s="116">
        <v>30.76923076923077</v>
      </c>
    </row>
    <row r="33" spans="1:11" ht="14.1" customHeight="1" x14ac:dyDescent="0.2">
      <c r="A33" s="306">
        <v>32</v>
      </c>
      <c r="B33" s="307" t="s">
        <v>252</v>
      </c>
      <c r="C33" s="308"/>
      <c r="D33" s="113">
        <v>2.4557165861513686</v>
      </c>
      <c r="E33" s="115">
        <v>183</v>
      </c>
      <c r="F33" s="114">
        <v>106</v>
      </c>
      <c r="G33" s="114">
        <v>198</v>
      </c>
      <c r="H33" s="114">
        <v>186</v>
      </c>
      <c r="I33" s="140">
        <v>174</v>
      </c>
      <c r="J33" s="115">
        <v>9</v>
      </c>
      <c r="K33" s="116">
        <v>5.1724137931034484</v>
      </c>
    </row>
    <row r="34" spans="1:11" ht="14.1" customHeight="1" x14ac:dyDescent="0.2">
      <c r="A34" s="306">
        <v>33</v>
      </c>
      <c r="B34" s="307" t="s">
        <v>253</v>
      </c>
      <c r="C34" s="308"/>
      <c r="D34" s="113">
        <v>1.9726247987117553</v>
      </c>
      <c r="E34" s="115">
        <v>147</v>
      </c>
      <c r="F34" s="114">
        <v>65</v>
      </c>
      <c r="G34" s="114">
        <v>172</v>
      </c>
      <c r="H34" s="114">
        <v>114</v>
      </c>
      <c r="I34" s="140">
        <v>130</v>
      </c>
      <c r="J34" s="115">
        <v>17</v>
      </c>
      <c r="K34" s="116">
        <v>13.076923076923077</v>
      </c>
    </row>
    <row r="35" spans="1:11" ht="14.1" customHeight="1" x14ac:dyDescent="0.2">
      <c r="A35" s="306">
        <v>34</v>
      </c>
      <c r="B35" s="307" t="s">
        <v>254</v>
      </c>
      <c r="C35" s="308"/>
      <c r="D35" s="113">
        <v>1.7444981213097155</v>
      </c>
      <c r="E35" s="115">
        <v>130</v>
      </c>
      <c r="F35" s="114">
        <v>87</v>
      </c>
      <c r="G35" s="114">
        <v>178</v>
      </c>
      <c r="H35" s="114">
        <v>122</v>
      </c>
      <c r="I35" s="140">
        <v>148</v>
      </c>
      <c r="J35" s="115">
        <v>-18</v>
      </c>
      <c r="K35" s="116">
        <v>-12.162162162162161</v>
      </c>
    </row>
    <row r="36" spans="1:11" ht="14.1" customHeight="1" x14ac:dyDescent="0.2">
      <c r="A36" s="306">
        <v>41</v>
      </c>
      <c r="B36" s="307" t="s">
        <v>255</v>
      </c>
      <c r="C36" s="308"/>
      <c r="D36" s="113">
        <v>0.79173376274825547</v>
      </c>
      <c r="E36" s="115">
        <v>59</v>
      </c>
      <c r="F36" s="114">
        <v>46</v>
      </c>
      <c r="G36" s="114">
        <v>68</v>
      </c>
      <c r="H36" s="114">
        <v>48</v>
      </c>
      <c r="I36" s="140">
        <v>59</v>
      </c>
      <c r="J36" s="115">
        <v>0</v>
      </c>
      <c r="K36" s="116">
        <v>0</v>
      </c>
    </row>
    <row r="37" spans="1:11" ht="14.1" customHeight="1" x14ac:dyDescent="0.2">
      <c r="A37" s="306">
        <v>42</v>
      </c>
      <c r="B37" s="307" t="s">
        <v>256</v>
      </c>
      <c r="C37" s="308"/>
      <c r="D37" s="113">
        <v>0.10735373054213634</v>
      </c>
      <c r="E37" s="115">
        <v>8</v>
      </c>
      <c r="F37" s="114">
        <v>7</v>
      </c>
      <c r="G37" s="114">
        <v>19</v>
      </c>
      <c r="H37" s="114" t="s">
        <v>513</v>
      </c>
      <c r="I37" s="140">
        <v>16</v>
      </c>
      <c r="J37" s="115">
        <v>-8</v>
      </c>
      <c r="K37" s="116">
        <v>-50</v>
      </c>
    </row>
    <row r="38" spans="1:11" ht="14.1" customHeight="1" x14ac:dyDescent="0.2">
      <c r="A38" s="306">
        <v>43</v>
      </c>
      <c r="B38" s="307" t="s">
        <v>257</v>
      </c>
      <c r="C38" s="308"/>
      <c r="D38" s="113">
        <v>1.3285024154589371</v>
      </c>
      <c r="E38" s="115">
        <v>99</v>
      </c>
      <c r="F38" s="114">
        <v>48</v>
      </c>
      <c r="G38" s="114">
        <v>138</v>
      </c>
      <c r="H38" s="114">
        <v>61</v>
      </c>
      <c r="I38" s="140">
        <v>72</v>
      </c>
      <c r="J38" s="115">
        <v>27</v>
      </c>
      <c r="K38" s="116">
        <v>37.5</v>
      </c>
    </row>
    <row r="39" spans="1:11" ht="14.1" customHeight="1" x14ac:dyDescent="0.2">
      <c r="A39" s="306">
        <v>51</v>
      </c>
      <c r="B39" s="307" t="s">
        <v>258</v>
      </c>
      <c r="C39" s="308"/>
      <c r="D39" s="113">
        <v>6.4949006977992489</v>
      </c>
      <c r="E39" s="115">
        <v>484</v>
      </c>
      <c r="F39" s="114">
        <v>433</v>
      </c>
      <c r="G39" s="114">
        <v>646</v>
      </c>
      <c r="H39" s="114">
        <v>567</v>
      </c>
      <c r="I39" s="140">
        <v>653</v>
      </c>
      <c r="J39" s="115">
        <v>-169</v>
      </c>
      <c r="K39" s="116">
        <v>-25.880551301684534</v>
      </c>
    </row>
    <row r="40" spans="1:11" ht="14.1" customHeight="1" x14ac:dyDescent="0.2">
      <c r="A40" s="306" t="s">
        <v>259</v>
      </c>
      <c r="B40" s="307" t="s">
        <v>260</v>
      </c>
      <c r="C40" s="308"/>
      <c r="D40" s="113">
        <v>5.8641975308641978</v>
      </c>
      <c r="E40" s="115">
        <v>437</v>
      </c>
      <c r="F40" s="114">
        <v>391</v>
      </c>
      <c r="G40" s="114">
        <v>586</v>
      </c>
      <c r="H40" s="114">
        <v>524</v>
      </c>
      <c r="I40" s="140">
        <v>605</v>
      </c>
      <c r="J40" s="115">
        <v>-168</v>
      </c>
      <c r="K40" s="116">
        <v>-27.768595041322314</v>
      </c>
    </row>
    <row r="41" spans="1:11" ht="14.1" customHeight="1" x14ac:dyDescent="0.2">
      <c r="A41" s="306"/>
      <c r="B41" s="307" t="s">
        <v>261</v>
      </c>
      <c r="C41" s="308"/>
      <c r="D41" s="113">
        <v>5.2066559312936125</v>
      </c>
      <c r="E41" s="115">
        <v>388</v>
      </c>
      <c r="F41" s="114">
        <v>315</v>
      </c>
      <c r="G41" s="114">
        <v>482</v>
      </c>
      <c r="H41" s="114">
        <v>441</v>
      </c>
      <c r="I41" s="140">
        <v>522</v>
      </c>
      <c r="J41" s="115">
        <v>-134</v>
      </c>
      <c r="K41" s="116">
        <v>-25.670498084291189</v>
      </c>
    </row>
    <row r="42" spans="1:11" ht="14.1" customHeight="1" x14ac:dyDescent="0.2">
      <c r="A42" s="306">
        <v>52</v>
      </c>
      <c r="B42" s="307" t="s">
        <v>262</v>
      </c>
      <c r="C42" s="308"/>
      <c r="D42" s="113">
        <v>4.8577563070316696</v>
      </c>
      <c r="E42" s="115">
        <v>362</v>
      </c>
      <c r="F42" s="114">
        <v>304</v>
      </c>
      <c r="G42" s="114">
        <v>365</v>
      </c>
      <c r="H42" s="114">
        <v>340</v>
      </c>
      <c r="I42" s="140">
        <v>351</v>
      </c>
      <c r="J42" s="115">
        <v>11</v>
      </c>
      <c r="K42" s="116">
        <v>3.133903133903134</v>
      </c>
    </row>
    <row r="43" spans="1:11" ht="14.1" customHeight="1" x14ac:dyDescent="0.2">
      <c r="A43" s="306" t="s">
        <v>263</v>
      </c>
      <c r="B43" s="307" t="s">
        <v>264</v>
      </c>
      <c r="C43" s="308"/>
      <c r="D43" s="113">
        <v>4.656468062265164</v>
      </c>
      <c r="E43" s="115">
        <v>347</v>
      </c>
      <c r="F43" s="114">
        <v>284</v>
      </c>
      <c r="G43" s="114">
        <v>347</v>
      </c>
      <c r="H43" s="114">
        <v>325</v>
      </c>
      <c r="I43" s="140">
        <v>328</v>
      </c>
      <c r="J43" s="115">
        <v>19</v>
      </c>
      <c r="K43" s="116">
        <v>5.7926829268292686</v>
      </c>
    </row>
    <row r="44" spans="1:11" ht="14.1" customHeight="1" x14ac:dyDescent="0.2">
      <c r="A44" s="306">
        <v>53</v>
      </c>
      <c r="B44" s="307" t="s">
        <v>265</v>
      </c>
      <c r="C44" s="308"/>
      <c r="D44" s="113">
        <v>0.83199141170155666</v>
      </c>
      <c r="E44" s="115">
        <v>62</v>
      </c>
      <c r="F44" s="114">
        <v>58</v>
      </c>
      <c r="G44" s="114">
        <v>88</v>
      </c>
      <c r="H44" s="114">
        <v>79</v>
      </c>
      <c r="I44" s="140">
        <v>89</v>
      </c>
      <c r="J44" s="115">
        <v>-27</v>
      </c>
      <c r="K44" s="116">
        <v>-30.337078651685392</v>
      </c>
    </row>
    <row r="45" spans="1:11" ht="14.1" customHeight="1" x14ac:dyDescent="0.2">
      <c r="A45" s="306" t="s">
        <v>266</v>
      </c>
      <c r="B45" s="307" t="s">
        <v>267</v>
      </c>
      <c r="C45" s="308"/>
      <c r="D45" s="113">
        <v>0.83199141170155666</v>
      </c>
      <c r="E45" s="115">
        <v>62</v>
      </c>
      <c r="F45" s="114">
        <v>57</v>
      </c>
      <c r="G45" s="114">
        <v>83</v>
      </c>
      <c r="H45" s="114">
        <v>78</v>
      </c>
      <c r="I45" s="140">
        <v>88</v>
      </c>
      <c r="J45" s="115">
        <v>-26</v>
      </c>
      <c r="K45" s="116">
        <v>-29.545454545454547</v>
      </c>
    </row>
    <row r="46" spans="1:11" ht="14.1" customHeight="1" x14ac:dyDescent="0.2">
      <c r="A46" s="306">
        <v>54</v>
      </c>
      <c r="B46" s="307" t="s">
        <v>268</v>
      </c>
      <c r="C46" s="308"/>
      <c r="D46" s="113">
        <v>3.4219001610305959</v>
      </c>
      <c r="E46" s="115">
        <v>255</v>
      </c>
      <c r="F46" s="114">
        <v>194</v>
      </c>
      <c r="G46" s="114">
        <v>307</v>
      </c>
      <c r="H46" s="114">
        <v>219</v>
      </c>
      <c r="I46" s="140">
        <v>324</v>
      </c>
      <c r="J46" s="115">
        <v>-69</v>
      </c>
      <c r="K46" s="116">
        <v>-21.296296296296298</v>
      </c>
    </row>
    <row r="47" spans="1:11" ht="14.1" customHeight="1" x14ac:dyDescent="0.2">
      <c r="A47" s="306">
        <v>61</v>
      </c>
      <c r="B47" s="307" t="s">
        <v>269</v>
      </c>
      <c r="C47" s="308"/>
      <c r="D47" s="113">
        <v>2.7375201288244768</v>
      </c>
      <c r="E47" s="115">
        <v>204</v>
      </c>
      <c r="F47" s="114">
        <v>111</v>
      </c>
      <c r="G47" s="114">
        <v>275</v>
      </c>
      <c r="H47" s="114">
        <v>121</v>
      </c>
      <c r="I47" s="140">
        <v>164</v>
      </c>
      <c r="J47" s="115">
        <v>40</v>
      </c>
      <c r="K47" s="116">
        <v>24.390243902439025</v>
      </c>
    </row>
    <row r="48" spans="1:11" ht="14.1" customHeight="1" x14ac:dyDescent="0.2">
      <c r="A48" s="306">
        <v>62</v>
      </c>
      <c r="B48" s="307" t="s">
        <v>270</v>
      </c>
      <c r="C48" s="308"/>
      <c r="D48" s="113">
        <v>9.6618357487922708</v>
      </c>
      <c r="E48" s="115">
        <v>720</v>
      </c>
      <c r="F48" s="114">
        <v>472</v>
      </c>
      <c r="G48" s="114">
        <v>719</v>
      </c>
      <c r="H48" s="114">
        <v>415</v>
      </c>
      <c r="I48" s="140">
        <v>467</v>
      </c>
      <c r="J48" s="115">
        <v>253</v>
      </c>
      <c r="K48" s="116">
        <v>54.175588865096358</v>
      </c>
    </row>
    <row r="49" spans="1:11" ht="14.1" customHeight="1" x14ac:dyDescent="0.2">
      <c r="A49" s="306">
        <v>63</v>
      </c>
      <c r="B49" s="307" t="s">
        <v>271</v>
      </c>
      <c r="C49" s="308"/>
      <c r="D49" s="113">
        <v>2.6435856146001075</v>
      </c>
      <c r="E49" s="115">
        <v>197</v>
      </c>
      <c r="F49" s="114">
        <v>176</v>
      </c>
      <c r="G49" s="114">
        <v>285</v>
      </c>
      <c r="H49" s="114">
        <v>234</v>
      </c>
      <c r="I49" s="140">
        <v>310</v>
      </c>
      <c r="J49" s="115">
        <v>-113</v>
      </c>
      <c r="K49" s="116">
        <v>-36.451612903225808</v>
      </c>
    </row>
    <row r="50" spans="1:11" ht="14.1" customHeight="1" x14ac:dyDescent="0.2">
      <c r="A50" s="306" t="s">
        <v>272</v>
      </c>
      <c r="B50" s="307" t="s">
        <v>273</v>
      </c>
      <c r="C50" s="308"/>
      <c r="D50" s="113">
        <v>0.1878690284487386</v>
      </c>
      <c r="E50" s="115">
        <v>14</v>
      </c>
      <c r="F50" s="114">
        <v>9</v>
      </c>
      <c r="G50" s="114">
        <v>44</v>
      </c>
      <c r="H50" s="114">
        <v>20</v>
      </c>
      <c r="I50" s="140">
        <v>18</v>
      </c>
      <c r="J50" s="115">
        <v>-4</v>
      </c>
      <c r="K50" s="116">
        <v>-22.222222222222221</v>
      </c>
    </row>
    <row r="51" spans="1:11" ht="14.1" customHeight="1" x14ac:dyDescent="0.2">
      <c r="A51" s="306" t="s">
        <v>274</v>
      </c>
      <c r="B51" s="307" t="s">
        <v>275</v>
      </c>
      <c r="C51" s="308"/>
      <c r="D51" s="113">
        <v>1.9457863660762211</v>
      </c>
      <c r="E51" s="115">
        <v>145</v>
      </c>
      <c r="F51" s="114">
        <v>139</v>
      </c>
      <c r="G51" s="114">
        <v>208</v>
      </c>
      <c r="H51" s="114">
        <v>196</v>
      </c>
      <c r="I51" s="140">
        <v>253</v>
      </c>
      <c r="J51" s="115">
        <v>-108</v>
      </c>
      <c r="K51" s="116">
        <v>-42.687747035573125</v>
      </c>
    </row>
    <row r="52" spans="1:11" ht="14.1" customHeight="1" x14ac:dyDescent="0.2">
      <c r="A52" s="306">
        <v>71</v>
      </c>
      <c r="B52" s="307" t="s">
        <v>276</v>
      </c>
      <c r="C52" s="308"/>
      <c r="D52" s="113">
        <v>8.9103596349973166</v>
      </c>
      <c r="E52" s="115">
        <v>664</v>
      </c>
      <c r="F52" s="114">
        <v>472</v>
      </c>
      <c r="G52" s="114">
        <v>867</v>
      </c>
      <c r="H52" s="114">
        <v>512</v>
      </c>
      <c r="I52" s="140">
        <v>689</v>
      </c>
      <c r="J52" s="115">
        <v>-25</v>
      </c>
      <c r="K52" s="116">
        <v>-3.6284470246734397</v>
      </c>
    </row>
    <row r="53" spans="1:11" ht="14.1" customHeight="1" x14ac:dyDescent="0.2">
      <c r="A53" s="306" t="s">
        <v>277</v>
      </c>
      <c r="B53" s="307" t="s">
        <v>278</v>
      </c>
      <c r="C53" s="308"/>
      <c r="D53" s="113">
        <v>3.435319377348363</v>
      </c>
      <c r="E53" s="115">
        <v>256</v>
      </c>
      <c r="F53" s="114">
        <v>167</v>
      </c>
      <c r="G53" s="114">
        <v>368</v>
      </c>
      <c r="H53" s="114">
        <v>180</v>
      </c>
      <c r="I53" s="140">
        <v>222</v>
      </c>
      <c r="J53" s="115">
        <v>34</v>
      </c>
      <c r="K53" s="116">
        <v>15.315315315315315</v>
      </c>
    </row>
    <row r="54" spans="1:11" ht="14.1" customHeight="1" x14ac:dyDescent="0.2">
      <c r="A54" s="306" t="s">
        <v>279</v>
      </c>
      <c r="B54" s="307" t="s">
        <v>280</v>
      </c>
      <c r="C54" s="308"/>
      <c r="D54" s="113">
        <v>4.5893719806763285</v>
      </c>
      <c r="E54" s="115">
        <v>342</v>
      </c>
      <c r="F54" s="114">
        <v>254</v>
      </c>
      <c r="G54" s="114">
        <v>442</v>
      </c>
      <c r="H54" s="114">
        <v>268</v>
      </c>
      <c r="I54" s="140">
        <v>407</v>
      </c>
      <c r="J54" s="115">
        <v>-65</v>
      </c>
      <c r="K54" s="116">
        <v>-15.97051597051597</v>
      </c>
    </row>
    <row r="55" spans="1:11" ht="14.1" customHeight="1" x14ac:dyDescent="0.2">
      <c r="A55" s="306">
        <v>72</v>
      </c>
      <c r="B55" s="307" t="s">
        <v>281</v>
      </c>
      <c r="C55" s="308"/>
      <c r="D55" s="113">
        <v>1.9726247987117553</v>
      </c>
      <c r="E55" s="115">
        <v>147</v>
      </c>
      <c r="F55" s="114">
        <v>66</v>
      </c>
      <c r="G55" s="114">
        <v>154</v>
      </c>
      <c r="H55" s="114">
        <v>77</v>
      </c>
      <c r="I55" s="140">
        <v>146</v>
      </c>
      <c r="J55" s="115">
        <v>1</v>
      </c>
      <c r="K55" s="116">
        <v>0.68493150684931503</v>
      </c>
    </row>
    <row r="56" spans="1:11" ht="14.1" customHeight="1" x14ac:dyDescent="0.2">
      <c r="A56" s="306" t="s">
        <v>282</v>
      </c>
      <c r="B56" s="307" t="s">
        <v>283</v>
      </c>
      <c r="C56" s="308"/>
      <c r="D56" s="113">
        <v>0.57702630166398283</v>
      </c>
      <c r="E56" s="115">
        <v>43</v>
      </c>
      <c r="F56" s="114">
        <v>19</v>
      </c>
      <c r="G56" s="114">
        <v>75</v>
      </c>
      <c r="H56" s="114">
        <v>22</v>
      </c>
      <c r="I56" s="140">
        <v>62</v>
      </c>
      <c r="J56" s="115">
        <v>-19</v>
      </c>
      <c r="K56" s="116">
        <v>-30.64516129032258</v>
      </c>
    </row>
    <row r="57" spans="1:11" ht="14.1" customHeight="1" x14ac:dyDescent="0.2">
      <c r="A57" s="306" t="s">
        <v>284</v>
      </c>
      <c r="B57" s="307" t="s">
        <v>285</v>
      </c>
      <c r="C57" s="308"/>
      <c r="D57" s="113">
        <v>0.77831454643048847</v>
      </c>
      <c r="E57" s="115">
        <v>58</v>
      </c>
      <c r="F57" s="114">
        <v>32</v>
      </c>
      <c r="G57" s="114">
        <v>50</v>
      </c>
      <c r="H57" s="114">
        <v>42</v>
      </c>
      <c r="I57" s="140">
        <v>59</v>
      </c>
      <c r="J57" s="115">
        <v>-1</v>
      </c>
      <c r="K57" s="116">
        <v>-1.6949152542372881</v>
      </c>
    </row>
    <row r="58" spans="1:11" ht="14.1" customHeight="1" x14ac:dyDescent="0.2">
      <c r="A58" s="306">
        <v>73</v>
      </c>
      <c r="B58" s="307" t="s">
        <v>286</v>
      </c>
      <c r="C58" s="308"/>
      <c r="D58" s="113">
        <v>1.7579173376274826</v>
      </c>
      <c r="E58" s="115">
        <v>131</v>
      </c>
      <c r="F58" s="114">
        <v>83</v>
      </c>
      <c r="G58" s="114">
        <v>162</v>
      </c>
      <c r="H58" s="114">
        <v>89</v>
      </c>
      <c r="I58" s="140">
        <v>102</v>
      </c>
      <c r="J58" s="115">
        <v>29</v>
      </c>
      <c r="K58" s="116">
        <v>28.431372549019606</v>
      </c>
    </row>
    <row r="59" spans="1:11" ht="14.1" customHeight="1" x14ac:dyDescent="0.2">
      <c r="A59" s="306" t="s">
        <v>287</v>
      </c>
      <c r="B59" s="307" t="s">
        <v>288</v>
      </c>
      <c r="C59" s="308"/>
      <c r="D59" s="113">
        <v>1.288244766505636</v>
      </c>
      <c r="E59" s="115">
        <v>96</v>
      </c>
      <c r="F59" s="114">
        <v>68</v>
      </c>
      <c r="G59" s="114">
        <v>119</v>
      </c>
      <c r="H59" s="114">
        <v>67</v>
      </c>
      <c r="I59" s="140">
        <v>73</v>
      </c>
      <c r="J59" s="115">
        <v>23</v>
      </c>
      <c r="K59" s="116">
        <v>31.506849315068493</v>
      </c>
    </row>
    <row r="60" spans="1:11" ht="14.1" customHeight="1" x14ac:dyDescent="0.2">
      <c r="A60" s="306">
        <v>81</v>
      </c>
      <c r="B60" s="307" t="s">
        <v>289</v>
      </c>
      <c r="C60" s="308"/>
      <c r="D60" s="113">
        <v>10.332796564680622</v>
      </c>
      <c r="E60" s="115">
        <v>770</v>
      </c>
      <c r="F60" s="114">
        <v>738</v>
      </c>
      <c r="G60" s="114">
        <v>985</v>
      </c>
      <c r="H60" s="114">
        <v>757</v>
      </c>
      <c r="I60" s="140">
        <v>858</v>
      </c>
      <c r="J60" s="115">
        <v>-88</v>
      </c>
      <c r="K60" s="116">
        <v>-10.256410256410257</v>
      </c>
    </row>
    <row r="61" spans="1:11" ht="14.1" customHeight="1" x14ac:dyDescent="0.2">
      <c r="A61" s="306" t="s">
        <v>290</v>
      </c>
      <c r="B61" s="307" t="s">
        <v>291</v>
      </c>
      <c r="C61" s="308"/>
      <c r="D61" s="113">
        <v>2.6704240472356413</v>
      </c>
      <c r="E61" s="115">
        <v>199</v>
      </c>
      <c r="F61" s="114">
        <v>143</v>
      </c>
      <c r="G61" s="114">
        <v>257</v>
      </c>
      <c r="H61" s="114">
        <v>177</v>
      </c>
      <c r="I61" s="140">
        <v>188</v>
      </c>
      <c r="J61" s="115">
        <v>11</v>
      </c>
      <c r="K61" s="116">
        <v>5.8510638297872344</v>
      </c>
    </row>
    <row r="62" spans="1:11" ht="14.1" customHeight="1" x14ac:dyDescent="0.2">
      <c r="A62" s="306" t="s">
        <v>292</v>
      </c>
      <c r="B62" s="307" t="s">
        <v>293</v>
      </c>
      <c r="C62" s="308"/>
      <c r="D62" s="113">
        <v>4.1465378421900159</v>
      </c>
      <c r="E62" s="115">
        <v>309</v>
      </c>
      <c r="F62" s="114">
        <v>377</v>
      </c>
      <c r="G62" s="114">
        <v>521</v>
      </c>
      <c r="H62" s="114">
        <v>388</v>
      </c>
      <c r="I62" s="140">
        <v>409</v>
      </c>
      <c r="J62" s="115">
        <v>-100</v>
      </c>
      <c r="K62" s="116">
        <v>-24.449877750611247</v>
      </c>
    </row>
    <row r="63" spans="1:11" ht="14.1" customHeight="1" x14ac:dyDescent="0.2">
      <c r="A63" s="306"/>
      <c r="B63" s="307" t="s">
        <v>294</v>
      </c>
      <c r="C63" s="308"/>
      <c r="D63" s="113">
        <v>3.6366076221148687</v>
      </c>
      <c r="E63" s="115">
        <v>271</v>
      </c>
      <c r="F63" s="114">
        <v>347</v>
      </c>
      <c r="G63" s="114">
        <v>475</v>
      </c>
      <c r="H63" s="114">
        <v>353</v>
      </c>
      <c r="I63" s="140">
        <v>376</v>
      </c>
      <c r="J63" s="115">
        <v>-105</v>
      </c>
      <c r="K63" s="116">
        <v>-27.925531914893618</v>
      </c>
    </row>
    <row r="64" spans="1:11" ht="14.1" customHeight="1" x14ac:dyDescent="0.2">
      <c r="A64" s="306" t="s">
        <v>295</v>
      </c>
      <c r="B64" s="307" t="s">
        <v>296</v>
      </c>
      <c r="C64" s="308"/>
      <c r="D64" s="113">
        <v>1.5700483091787441</v>
      </c>
      <c r="E64" s="115">
        <v>117</v>
      </c>
      <c r="F64" s="114">
        <v>93</v>
      </c>
      <c r="G64" s="114">
        <v>75</v>
      </c>
      <c r="H64" s="114">
        <v>75</v>
      </c>
      <c r="I64" s="140">
        <v>110</v>
      </c>
      <c r="J64" s="115">
        <v>7</v>
      </c>
      <c r="K64" s="116">
        <v>6.3636363636363633</v>
      </c>
    </row>
    <row r="65" spans="1:11" ht="14.1" customHeight="1" x14ac:dyDescent="0.2">
      <c r="A65" s="306" t="s">
        <v>297</v>
      </c>
      <c r="B65" s="307" t="s">
        <v>298</v>
      </c>
      <c r="C65" s="308"/>
      <c r="D65" s="113">
        <v>0.92592592592592593</v>
      </c>
      <c r="E65" s="115">
        <v>69</v>
      </c>
      <c r="F65" s="114">
        <v>69</v>
      </c>
      <c r="G65" s="114">
        <v>55</v>
      </c>
      <c r="H65" s="114">
        <v>47</v>
      </c>
      <c r="I65" s="140">
        <v>60</v>
      </c>
      <c r="J65" s="115">
        <v>9</v>
      </c>
      <c r="K65" s="116">
        <v>15</v>
      </c>
    </row>
    <row r="66" spans="1:11" ht="14.1" customHeight="1" x14ac:dyDescent="0.2">
      <c r="A66" s="306">
        <v>82</v>
      </c>
      <c r="B66" s="307" t="s">
        <v>299</v>
      </c>
      <c r="C66" s="308"/>
      <c r="D66" s="113">
        <v>4.5625335480407943</v>
      </c>
      <c r="E66" s="115">
        <v>340</v>
      </c>
      <c r="F66" s="114">
        <v>389</v>
      </c>
      <c r="G66" s="114">
        <v>559</v>
      </c>
      <c r="H66" s="114">
        <v>410</v>
      </c>
      <c r="I66" s="140">
        <v>487</v>
      </c>
      <c r="J66" s="115">
        <v>-147</v>
      </c>
      <c r="K66" s="116">
        <v>-30.184804928131417</v>
      </c>
    </row>
    <row r="67" spans="1:11" ht="14.1" customHeight="1" x14ac:dyDescent="0.2">
      <c r="A67" s="306" t="s">
        <v>300</v>
      </c>
      <c r="B67" s="307" t="s">
        <v>301</v>
      </c>
      <c r="C67" s="308"/>
      <c r="D67" s="113">
        <v>3.4219001610305959</v>
      </c>
      <c r="E67" s="115">
        <v>255</v>
      </c>
      <c r="F67" s="114">
        <v>322</v>
      </c>
      <c r="G67" s="114">
        <v>431</v>
      </c>
      <c r="H67" s="114">
        <v>340</v>
      </c>
      <c r="I67" s="140">
        <v>370</v>
      </c>
      <c r="J67" s="115">
        <v>-115</v>
      </c>
      <c r="K67" s="116">
        <v>-31.081081081081081</v>
      </c>
    </row>
    <row r="68" spans="1:11" ht="14.1" customHeight="1" x14ac:dyDescent="0.2">
      <c r="A68" s="306" t="s">
        <v>302</v>
      </c>
      <c r="B68" s="307" t="s">
        <v>303</v>
      </c>
      <c r="C68" s="308"/>
      <c r="D68" s="113">
        <v>0.6709608158883521</v>
      </c>
      <c r="E68" s="115">
        <v>50</v>
      </c>
      <c r="F68" s="114">
        <v>48</v>
      </c>
      <c r="G68" s="114">
        <v>83</v>
      </c>
      <c r="H68" s="114">
        <v>44</v>
      </c>
      <c r="I68" s="140">
        <v>71</v>
      </c>
      <c r="J68" s="115">
        <v>-21</v>
      </c>
      <c r="K68" s="116">
        <v>-29.577464788732396</v>
      </c>
    </row>
    <row r="69" spans="1:11" ht="14.1" customHeight="1" x14ac:dyDescent="0.2">
      <c r="A69" s="306">
        <v>83</v>
      </c>
      <c r="B69" s="307" t="s">
        <v>304</v>
      </c>
      <c r="C69" s="308"/>
      <c r="D69" s="113">
        <v>5.9715512614063337</v>
      </c>
      <c r="E69" s="115">
        <v>445</v>
      </c>
      <c r="F69" s="114">
        <v>376</v>
      </c>
      <c r="G69" s="114">
        <v>936</v>
      </c>
      <c r="H69" s="114">
        <v>397</v>
      </c>
      <c r="I69" s="140">
        <v>501</v>
      </c>
      <c r="J69" s="115">
        <v>-56</v>
      </c>
      <c r="K69" s="116">
        <v>-11.177644710578843</v>
      </c>
    </row>
    <row r="70" spans="1:11" ht="14.1" customHeight="1" x14ac:dyDescent="0.2">
      <c r="A70" s="306" t="s">
        <v>305</v>
      </c>
      <c r="B70" s="307" t="s">
        <v>306</v>
      </c>
      <c r="C70" s="308"/>
      <c r="D70" s="113">
        <v>4.4820182501341925</v>
      </c>
      <c r="E70" s="115">
        <v>334</v>
      </c>
      <c r="F70" s="114">
        <v>296</v>
      </c>
      <c r="G70" s="114">
        <v>800</v>
      </c>
      <c r="H70" s="114">
        <v>308</v>
      </c>
      <c r="I70" s="140">
        <v>376</v>
      </c>
      <c r="J70" s="115">
        <v>-42</v>
      </c>
      <c r="K70" s="116">
        <v>-11.170212765957446</v>
      </c>
    </row>
    <row r="71" spans="1:11" ht="14.1" customHeight="1" x14ac:dyDescent="0.2">
      <c r="A71" s="306"/>
      <c r="B71" s="307" t="s">
        <v>307</v>
      </c>
      <c r="C71" s="308"/>
      <c r="D71" s="113">
        <v>2.3081052066559313</v>
      </c>
      <c r="E71" s="115">
        <v>172</v>
      </c>
      <c r="F71" s="114">
        <v>151</v>
      </c>
      <c r="G71" s="114">
        <v>435</v>
      </c>
      <c r="H71" s="114">
        <v>136</v>
      </c>
      <c r="I71" s="140">
        <v>191</v>
      </c>
      <c r="J71" s="115">
        <v>-19</v>
      </c>
      <c r="K71" s="116">
        <v>-9.9476439790575917</v>
      </c>
    </row>
    <row r="72" spans="1:11" ht="14.1" customHeight="1" x14ac:dyDescent="0.2">
      <c r="A72" s="306">
        <v>84</v>
      </c>
      <c r="B72" s="307" t="s">
        <v>308</v>
      </c>
      <c r="C72" s="308"/>
      <c r="D72" s="113">
        <v>1.9860440150295222</v>
      </c>
      <c r="E72" s="115">
        <v>148</v>
      </c>
      <c r="F72" s="114">
        <v>136</v>
      </c>
      <c r="G72" s="114">
        <v>186</v>
      </c>
      <c r="H72" s="114">
        <v>95</v>
      </c>
      <c r="I72" s="140">
        <v>132</v>
      </c>
      <c r="J72" s="115">
        <v>16</v>
      </c>
      <c r="K72" s="116">
        <v>12.121212121212121</v>
      </c>
    </row>
    <row r="73" spans="1:11" ht="14.1" customHeight="1" x14ac:dyDescent="0.2">
      <c r="A73" s="306" t="s">
        <v>309</v>
      </c>
      <c r="B73" s="307" t="s">
        <v>310</v>
      </c>
      <c r="C73" s="308"/>
      <c r="D73" s="113">
        <v>0.6709608158883521</v>
      </c>
      <c r="E73" s="115">
        <v>50</v>
      </c>
      <c r="F73" s="114">
        <v>53</v>
      </c>
      <c r="G73" s="114">
        <v>72</v>
      </c>
      <c r="H73" s="114">
        <v>22</v>
      </c>
      <c r="I73" s="140">
        <v>42</v>
      </c>
      <c r="J73" s="115">
        <v>8</v>
      </c>
      <c r="K73" s="116">
        <v>19.047619047619047</v>
      </c>
    </row>
    <row r="74" spans="1:11" ht="14.1" customHeight="1" x14ac:dyDescent="0.2">
      <c r="A74" s="306" t="s">
        <v>311</v>
      </c>
      <c r="B74" s="307" t="s">
        <v>312</v>
      </c>
      <c r="C74" s="308"/>
      <c r="D74" s="113">
        <v>0.12077294685990338</v>
      </c>
      <c r="E74" s="115">
        <v>9</v>
      </c>
      <c r="F74" s="114">
        <v>6</v>
      </c>
      <c r="G74" s="114">
        <v>16</v>
      </c>
      <c r="H74" s="114">
        <v>10</v>
      </c>
      <c r="I74" s="140">
        <v>15</v>
      </c>
      <c r="J74" s="115">
        <v>-6</v>
      </c>
      <c r="K74" s="116">
        <v>-40</v>
      </c>
    </row>
    <row r="75" spans="1:11" ht="14.1" customHeight="1" x14ac:dyDescent="0.2">
      <c r="A75" s="306" t="s">
        <v>313</v>
      </c>
      <c r="B75" s="307" t="s">
        <v>314</v>
      </c>
      <c r="C75" s="308"/>
      <c r="D75" s="113">
        <v>0.6843800322061192</v>
      </c>
      <c r="E75" s="115">
        <v>51</v>
      </c>
      <c r="F75" s="114">
        <v>42</v>
      </c>
      <c r="G75" s="114">
        <v>35</v>
      </c>
      <c r="H75" s="114">
        <v>37</v>
      </c>
      <c r="I75" s="140">
        <v>36</v>
      </c>
      <c r="J75" s="115">
        <v>15</v>
      </c>
      <c r="K75" s="116">
        <v>41.666666666666664</v>
      </c>
    </row>
    <row r="76" spans="1:11" ht="14.1" customHeight="1" x14ac:dyDescent="0.2">
      <c r="A76" s="306">
        <v>91</v>
      </c>
      <c r="B76" s="307" t="s">
        <v>315</v>
      </c>
      <c r="C76" s="308"/>
      <c r="D76" s="113">
        <v>0.25496511003757383</v>
      </c>
      <c r="E76" s="115">
        <v>19</v>
      </c>
      <c r="F76" s="114">
        <v>12</v>
      </c>
      <c r="G76" s="114" t="s">
        <v>513</v>
      </c>
      <c r="H76" s="114">
        <v>18</v>
      </c>
      <c r="I76" s="140">
        <v>17</v>
      </c>
      <c r="J76" s="115">
        <v>2</v>
      </c>
      <c r="K76" s="116">
        <v>11.764705882352942</v>
      </c>
    </row>
    <row r="77" spans="1:11" ht="14.1" customHeight="1" x14ac:dyDescent="0.2">
      <c r="A77" s="306">
        <v>92</v>
      </c>
      <c r="B77" s="307" t="s">
        <v>316</v>
      </c>
      <c r="C77" s="308"/>
      <c r="D77" s="113">
        <v>0.76489533011272137</v>
      </c>
      <c r="E77" s="115">
        <v>57</v>
      </c>
      <c r="F77" s="114">
        <v>77</v>
      </c>
      <c r="G77" s="114">
        <v>91</v>
      </c>
      <c r="H77" s="114">
        <v>52</v>
      </c>
      <c r="I77" s="140">
        <v>49</v>
      </c>
      <c r="J77" s="115">
        <v>8</v>
      </c>
      <c r="K77" s="116">
        <v>16.326530612244898</v>
      </c>
    </row>
    <row r="78" spans="1:11" ht="14.1" customHeight="1" x14ac:dyDescent="0.2">
      <c r="A78" s="306">
        <v>93</v>
      </c>
      <c r="B78" s="307" t="s">
        <v>317</v>
      </c>
      <c r="C78" s="308"/>
      <c r="D78" s="113">
        <v>9.3934514224369298E-2</v>
      </c>
      <c r="E78" s="115">
        <v>7</v>
      </c>
      <c r="F78" s="114">
        <v>4</v>
      </c>
      <c r="G78" s="114">
        <v>15</v>
      </c>
      <c r="H78" s="114">
        <v>8</v>
      </c>
      <c r="I78" s="140" t="s">
        <v>513</v>
      </c>
      <c r="J78" s="115" t="s">
        <v>513</v>
      </c>
      <c r="K78" s="116" t="s">
        <v>513</v>
      </c>
    </row>
    <row r="79" spans="1:11" ht="14.1" customHeight="1" x14ac:dyDescent="0.2">
      <c r="A79" s="306">
        <v>94</v>
      </c>
      <c r="B79" s="307" t="s">
        <v>318</v>
      </c>
      <c r="C79" s="308"/>
      <c r="D79" s="113">
        <v>0.30864197530864196</v>
      </c>
      <c r="E79" s="115">
        <v>23</v>
      </c>
      <c r="F79" s="114">
        <v>13</v>
      </c>
      <c r="G79" s="114">
        <v>21</v>
      </c>
      <c r="H79" s="114">
        <v>15</v>
      </c>
      <c r="I79" s="140">
        <v>28</v>
      </c>
      <c r="J79" s="115">
        <v>-5</v>
      </c>
      <c r="K79" s="116">
        <v>-17.857142857142858</v>
      </c>
    </row>
    <row r="80" spans="1:11" ht="14.1" customHeight="1" x14ac:dyDescent="0.2">
      <c r="A80" s="306" t="s">
        <v>319</v>
      </c>
      <c r="B80" s="307" t="s">
        <v>320</v>
      </c>
      <c r="C80" s="308"/>
      <c r="D80" s="113">
        <v>0</v>
      </c>
      <c r="E80" s="115">
        <v>0</v>
      </c>
      <c r="F80" s="114">
        <v>0</v>
      </c>
      <c r="G80" s="114" t="s">
        <v>513</v>
      </c>
      <c r="H80" s="114" t="s">
        <v>513</v>
      </c>
      <c r="I80" s="140" t="s">
        <v>513</v>
      </c>
      <c r="J80" s="115" t="s">
        <v>513</v>
      </c>
      <c r="K80" s="116" t="s">
        <v>513</v>
      </c>
    </row>
    <row r="81" spans="1:11" ht="14.1" customHeight="1" x14ac:dyDescent="0.2">
      <c r="A81" s="310" t="s">
        <v>321</v>
      </c>
      <c r="B81" s="311" t="s">
        <v>333</v>
      </c>
      <c r="C81" s="312"/>
      <c r="D81" s="125">
        <v>0.17444981213097155</v>
      </c>
      <c r="E81" s="143">
        <v>13</v>
      </c>
      <c r="F81" s="144">
        <v>14</v>
      </c>
      <c r="G81" s="144">
        <v>254</v>
      </c>
      <c r="H81" s="144">
        <v>23</v>
      </c>
      <c r="I81" s="145">
        <v>71</v>
      </c>
      <c r="J81" s="143">
        <v>-58</v>
      </c>
      <c r="K81" s="146">
        <v>-81.690140845070417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8435</v>
      </c>
      <c r="E11" s="114">
        <v>7511</v>
      </c>
      <c r="F11" s="114">
        <v>8531</v>
      </c>
      <c r="G11" s="114">
        <v>6719</v>
      </c>
      <c r="H11" s="140">
        <v>7948</v>
      </c>
      <c r="I11" s="115">
        <v>487</v>
      </c>
      <c r="J11" s="116">
        <v>6.12732762959235</v>
      </c>
    </row>
    <row r="12" spans="1:15" s="110" customFormat="1" ht="24.95" customHeight="1" x14ac:dyDescent="0.2">
      <c r="A12" s="193" t="s">
        <v>132</v>
      </c>
      <c r="B12" s="194" t="s">
        <v>133</v>
      </c>
      <c r="C12" s="113">
        <v>0.43864848844101956</v>
      </c>
      <c r="D12" s="115">
        <v>37</v>
      </c>
      <c r="E12" s="114">
        <v>43</v>
      </c>
      <c r="F12" s="114">
        <v>50</v>
      </c>
      <c r="G12" s="114">
        <v>25</v>
      </c>
      <c r="H12" s="140">
        <v>31</v>
      </c>
      <c r="I12" s="115">
        <v>6</v>
      </c>
      <c r="J12" s="116">
        <v>19.35483870967742</v>
      </c>
    </row>
    <row r="13" spans="1:15" s="110" customFormat="1" ht="24.95" customHeight="1" x14ac:dyDescent="0.2">
      <c r="A13" s="193" t="s">
        <v>134</v>
      </c>
      <c r="B13" s="199" t="s">
        <v>214</v>
      </c>
      <c r="C13" s="113">
        <v>0.73503260225251932</v>
      </c>
      <c r="D13" s="115">
        <v>62</v>
      </c>
      <c r="E13" s="114">
        <v>38</v>
      </c>
      <c r="F13" s="114">
        <v>47</v>
      </c>
      <c r="G13" s="114">
        <v>57</v>
      </c>
      <c r="H13" s="140">
        <v>86</v>
      </c>
      <c r="I13" s="115">
        <v>-24</v>
      </c>
      <c r="J13" s="116">
        <v>-27.906976744186046</v>
      </c>
    </row>
    <row r="14" spans="1:15" s="287" customFormat="1" ht="24.95" customHeight="1" x14ac:dyDescent="0.2">
      <c r="A14" s="193" t="s">
        <v>215</v>
      </c>
      <c r="B14" s="199" t="s">
        <v>137</v>
      </c>
      <c r="C14" s="113">
        <v>21.6004742145821</v>
      </c>
      <c r="D14" s="115">
        <v>1822</v>
      </c>
      <c r="E14" s="114">
        <v>1656</v>
      </c>
      <c r="F14" s="114">
        <v>1647</v>
      </c>
      <c r="G14" s="114">
        <v>1212</v>
      </c>
      <c r="H14" s="140">
        <v>1569</v>
      </c>
      <c r="I14" s="115">
        <v>253</v>
      </c>
      <c r="J14" s="116">
        <v>16.124920331421286</v>
      </c>
      <c r="K14" s="110"/>
      <c r="L14" s="110"/>
      <c r="M14" s="110"/>
      <c r="N14" s="110"/>
      <c r="O14" s="110"/>
    </row>
    <row r="15" spans="1:15" s="110" customFormat="1" ht="24.95" customHeight="1" x14ac:dyDescent="0.2">
      <c r="A15" s="193" t="s">
        <v>216</v>
      </c>
      <c r="B15" s="199" t="s">
        <v>217</v>
      </c>
      <c r="C15" s="113">
        <v>1.4582098399525785</v>
      </c>
      <c r="D15" s="115">
        <v>123</v>
      </c>
      <c r="E15" s="114">
        <v>202</v>
      </c>
      <c r="F15" s="114">
        <v>275</v>
      </c>
      <c r="G15" s="114">
        <v>249</v>
      </c>
      <c r="H15" s="140">
        <v>221</v>
      </c>
      <c r="I15" s="115">
        <v>-98</v>
      </c>
      <c r="J15" s="116">
        <v>-44.343891402714931</v>
      </c>
    </row>
    <row r="16" spans="1:15" s="287" customFormat="1" ht="24.95" customHeight="1" x14ac:dyDescent="0.2">
      <c r="A16" s="193" t="s">
        <v>218</v>
      </c>
      <c r="B16" s="199" t="s">
        <v>141</v>
      </c>
      <c r="C16" s="113">
        <v>16.526378186129225</v>
      </c>
      <c r="D16" s="115">
        <v>1394</v>
      </c>
      <c r="E16" s="114">
        <v>1215</v>
      </c>
      <c r="F16" s="114">
        <v>1204</v>
      </c>
      <c r="G16" s="114">
        <v>812</v>
      </c>
      <c r="H16" s="140">
        <v>1143</v>
      </c>
      <c r="I16" s="115">
        <v>251</v>
      </c>
      <c r="J16" s="116">
        <v>21.959755030621171</v>
      </c>
      <c r="K16" s="110"/>
      <c r="L16" s="110"/>
      <c r="M16" s="110"/>
      <c r="N16" s="110"/>
      <c r="O16" s="110"/>
    </row>
    <row r="17" spans="1:15" s="110" customFormat="1" ht="24.95" customHeight="1" x14ac:dyDescent="0.2">
      <c r="A17" s="193" t="s">
        <v>142</v>
      </c>
      <c r="B17" s="199" t="s">
        <v>220</v>
      </c>
      <c r="C17" s="113">
        <v>3.6158861885002964</v>
      </c>
      <c r="D17" s="115">
        <v>305</v>
      </c>
      <c r="E17" s="114">
        <v>239</v>
      </c>
      <c r="F17" s="114">
        <v>168</v>
      </c>
      <c r="G17" s="114">
        <v>151</v>
      </c>
      <c r="H17" s="140">
        <v>205</v>
      </c>
      <c r="I17" s="115">
        <v>100</v>
      </c>
      <c r="J17" s="116">
        <v>48.780487804878049</v>
      </c>
    </row>
    <row r="18" spans="1:15" s="287" customFormat="1" ht="24.95" customHeight="1" x14ac:dyDescent="0.2">
      <c r="A18" s="201" t="s">
        <v>144</v>
      </c>
      <c r="B18" s="202" t="s">
        <v>145</v>
      </c>
      <c r="C18" s="113">
        <v>5.8565500889152338</v>
      </c>
      <c r="D18" s="115">
        <v>494</v>
      </c>
      <c r="E18" s="114">
        <v>391</v>
      </c>
      <c r="F18" s="114">
        <v>451</v>
      </c>
      <c r="G18" s="114">
        <v>451</v>
      </c>
      <c r="H18" s="140">
        <v>443</v>
      </c>
      <c r="I18" s="115">
        <v>51</v>
      </c>
      <c r="J18" s="116">
        <v>11.512415349887133</v>
      </c>
      <c r="K18" s="110"/>
      <c r="L18" s="110"/>
      <c r="M18" s="110"/>
      <c r="N18" s="110"/>
      <c r="O18" s="110"/>
    </row>
    <row r="19" spans="1:15" s="110" customFormat="1" ht="24.95" customHeight="1" x14ac:dyDescent="0.2">
      <c r="A19" s="193" t="s">
        <v>146</v>
      </c>
      <c r="B19" s="199" t="s">
        <v>147</v>
      </c>
      <c r="C19" s="113">
        <v>16.419679905157082</v>
      </c>
      <c r="D19" s="115">
        <v>1385</v>
      </c>
      <c r="E19" s="114">
        <v>1067</v>
      </c>
      <c r="F19" s="114">
        <v>1196</v>
      </c>
      <c r="G19" s="114">
        <v>964</v>
      </c>
      <c r="H19" s="140">
        <v>1251</v>
      </c>
      <c r="I19" s="115">
        <v>134</v>
      </c>
      <c r="J19" s="116">
        <v>10.711430855315747</v>
      </c>
    </row>
    <row r="20" spans="1:15" s="287" customFormat="1" ht="24.95" customHeight="1" x14ac:dyDescent="0.2">
      <c r="A20" s="193" t="s">
        <v>148</v>
      </c>
      <c r="B20" s="199" t="s">
        <v>149</v>
      </c>
      <c r="C20" s="113">
        <v>5.6550088915234147</v>
      </c>
      <c r="D20" s="115">
        <v>477</v>
      </c>
      <c r="E20" s="114">
        <v>402</v>
      </c>
      <c r="F20" s="114">
        <v>477</v>
      </c>
      <c r="G20" s="114">
        <v>463</v>
      </c>
      <c r="H20" s="140">
        <v>446</v>
      </c>
      <c r="I20" s="115">
        <v>31</v>
      </c>
      <c r="J20" s="116">
        <v>6.9506726457399104</v>
      </c>
      <c r="K20" s="110"/>
      <c r="L20" s="110"/>
      <c r="M20" s="110"/>
      <c r="N20" s="110"/>
      <c r="O20" s="110"/>
    </row>
    <row r="21" spans="1:15" s="110" customFormat="1" ht="24.95" customHeight="1" x14ac:dyDescent="0.2">
      <c r="A21" s="201" t="s">
        <v>150</v>
      </c>
      <c r="B21" s="202" t="s">
        <v>151</v>
      </c>
      <c r="C21" s="113">
        <v>4.3153526970954355</v>
      </c>
      <c r="D21" s="115">
        <v>364</v>
      </c>
      <c r="E21" s="114">
        <v>494</v>
      </c>
      <c r="F21" s="114">
        <v>403</v>
      </c>
      <c r="G21" s="114">
        <v>343</v>
      </c>
      <c r="H21" s="140">
        <v>385</v>
      </c>
      <c r="I21" s="115">
        <v>-21</v>
      </c>
      <c r="J21" s="116">
        <v>-5.4545454545454541</v>
      </c>
    </row>
    <row r="22" spans="1:15" s="110" customFormat="1" ht="24.95" customHeight="1" x14ac:dyDescent="0.2">
      <c r="A22" s="201" t="s">
        <v>152</v>
      </c>
      <c r="B22" s="199" t="s">
        <v>153</v>
      </c>
      <c r="C22" s="113">
        <v>0.91286307053941906</v>
      </c>
      <c r="D22" s="115">
        <v>77</v>
      </c>
      <c r="E22" s="114">
        <v>59</v>
      </c>
      <c r="F22" s="114">
        <v>84</v>
      </c>
      <c r="G22" s="114">
        <v>76</v>
      </c>
      <c r="H22" s="140">
        <v>70</v>
      </c>
      <c r="I22" s="115">
        <v>7</v>
      </c>
      <c r="J22" s="116">
        <v>10</v>
      </c>
    </row>
    <row r="23" spans="1:15" s="110" customFormat="1" ht="24.95" customHeight="1" x14ac:dyDescent="0.2">
      <c r="A23" s="193" t="s">
        <v>154</v>
      </c>
      <c r="B23" s="199" t="s">
        <v>155</v>
      </c>
      <c r="C23" s="113">
        <v>1.2092471843509187</v>
      </c>
      <c r="D23" s="115">
        <v>102</v>
      </c>
      <c r="E23" s="114">
        <v>61</v>
      </c>
      <c r="F23" s="114">
        <v>54</v>
      </c>
      <c r="G23" s="114">
        <v>57</v>
      </c>
      <c r="H23" s="140">
        <v>100</v>
      </c>
      <c r="I23" s="115">
        <v>2</v>
      </c>
      <c r="J23" s="116">
        <v>2</v>
      </c>
    </row>
    <row r="24" spans="1:15" s="110" customFormat="1" ht="24.95" customHeight="1" x14ac:dyDescent="0.2">
      <c r="A24" s="193" t="s">
        <v>156</v>
      </c>
      <c r="B24" s="199" t="s">
        <v>221</v>
      </c>
      <c r="C24" s="113">
        <v>6.5560165975103732</v>
      </c>
      <c r="D24" s="115">
        <v>553</v>
      </c>
      <c r="E24" s="114">
        <v>284</v>
      </c>
      <c r="F24" s="114">
        <v>441</v>
      </c>
      <c r="G24" s="114">
        <v>347</v>
      </c>
      <c r="H24" s="140">
        <v>413</v>
      </c>
      <c r="I24" s="115">
        <v>140</v>
      </c>
      <c r="J24" s="116">
        <v>33.898305084745765</v>
      </c>
    </row>
    <row r="25" spans="1:15" s="110" customFormat="1" ht="24.95" customHeight="1" x14ac:dyDescent="0.2">
      <c r="A25" s="193" t="s">
        <v>222</v>
      </c>
      <c r="B25" s="204" t="s">
        <v>159</v>
      </c>
      <c r="C25" s="113">
        <v>4.9792531120331951</v>
      </c>
      <c r="D25" s="115">
        <v>420</v>
      </c>
      <c r="E25" s="114">
        <v>335</v>
      </c>
      <c r="F25" s="114">
        <v>467</v>
      </c>
      <c r="G25" s="114">
        <v>376</v>
      </c>
      <c r="H25" s="140">
        <v>425</v>
      </c>
      <c r="I25" s="115">
        <v>-5</v>
      </c>
      <c r="J25" s="116">
        <v>-1.1764705882352942</v>
      </c>
    </row>
    <row r="26" spans="1:15" s="110" customFormat="1" ht="24.95" customHeight="1" x14ac:dyDescent="0.2">
      <c r="A26" s="201">
        <v>782.78300000000002</v>
      </c>
      <c r="B26" s="203" t="s">
        <v>160</v>
      </c>
      <c r="C26" s="113">
        <v>8.6899822169531706</v>
      </c>
      <c r="D26" s="115">
        <v>733</v>
      </c>
      <c r="E26" s="114">
        <v>980</v>
      </c>
      <c r="F26" s="114">
        <v>828</v>
      </c>
      <c r="G26" s="114">
        <v>637</v>
      </c>
      <c r="H26" s="140">
        <v>645</v>
      </c>
      <c r="I26" s="115">
        <v>88</v>
      </c>
      <c r="J26" s="116">
        <v>13.643410852713178</v>
      </c>
    </row>
    <row r="27" spans="1:15" s="110" customFormat="1" ht="24.95" customHeight="1" x14ac:dyDescent="0.2">
      <c r="A27" s="193" t="s">
        <v>161</v>
      </c>
      <c r="B27" s="199" t="s">
        <v>162</v>
      </c>
      <c r="C27" s="113">
        <v>1.6123295791345584</v>
      </c>
      <c r="D27" s="115">
        <v>136</v>
      </c>
      <c r="E27" s="114">
        <v>123</v>
      </c>
      <c r="F27" s="114">
        <v>197</v>
      </c>
      <c r="G27" s="114">
        <v>142</v>
      </c>
      <c r="H27" s="140">
        <v>138</v>
      </c>
      <c r="I27" s="115">
        <v>-2</v>
      </c>
      <c r="J27" s="116">
        <v>-1.4492753623188406</v>
      </c>
    </row>
    <row r="28" spans="1:15" s="110" customFormat="1" ht="24.95" customHeight="1" x14ac:dyDescent="0.2">
      <c r="A28" s="193" t="s">
        <v>163</v>
      </c>
      <c r="B28" s="199" t="s">
        <v>164</v>
      </c>
      <c r="C28" s="113">
        <v>1.8612922347362182</v>
      </c>
      <c r="D28" s="115">
        <v>157</v>
      </c>
      <c r="E28" s="114">
        <v>121</v>
      </c>
      <c r="F28" s="114">
        <v>266</v>
      </c>
      <c r="G28" s="114">
        <v>176</v>
      </c>
      <c r="H28" s="140">
        <v>185</v>
      </c>
      <c r="I28" s="115">
        <v>-28</v>
      </c>
      <c r="J28" s="116">
        <v>-15.135135135135135</v>
      </c>
    </row>
    <row r="29" spans="1:15" s="110" customFormat="1" ht="24.95" customHeight="1" x14ac:dyDescent="0.2">
      <c r="A29" s="193">
        <v>86</v>
      </c>
      <c r="B29" s="199" t="s">
        <v>165</v>
      </c>
      <c r="C29" s="113">
        <v>7.3266152934202724</v>
      </c>
      <c r="D29" s="115">
        <v>618</v>
      </c>
      <c r="E29" s="114">
        <v>480</v>
      </c>
      <c r="F29" s="114">
        <v>586</v>
      </c>
      <c r="G29" s="114">
        <v>508</v>
      </c>
      <c r="H29" s="140">
        <v>620</v>
      </c>
      <c r="I29" s="115">
        <v>-2</v>
      </c>
      <c r="J29" s="116">
        <v>-0.32258064516129031</v>
      </c>
    </row>
    <row r="30" spans="1:15" s="110" customFormat="1" ht="24.95" customHeight="1" x14ac:dyDescent="0.2">
      <c r="A30" s="193">
        <v>87.88</v>
      </c>
      <c r="B30" s="204" t="s">
        <v>166</v>
      </c>
      <c r="C30" s="113">
        <v>7.6822762299940726</v>
      </c>
      <c r="D30" s="115">
        <v>648</v>
      </c>
      <c r="E30" s="114">
        <v>679</v>
      </c>
      <c r="F30" s="114">
        <v>859</v>
      </c>
      <c r="G30" s="114">
        <v>624</v>
      </c>
      <c r="H30" s="140">
        <v>789</v>
      </c>
      <c r="I30" s="115">
        <v>-141</v>
      </c>
      <c r="J30" s="116">
        <v>-17.870722433460077</v>
      </c>
    </row>
    <row r="31" spans="1:15" s="110" customFormat="1" ht="24.95" customHeight="1" x14ac:dyDescent="0.2">
      <c r="A31" s="193" t="s">
        <v>167</v>
      </c>
      <c r="B31" s="199" t="s">
        <v>168</v>
      </c>
      <c r="C31" s="113">
        <v>4.1493775933609962</v>
      </c>
      <c r="D31" s="115">
        <v>350</v>
      </c>
      <c r="E31" s="114">
        <v>298</v>
      </c>
      <c r="F31" s="114">
        <v>478</v>
      </c>
      <c r="G31" s="114">
        <v>261</v>
      </c>
      <c r="H31" s="140">
        <v>352</v>
      </c>
      <c r="I31" s="115">
        <v>-2</v>
      </c>
      <c r="J31" s="116">
        <v>-0.56818181818181823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0.43864848844101956</v>
      </c>
      <c r="D34" s="115">
        <v>37</v>
      </c>
      <c r="E34" s="114">
        <v>43</v>
      </c>
      <c r="F34" s="114">
        <v>50</v>
      </c>
      <c r="G34" s="114">
        <v>25</v>
      </c>
      <c r="H34" s="140">
        <v>31</v>
      </c>
      <c r="I34" s="115">
        <v>6</v>
      </c>
      <c r="J34" s="116">
        <v>19.35483870967742</v>
      </c>
    </row>
    <row r="35" spans="1:10" s="110" customFormat="1" ht="24.95" customHeight="1" x14ac:dyDescent="0.2">
      <c r="A35" s="292" t="s">
        <v>171</v>
      </c>
      <c r="B35" s="293" t="s">
        <v>172</v>
      </c>
      <c r="C35" s="113">
        <v>28.192056905749851</v>
      </c>
      <c r="D35" s="115">
        <v>2378</v>
      </c>
      <c r="E35" s="114">
        <v>2085</v>
      </c>
      <c r="F35" s="114">
        <v>2145</v>
      </c>
      <c r="G35" s="114">
        <v>1720</v>
      </c>
      <c r="H35" s="140">
        <v>2098</v>
      </c>
      <c r="I35" s="115">
        <v>280</v>
      </c>
      <c r="J35" s="116">
        <v>13.346043851286939</v>
      </c>
    </row>
    <row r="36" spans="1:10" s="110" customFormat="1" ht="24.95" customHeight="1" x14ac:dyDescent="0.2">
      <c r="A36" s="294" t="s">
        <v>173</v>
      </c>
      <c r="B36" s="295" t="s">
        <v>174</v>
      </c>
      <c r="C36" s="125">
        <v>71.369294605809131</v>
      </c>
      <c r="D36" s="143">
        <v>6020</v>
      </c>
      <c r="E36" s="144">
        <v>5383</v>
      </c>
      <c r="F36" s="144">
        <v>6336</v>
      </c>
      <c r="G36" s="144">
        <v>4974</v>
      </c>
      <c r="H36" s="145">
        <v>5819</v>
      </c>
      <c r="I36" s="143">
        <v>201</v>
      </c>
      <c r="J36" s="146">
        <v>3.4542017528785016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8435</v>
      </c>
      <c r="F11" s="264">
        <v>7511</v>
      </c>
      <c r="G11" s="264">
        <v>8531</v>
      </c>
      <c r="H11" s="264">
        <v>6719</v>
      </c>
      <c r="I11" s="265">
        <v>7948</v>
      </c>
      <c r="J11" s="263">
        <v>487</v>
      </c>
      <c r="K11" s="266">
        <v>6.12732762959235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22.940130409010077</v>
      </c>
      <c r="E13" s="115">
        <v>1935</v>
      </c>
      <c r="F13" s="114">
        <v>2007</v>
      </c>
      <c r="G13" s="114">
        <v>2223</v>
      </c>
      <c r="H13" s="114">
        <v>1754</v>
      </c>
      <c r="I13" s="140">
        <v>2122</v>
      </c>
      <c r="J13" s="115">
        <v>-187</v>
      </c>
      <c r="K13" s="116">
        <v>-8.8124410933082</v>
      </c>
    </row>
    <row r="14" spans="1:17" ht="15.95" customHeight="1" x14ac:dyDescent="0.2">
      <c r="A14" s="306" t="s">
        <v>230</v>
      </c>
      <c r="B14" s="307"/>
      <c r="C14" s="308"/>
      <c r="D14" s="113">
        <v>60.841730883224656</v>
      </c>
      <c r="E14" s="115">
        <v>5132</v>
      </c>
      <c r="F14" s="114">
        <v>4437</v>
      </c>
      <c r="G14" s="114">
        <v>4844</v>
      </c>
      <c r="H14" s="114">
        <v>3860</v>
      </c>
      <c r="I14" s="140">
        <v>4549</v>
      </c>
      <c r="J14" s="115">
        <v>583</v>
      </c>
      <c r="K14" s="116">
        <v>12.81600351725654</v>
      </c>
    </row>
    <row r="15" spans="1:17" ht="15.95" customHeight="1" x14ac:dyDescent="0.2">
      <c r="A15" s="306" t="s">
        <v>231</v>
      </c>
      <c r="B15" s="307"/>
      <c r="C15" s="308"/>
      <c r="D15" s="113">
        <v>7.7415530527563723</v>
      </c>
      <c r="E15" s="115">
        <v>653</v>
      </c>
      <c r="F15" s="114">
        <v>504</v>
      </c>
      <c r="G15" s="114">
        <v>624</v>
      </c>
      <c r="H15" s="114">
        <v>482</v>
      </c>
      <c r="I15" s="140">
        <v>563</v>
      </c>
      <c r="J15" s="115">
        <v>90</v>
      </c>
      <c r="K15" s="116">
        <v>15.985790408525755</v>
      </c>
    </row>
    <row r="16" spans="1:17" ht="15.95" customHeight="1" x14ac:dyDescent="0.2">
      <c r="A16" s="306" t="s">
        <v>232</v>
      </c>
      <c r="B16" s="307"/>
      <c r="C16" s="308"/>
      <c r="D16" s="113">
        <v>7.800829875518672</v>
      </c>
      <c r="E16" s="115">
        <v>658</v>
      </c>
      <c r="F16" s="114">
        <v>518</v>
      </c>
      <c r="G16" s="114">
        <v>683</v>
      </c>
      <c r="H16" s="114">
        <v>547</v>
      </c>
      <c r="I16" s="140">
        <v>650</v>
      </c>
      <c r="J16" s="115">
        <v>8</v>
      </c>
      <c r="K16" s="116">
        <v>1.2307692307692308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0.39122703023117961</v>
      </c>
      <c r="E18" s="115">
        <v>33</v>
      </c>
      <c r="F18" s="114">
        <v>29</v>
      </c>
      <c r="G18" s="114">
        <v>41</v>
      </c>
      <c r="H18" s="114">
        <v>18</v>
      </c>
      <c r="I18" s="140">
        <v>27</v>
      </c>
      <c r="J18" s="115">
        <v>6</v>
      </c>
      <c r="K18" s="116">
        <v>22.222222222222221</v>
      </c>
    </row>
    <row r="19" spans="1:11" ht="14.1" customHeight="1" x14ac:dyDescent="0.2">
      <c r="A19" s="306" t="s">
        <v>235</v>
      </c>
      <c r="B19" s="307" t="s">
        <v>236</v>
      </c>
      <c r="C19" s="308"/>
      <c r="D19" s="113">
        <v>0.14226437462951985</v>
      </c>
      <c r="E19" s="115">
        <v>12</v>
      </c>
      <c r="F19" s="114">
        <v>13</v>
      </c>
      <c r="G19" s="114">
        <v>24</v>
      </c>
      <c r="H19" s="114">
        <v>5</v>
      </c>
      <c r="I19" s="140">
        <v>15</v>
      </c>
      <c r="J19" s="115">
        <v>-3</v>
      </c>
      <c r="K19" s="116">
        <v>-20</v>
      </c>
    </row>
    <row r="20" spans="1:11" ht="14.1" customHeight="1" x14ac:dyDescent="0.2">
      <c r="A20" s="306">
        <v>12</v>
      </c>
      <c r="B20" s="307" t="s">
        <v>237</v>
      </c>
      <c r="C20" s="308"/>
      <c r="D20" s="113">
        <v>0.81802015411973916</v>
      </c>
      <c r="E20" s="115">
        <v>69</v>
      </c>
      <c r="F20" s="114">
        <v>103</v>
      </c>
      <c r="G20" s="114">
        <v>101</v>
      </c>
      <c r="H20" s="114">
        <v>86</v>
      </c>
      <c r="I20" s="140">
        <v>105</v>
      </c>
      <c r="J20" s="115">
        <v>-36</v>
      </c>
      <c r="K20" s="116">
        <v>-34.285714285714285</v>
      </c>
    </row>
    <row r="21" spans="1:11" ht="14.1" customHeight="1" x14ac:dyDescent="0.2">
      <c r="A21" s="306">
        <v>21</v>
      </c>
      <c r="B21" s="307" t="s">
        <v>238</v>
      </c>
      <c r="C21" s="308"/>
      <c r="D21" s="113">
        <v>0.15411973918197985</v>
      </c>
      <c r="E21" s="115">
        <v>13</v>
      </c>
      <c r="F21" s="114">
        <v>12</v>
      </c>
      <c r="G21" s="114">
        <v>14</v>
      </c>
      <c r="H21" s="114">
        <v>22</v>
      </c>
      <c r="I21" s="140">
        <v>20</v>
      </c>
      <c r="J21" s="115">
        <v>-7</v>
      </c>
      <c r="K21" s="116">
        <v>-35</v>
      </c>
    </row>
    <row r="22" spans="1:11" ht="14.1" customHeight="1" x14ac:dyDescent="0.2">
      <c r="A22" s="306">
        <v>22</v>
      </c>
      <c r="B22" s="307" t="s">
        <v>239</v>
      </c>
      <c r="C22" s="308"/>
      <c r="D22" s="113">
        <v>1.6716064018968584</v>
      </c>
      <c r="E22" s="115">
        <v>141</v>
      </c>
      <c r="F22" s="114">
        <v>134</v>
      </c>
      <c r="G22" s="114">
        <v>115</v>
      </c>
      <c r="H22" s="114">
        <v>97</v>
      </c>
      <c r="I22" s="140">
        <v>113</v>
      </c>
      <c r="J22" s="115">
        <v>28</v>
      </c>
      <c r="K22" s="116">
        <v>24.778761061946902</v>
      </c>
    </row>
    <row r="23" spans="1:11" ht="14.1" customHeight="1" x14ac:dyDescent="0.2">
      <c r="A23" s="306">
        <v>23</v>
      </c>
      <c r="B23" s="307" t="s">
        <v>240</v>
      </c>
      <c r="C23" s="308"/>
      <c r="D23" s="113">
        <v>1.0314167160640191</v>
      </c>
      <c r="E23" s="115">
        <v>87</v>
      </c>
      <c r="F23" s="114">
        <v>76</v>
      </c>
      <c r="G23" s="114">
        <v>73</v>
      </c>
      <c r="H23" s="114">
        <v>56</v>
      </c>
      <c r="I23" s="140">
        <v>51</v>
      </c>
      <c r="J23" s="115">
        <v>36</v>
      </c>
      <c r="K23" s="116">
        <v>70.588235294117652</v>
      </c>
    </row>
    <row r="24" spans="1:11" ht="14.1" customHeight="1" x14ac:dyDescent="0.2">
      <c r="A24" s="306">
        <v>24</v>
      </c>
      <c r="B24" s="307" t="s">
        <v>241</v>
      </c>
      <c r="C24" s="308"/>
      <c r="D24" s="113">
        <v>7.6704208654416126</v>
      </c>
      <c r="E24" s="115">
        <v>647</v>
      </c>
      <c r="F24" s="114">
        <v>579</v>
      </c>
      <c r="G24" s="114">
        <v>539</v>
      </c>
      <c r="H24" s="114">
        <v>443</v>
      </c>
      <c r="I24" s="140">
        <v>617</v>
      </c>
      <c r="J24" s="115">
        <v>30</v>
      </c>
      <c r="K24" s="116">
        <v>4.8622366288492707</v>
      </c>
    </row>
    <row r="25" spans="1:11" ht="14.1" customHeight="1" x14ac:dyDescent="0.2">
      <c r="A25" s="306">
        <v>25</v>
      </c>
      <c r="B25" s="307" t="s">
        <v>242</v>
      </c>
      <c r="C25" s="308"/>
      <c r="D25" s="113">
        <v>5.7735625370480141</v>
      </c>
      <c r="E25" s="115">
        <v>487</v>
      </c>
      <c r="F25" s="114">
        <v>572</v>
      </c>
      <c r="G25" s="114">
        <v>501</v>
      </c>
      <c r="H25" s="114">
        <v>369</v>
      </c>
      <c r="I25" s="140">
        <v>447</v>
      </c>
      <c r="J25" s="115">
        <v>40</v>
      </c>
      <c r="K25" s="116">
        <v>8.9485458612975393</v>
      </c>
    </row>
    <row r="26" spans="1:11" ht="14.1" customHeight="1" x14ac:dyDescent="0.2">
      <c r="A26" s="306">
        <v>26</v>
      </c>
      <c r="B26" s="307" t="s">
        <v>243</v>
      </c>
      <c r="C26" s="308"/>
      <c r="D26" s="113">
        <v>2.4896265560165975</v>
      </c>
      <c r="E26" s="115">
        <v>210</v>
      </c>
      <c r="F26" s="114">
        <v>228</v>
      </c>
      <c r="G26" s="114">
        <v>242</v>
      </c>
      <c r="H26" s="114">
        <v>199</v>
      </c>
      <c r="I26" s="140">
        <v>203</v>
      </c>
      <c r="J26" s="115">
        <v>7</v>
      </c>
      <c r="K26" s="116">
        <v>3.4482758620689653</v>
      </c>
    </row>
    <row r="27" spans="1:11" ht="14.1" customHeight="1" x14ac:dyDescent="0.2">
      <c r="A27" s="306">
        <v>27</v>
      </c>
      <c r="B27" s="307" t="s">
        <v>244</v>
      </c>
      <c r="C27" s="308"/>
      <c r="D27" s="113">
        <v>1.7901600474214583</v>
      </c>
      <c r="E27" s="115">
        <v>151</v>
      </c>
      <c r="F27" s="114">
        <v>125</v>
      </c>
      <c r="G27" s="114">
        <v>161</v>
      </c>
      <c r="H27" s="114">
        <v>126</v>
      </c>
      <c r="I27" s="140">
        <v>129</v>
      </c>
      <c r="J27" s="115">
        <v>22</v>
      </c>
      <c r="K27" s="116">
        <v>17.054263565891471</v>
      </c>
    </row>
    <row r="28" spans="1:11" ht="14.1" customHeight="1" x14ac:dyDescent="0.2">
      <c r="A28" s="306">
        <v>28</v>
      </c>
      <c r="B28" s="307" t="s">
        <v>245</v>
      </c>
      <c r="C28" s="308"/>
      <c r="D28" s="113">
        <v>0.2015411973918198</v>
      </c>
      <c r="E28" s="115">
        <v>17</v>
      </c>
      <c r="F28" s="114">
        <v>16</v>
      </c>
      <c r="G28" s="114">
        <v>22</v>
      </c>
      <c r="H28" s="114">
        <v>17</v>
      </c>
      <c r="I28" s="140">
        <v>24</v>
      </c>
      <c r="J28" s="115">
        <v>-7</v>
      </c>
      <c r="K28" s="116">
        <v>-29.166666666666668</v>
      </c>
    </row>
    <row r="29" spans="1:11" ht="14.1" customHeight="1" x14ac:dyDescent="0.2">
      <c r="A29" s="306">
        <v>29</v>
      </c>
      <c r="B29" s="307" t="s">
        <v>246</v>
      </c>
      <c r="C29" s="308"/>
      <c r="D29" s="113">
        <v>2.5133372851215174</v>
      </c>
      <c r="E29" s="115">
        <v>212</v>
      </c>
      <c r="F29" s="114">
        <v>174</v>
      </c>
      <c r="G29" s="114">
        <v>236</v>
      </c>
      <c r="H29" s="114">
        <v>194</v>
      </c>
      <c r="I29" s="140">
        <v>222</v>
      </c>
      <c r="J29" s="115">
        <v>-10</v>
      </c>
      <c r="K29" s="116">
        <v>-4.5045045045045047</v>
      </c>
    </row>
    <row r="30" spans="1:11" ht="14.1" customHeight="1" x14ac:dyDescent="0.2">
      <c r="A30" s="306" t="s">
        <v>247</v>
      </c>
      <c r="B30" s="307" t="s">
        <v>248</v>
      </c>
      <c r="C30" s="308"/>
      <c r="D30" s="113">
        <v>0.66390041493775931</v>
      </c>
      <c r="E30" s="115">
        <v>56</v>
      </c>
      <c r="F30" s="114">
        <v>45</v>
      </c>
      <c r="G30" s="114">
        <v>87</v>
      </c>
      <c r="H30" s="114">
        <v>57</v>
      </c>
      <c r="I30" s="140" t="s">
        <v>513</v>
      </c>
      <c r="J30" s="115" t="s">
        <v>513</v>
      </c>
      <c r="K30" s="116" t="s">
        <v>513</v>
      </c>
    </row>
    <row r="31" spans="1:11" ht="14.1" customHeight="1" x14ac:dyDescent="0.2">
      <c r="A31" s="306" t="s">
        <v>249</v>
      </c>
      <c r="B31" s="307" t="s">
        <v>250</v>
      </c>
      <c r="C31" s="308"/>
      <c r="D31" s="113">
        <v>1.8494368701837582</v>
      </c>
      <c r="E31" s="115">
        <v>156</v>
      </c>
      <c r="F31" s="114">
        <v>129</v>
      </c>
      <c r="G31" s="114">
        <v>145</v>
      </c>
      <c r="H31" s="114">
        <v>137</v>
      </c>
      <c r="I31" s="140">
        <v>146</v>
      </c>
      <c r="J31" s="115">
        <v>10</v>
      </c>
      <c r="K31" s="116">
        <v>6.8493150684931505</v>
      </c>
    </row>
    <row r="32" spans="1:11" ht="14.1" customHeight="1" x14ac:dyDescent="0.2">
      <c r="A32" s="306">
        <v>31</v>
      </c>
      <c r="B32" s="307" t="s">
        <v>251</v>
      </c>
      <c r="C32" s="308"/>
      <c r="D32" s="113">
        <v>0.33195020746887965</v>
      </c>
      <c r="E32" s="115">
        <v>28</v>
      </c>
      <c r="F32" s="114">
        <v>35</v>
      </c>
      <c r="G32" s="114">
        <v>38</v>
      </c>
      <c r="H32" s="114">
        <v>34</v>
      </c>
      <c r="I32" s="140">
        <v>33</v>
      </c>
      <c r="J32" s="115">
        <v>-5</v>
      </c>
      <c r="K32" s="116">
        <v>-15.151515151515152</v>
      </c>
    </row>
    <row r="33" spans="1:11" ht="14.1" customHeight="1" x14ac:dyDescent="0.2">
      <c r="A33" s="306">
        <v>32</v>
      </c>
      <c r="B33" s="307" t="s">
        <v>252</v>
      </c>
      <c r="C33" s="308"/>
      <c r="D33" s="113">
        <v>1.8850029638411381</v>
      </c>
      <c r="E33" s="115">
        <v>159</v>
      </c>
      <c r="F33" s="114">
        <v>137</v>
      </c>
      <c r="G33" s="114">
        <v>163</v>
      </c>
      <c r="H33" s="114">
        <v>153</v>
      </c>
      <c r="I33" s="140">
        <v>129</v>
      </c>
      <c r="J33" s="115">
        <v>30</v>
      </c>
      <c r="K33" s="116">
        <v>23.255813953488371</v>
      </c>
    </row>
    <row r="34" spans="1:11" ht="14.1" customHeight="1" x14ac:dyDescent="0.2">
      <c r="A34" s="306">
        <v>33</v>
      </c>
      <c r="B34" s="307" t="s">
        <v>253</v>
      </c>
      <c r="C34" s="308"/>
      <c r="D34" s="113">
        <v>1.5649081209247184</v>
      </c>
      <c r="E34" s="115">
        <v>132</v>
      </c>
      <c r="F34" s="114">
        <v>153</v>
      </c>
      <c r="G34" s="114">
        <v>124</v>
      </c>
      <c r="H34" s="114">
        <v>93</v>
      </c>
      <c r="I34" s="140">
        <v>111</v>
      </c>
      <c r="J34" s="115">
        <v>21</v>
      </c>
      <c r="K34" s="116">
        <v>18.918918918918919</v>
      </c>
    </row>
    <row r="35" spans="1:11" ht="14.1" customHeight="1" x14ac:dyDescent="0.2">
      <c r="A35" s="306">
        <v>34</v>
      </c>
      <c r="B35" s="307" t="s">
        <v>254</v>
      </c>
      <c r="C35" s="308"/>
      <c r="D35" s="113">
        <v>2.1695317131001777</v>
      </c>
      <c r="E35" s="115">
        <v>183</v>
      </c>
      <c r="F35" s="114">
        <v>94</v>
      </c>
      <c r="G35" s="114">
        <v>122</v>
      </c>
      <c r="H35" s="114">
        <v>128</v>
      </c>
      <c r="I35" s="140">
        <v>176</v>
      </c>
      <c r="J35" s="115">
        <v>7</v>
      </c>
      <c r="K35" s="116">
        <v>3.9772727272727271</v>
      </c>
    </row>
    <row r="36" spans="1:11" ht="14.1" customHeight="1" x14ac:dyDescent="0.2">
      <c r="A36" s="306">
        <v>41</v>
      </c>
      <c r="B36" s="307" t="s">
        <v>255</v>
      </c>
      <c r="C36" s="308"/>
      <c r="D36" s="113">
        <v>0.72317723770005926</v>
      </c>
      <c r="E36" s="115">
        <v>61</v>
      </c>
      <c r="F36" s="114">
        <v>43</v>
      </c>
      <c r="G36" s="114">
        <v>45</v>
      </c>
      <c r="H36" s="114">
        <v>48</v>
      </c>
      <c r="I36" s="140">
        <v>47</v>
      </c>
      <c r="J36" s="115">
        <v>14</v>
      </c>
      <c r="K36" s="116">
        <v>29.787234042553191</v>
      </c>
    </row>
    <row r="37" spans="1:11" ht="14.1" customHeight="1" x14ac:dyDescent="0.2">
      <c r="A37" s="306">
        <v>42</v>
      </c>
      <c r="B37" s="307" t="s">
        <v>256</v>
      </c>
      <c r="C37" s="308"/>
      <c r="D37" s="113">
        <v>0.13040901007705988</v>
      </c>
      <c r="E37" s="115">
        <v>11</v>
      </c>
      <c r="F37" s="114" t="s">
        <v>513</v>
      </c>
      <c r="G37" s="114">
        <v>19</v>
      </c>
      <c r="H37" s="114">
        <v>8</v>
      </c>
      <c r="I37" s="140">
        <v>14</v>
      </c>
      <c r="J37" s="115">
        <v>-3</v>
      </c>
      <c r="K37" s="116">
        <v>-21.428571428571427</v>
      </c>
    </row>
    <row r="38" spans="1:11" ht="14.1" customHeight="1" x14ac:dyDescent="0.2">
      <c r="A38" s="306">
        <v>43</v>
      </c>
      <c r="B38" s="307" t="s">
        <v>257</v>
      </c>
      <c r="C38" s="308"/>
      <c r="D38" s="113">
        <v>0.84173088322465917</v>
      </c>
      <c r="E38" s="115">
        <v>71</v>
      </c>
      <c r="F38" s="114">
        <v>61</v>
      </c>
      <c r="G38" s="114">
        <v>83</v>
      </c>
      <c r="H38" s="114">
        <v>55</v>
      </c>
      <c r="I38" s="140">
        <v>56</v>
      </c>
      <c r="J38" s="115">
        <v>15</v>
      </c>
      <c r="K38" s="116">
        <v>26.785714285714285</v>
      </c>
    </row>
    <row r="39" spans="1:11" ht="14.1" customHeight="1" x14ac:dyDescent="0.2">
      <c r="A39" s="306">
        <v>51</v>
      </c>
      <c r="B39" s="307" t="s">
        <v>258</v>
      </c>
      <c r="C39" s="308"/>
      <c r="D39" s="113">
        <v>8.1564908120924713</v>
      </c>
      <c r="E39" s="115">
        <v>688</v>
      </c>
      <c r="F39" s="114">
        <v>669</v>
      </c>
      <c r="G39" s="114">
        <v>641</v>
      </c>
      <c r="H39" s="114">
        <v>598</v>
      </c>
      <c r="I39" s="140">
        <v>714</v>
      </c>
      <c r="J39" s="115">
        <v>-26</v>
      </c>
      <c r="K39" s="116">
        <v>-3.6414565826330532</v>
      </c>
    </row>
    <row r="40" spans="1:11" ht="14.1" customHeight="1" x14ac:dyDescent="0.2">
      <c r="A40" s="306" t="s">
        <v>259</v>
      </c>
      <c r="B40" s="307" t="s">
        <v>260</v>
      </c>
      <c r="C40" s="308"/>
      <c r="D40" s="113">
        <v>7.6348547717842328</v>
      </c>
      <c r="E40" s="115">
        <v>644</v>
      </c>
      <c r="F40" s="114">
        <v>600</v>
      </c>
      <c r="G40" s="114">
        <v>592</v>
      </c>
      <c r="H40" s="114">
        <v>560</v>
      </c>
      <c r="I40" s="140">
        <v>656</v>
      </c>
      <c r="J40" s="115">
        <v>-12</v>
      </c>
      <c r="K40" s="116">
        <v>-1.8292682926829269</v>
      </c>
    </row>
    <row r="41" spans="1:11" ht="14.1" customHeight="1" x14ac:dyDescent="0.2">
      <c r="A41" s="306"/>
      <c r="B41" s="307" t="s">
        <v>261</v>
      </c>
      <c r="C41" s="308"/>
      <c r="D41" s="113">
        <v>6.615293420272673</v>
      </c>
      <c r="E41" s="115">
        <v>558</v>
      </c>
      <c r="F41" s="114">
        <v>502</v>
      </c>
      <c r="G41" s="114">
        <v>441</v>
      </c>
      <c r="H41" s="114">
        <v>444</v>
      </c>
      <c r="I41" s="140">
        <v>575</v>
      </c>
      <c r="J41" s="115">
        <v>-17</v>
      </c>
      <c r="K41" s="116">
        <v>-2.9565217391304346</v>
      </c>
    </row>
    <row r="42" spans="1:11" ht="14.1" customHeight="1" x14ac:dyDescent="0.2">
      <c r="A42" s="306">
        <v>52</v>
      </c>
      <c r="B42" s="307" t="s">
        <v>262</v>
      </c>
      <c r="C42" s="308"/>
      <c r="D42" s="113">
        <v>5.3112033195020745</v>
      </c>
      <c r="E42" s="115">
        <v>448</v>
      </c>
      <c r="F42" s="114">
        <v>318</v>
      </c>
      <c r="G42" s="114">
        <v>343</v>
      </c>
      <c r="H42" s="114">
        <v>340</v>
      </c>
      <c r="I42" s="140">
        <v>377</v>
      </c>
      <c r="J42" s="115">
        <v>71</v>
      </c>
      <c r="K42" s="116">
        <v>18.832891246684351</v>
      </c>
    </row>
    <row r="43" spans="1:11" ht="14.1" customHeight="1" x14ac:dyDescent="0.2">
      <c r="A43" s="306" t="s">
        <v>263</v>
      </c>
      <c r="B43" s="307" t="s">
        <v>264</v>
      </c>
      <c r="C43" s="308"/>
      <c r="D43" s="113">
        <v>4.8962655601659755</v>
      </c>
      <c r="E43" s="115">
        <v>413</v>
      </c>
      <c r="F43" s="114">
        <v>295</v>
      </c>
      <c r="G43" s="114">
        <v>311</v>
      </c>
      <c r="H43" s="114">
        <v>304</v>
      </c>
      <c r="I43" s="140">
        <v>347</v>
      </c>
      <c r="J43" s="115">
        <v>66</v>
      </c>
      <c r="K43" s="116">
        <v>19.020172910662826</v>
      </c>
    </row>
    <row r="44" spans="1:11" ht="14.1" customHeight="1" x14ac:dyDescent="0.2">
      <c r="A44" s="306">
        <v>53</v>
      </c>
      <c r="B44" s="307" t="s">
        <v>265</v>
      </c>
      <c r="C44" s="308"/>
      <c r="D44" s="113">
        <v>1.2329579134558388</v>
      </c>
      <c r="E44" s="115">
        <v>104</v>
      </c>
      <c r="F44" s="114">
        <v>77</v>
      </c>
      <c r="G44" s="114">
        <v>99</v>
      </c>
      <c r="H44" s="114">
        <v>65</v>
      </c>
      <c r="I44" s="140">
        <v>70</v>
      </c>
      <c r="J44" s="115">
        <v>34</v>
      </c>
      <c r="K44" s="116">
        <v>48.571428571428569</v>
      </c>
    </row>
    <row r="45" spans="1:11" ht="14.1" customHeight="1" x14ac:dyDescent="0.2">
      <c r="A45" s="306" t="s">
        <v>266</v>
      </c>
      <c r="B45" s="307" t="s">
        <v>267</v>
      </c>
      <c r="C45" s="308"/>
      <c r="D45" s="113">
        <v>1.2092471843509187</v>
      </c>
      <c r="E45" s="115">
        <v>102</v>
      </c>
      <c r="F45" s="114">
        <v>63</v>
      </c>
      <c r="G45" s="114">
        <v>94</v>
      </c>
      <c r="H45" s="114">
        <v>63</v>
      </c>
      <c r="I45" s="140">
        <v>68</v>
      </c>
      <c r="J45" s="115">
        <v>34</v>
      </c>
      <c r="K45" s="116">
        <v>50</v>
      </c>
    </row>
    <row r="46" spans="1:11" ht="14.1" customHeight="1" x14ac:dyDescent="0.2">
      <c r="A46" s="306">
        <v>54</v>
      </c>
      <c r="B46" s="307" t="s">
        <v>268</v>
      </c>
      <c r="C46" s="308"/>
      <c r="D46" s="113">
        <v>3.2483698873740368</v>
      </c>
      <c r="E46" s="115">
        <v>274</v>
      </c>
      <c r="F46" s="114">
        <v>251</v>
      </c>
      <c r="G46" s="114">
        <v>264</v>
      </c>
      <c r="H46" s="114">
        <v>186</v>
      </c>
      <c r="I46" s="140">
        <v>269</v>
      </c>
      <c r="J46" s="115">
        <v>5</v>
      </c>
      <c r="K46" s="116">
        <v>1.8587360594795539</v>
      </c>
    </row>
    <row r="47" spans="1:11" ht="14.1" customHeight="1" x14ac:dyDescent="0.2">
      <c r="A47" s="306">
        <v>61</v>
      </c>
      <c r="B47" s="307" t="s">
        <v>269</v>
      </c>
      <c r="C47" s="308"/>
      <c r="D47" s="113">
        <v>2.3236514522821579</v>
      </c>
      <c r="E47" s="115">
        <v>196</v>
      </c>
      <c r="F47" s="114">
        <v>162</v>
      </c>
      <c r="G47" s="114">
        <v>184</v>
      </c>
      <c r="H47" s="114">
        <v>135</v>
      </c>
      <c r="I47" s="140">
        <v>155</v>
      </c>
      <c r="J47" s="115">
        <v>41</v>
      </c>
      <c r="K47" s="116">
        <v>26.451612903225808</v>
      </c>
    </row>
    <row r="48" spans="1:11" ht="14.1" customHeight="1" x14ac:dyDescent="0.2">
      <c r="A48" s="306">
        <v>62</v>
      </c>
      <c r="B48" s="307" t="s">
        <v>270</v>
      </c>
      <c r="C48" s="308"/>
      <c r="D48" s="113">
        <v>9.2946058091286314</v>
      </c>
      <c r="E48" s="115">
        <v>784</v>
      </c>
      <c r="F48" s="114">
        <v>554</v>
      </c>
      <c r="G48" s="114">
        <v>644</v>
      </c>
      <c r="H48" s="114">
        <v>514</v>
      </c>
      <c r="I48" s="140">
        <v>601</v>
      </c>
      <c r="J48" s="115">
        <v>183</v>
      </c>
      <c r="K48" s="116">
        <v>30.449251247920134</v>
      </c>
    </row>
    <row r="49" spans="1:11" ht="14.1" customHeight="1" x14ac:dyDescent="0.2">
      <c r="A49" s="306">
        <v>63</v>
      </c>
      <c r="B49" s="307" t="s">
        <v>271</v>
      </c>
      <c r="C49" s="308"/>
      <c r="D49" s="113">
        <v>2.4540604623592177</v>
      </c>
      <c r="E49" s="115">
        <v>207</v>
      </c>
      <c r="F49" s="114">
        <v>237</v>
      </c>
      <c r="G49" s="114">
        <v>273</v>
      </c>
      <c r="H49" s="114">
        <v>203</v>
      </c>
      <c r="I49" s="140">
        <v>254</v>
      </c>
      <c r="J49" s="115">
        <v>-47</v>
      </c>
      <c r="K49" s="116">
        <v>-18.503937007874015</v>
      </c>
    </row>
    <row r="50" spans="1:11" ht="14.1" customHeight="1" x14ac:dyDescent="0.2">
      <c r="A50" s="306" t="s">
        <v>272</v>
      </c>
      <c r="B50" s="307" t="s">
        <v>273</v>
      </c>
      <c r="C50" s="308"/>
      <c r="D50" s="113">
        <v>0.16597510373443983</v>
      </c>
      <c r="E50" s="115">
        <v>14</v>
      </c>
      <c r="F50" s="114">
        <v>23</v>
      </c>
      <c r="G50" s="114">
        <v>36</v>
      </c>
      <c r="H50" s="114">
        <v>22</v>
      </c>
      <c r="I50" s="140">
        <v>20</v>
      </c>
      <c r="J50" s="115">
        <v>-6</v>
      </c>
      <c r="K50" s="116">
        <v>-30</v>
      </c>
    </row>
    <row r="51" spans="1:11" ht="14.1" customHeight="1" x14ac:dyDescent="0.2">
      <c r="A51" s="306" t="s">
        <v>274</v>
      </c>
      <c r="B51" s="307" t="s">
        <v>275</v>
      </c>
      <c r="C51" s="308"/>
      <c r="D51" s="113">
        <v>1.8138707765263782</v>
      </c>
      <c r="E51" s="115">
        <v>153</v>
      </c>
      <c r="F51" s="114">
        <v>183</v>
      </c>
      <c r="G51" s="114">
        <v>205</v>
      </c>
      <c r="H51" s="114">
        <v>160</v>
      </c>
      <c r="I51" s="140">
        <v>179</v>
      </c>
      <c r="J51" s="115">
        <v>-26</v>
      </c>
      <c r="K51" s="116">
        <v>-14.525139664804469</v>
      </c>
    </row>
    <row r="52" spans="1:11" ht="14.1" customHeight="1" x14ac:dyDescent="0.2">
      <c r="A52" s="306">
        <v>71</v>
      </c>
      <c r="B52" s="307" t="s">
        <v>276</v>
      </c>
      <c r="C52" s="308"/>
      <c r="D52" s="113">
        <v>8.5002963841138115</v>
      </c>
      <c r="E52" s="115">
        <v>717</v>
      </c>
      <c r="F52" s="114">
        <v>521</v>
      </c>
      <c r="G52" s="114">
        <v>681</v>
      </c>
      <c r="H52" s="114">
        <v>581</v>
      </c>
      <c r="I52" s="140">
        <v>695</v>
      </c>
      <c r="J52" s="115">
        <v>22</v>
      </c>
      <c r="K52" s="116">
        <v>3.1654676258992804</v>
      </c>
    </row>
    <row r="53" spans="1:11" ht="14.1" customHeight="1" x14ac:dyDescent="0.2">
      <c r="A53" s="306" t="s">
        <v>277</v>
      </c>
      <c r="B53" s="307" t="s">
        <v>278</v>
      </c>
      <c r="C53" s="308"/>
      <c r="D53" s="113">
        <v>3.3669235328986367</v>
      </c>
      <c r="E53" s="115">
        <v>284</v>
      </c>
      <c r="F53" s="114">
        <v>194</v>
      </c>
      <c r="G53" s="114">
        <v>261</v>
      </c>
      <c r="H53" s="114">
        <v>202</v>
      </c>
      <c r="I53" s="140">
        <v>243</v>
      </c>
      <c r="J53" s="115">
        <v>41</v>
      </c>
      <c r="K53" s="116">
        <v>16.872427983539094</v>
      </c>
    </row>
    <row r="54" spans="1:11" ht="14.1" customHeight="1" x14ac:dyDescent="0.2">
      <c r="A54" s="306" t="s">
        <v>279</v>
      </c>
      <c r="B54" s="307" t="s">
        <v>280</v>
      </c>
      <c r="C54" s="308"/>
      <c r="D54" s="113">
        <v>4.3509187907528153</v>
      </c>
      <c r="E54" s="115">
        <v>367</v>
      </c>
      <c r="F54" s="114">
        <v>272</v>
      </c>
      <c r="G54" s="114">
        <v>381</v>
      </c>
      <c r="H54" s="114">
        <v>338</v>
      </c>
      <c r="I54" s="140">
        <v>382</v>
      </c>
      <c r="J54" s="115">
        <v>-15</v>
      </c>
      <c r="K54" s="116">
        <v>-3.9267015706806281</v>
      </c>
    </row>
    <row r="55" spans="1:11" ht="14.1" customHeight="1" x14ac:dyDescent="0.2">
      <c r="A55" s="306">
        <v>72</v>
      </c>
      <c r="B55" s="307" t="s">
        <v>281</v>
      </c>
      <c r="C55" s="308"/>
      <c r="D55" s="113">
        <v>2.0154119739181979</v>
      </c>
      <c r="E55" s="115">
        <v>170</v>
      </c>
      <c r="F55" s="114">
        <v>109</v>
      </c>
      <c r="G55" s="114">
        <v>137</v>
      </c>
      <c r="H55" s="114">
        <v>96</v>
      </c>
      <c r="I55" s="140">
        <v>161</v>
      </c>
      <c r="J55" s="115">
        <v>9</v>
      </c>
      <c r="K55" s="116">
        <v>5.5900621118012426</v>
      </c>
    </row>
    <row r="56" spans="1:11" ht="14.1" customHeight="1" x14ac:dyDescent="0.2">
      <c r="A56" s="306" t="s">
        <v>282</v>
      </c>
      <c r="B56" s="307" t="s">
        <v>283</v>
      </c>
      <c r="C56" s="308"/>
      <c r="D56" s="113">
        <v>0.96028452874925907</v>
      </c>
      <c r="E56" s="115">
        <v>81</v>
      </c>
      <c r="F56" s="114">
        <v>43</v>
      </c>
      <c r="G56" s="114">
        <v>43</v>
      </c>
      <c r="H56" s="114">
        <v>44</v>
      </c>
      <c r="I56" s="140">
        <v>85</v>
      </c>
      <c r="J56" s="115">
        <v>-4</v>
      </c>
      <c r="K56" s="116">
        <v>-4.7058823529411766</v>
      </c>
    </row>
    <row r="57" spans="1:11" ht="14.1" customHeight="1" x14ac:dyDescent="0.2">
      <c r="A57" s="306" t="s">
        <v>284</v>
      </c>
      <c r="B57" s="307" t="s">
        <v>285</v>
      </c>
      <c r="C57" s="308"/>
      <c r="D57" s="113">
        <v>0.62833432128037936</v>
      </c>
      <c r="E57" s="115">
        <v>53</v>
      </c>
      <c r="F57" s="114">
        <v>46</v>
      </c>
      <c r="G57" s="114">
        <v>62</v>
      </c>
      <c r="H57" s="114">
        <v>39</v>
      </c>
      <c r="I57" s="140">
        <v>51</v>
      </c>
      <c r="J57" s="115">
        <v>2</v>
      </c>
      <c r="K57" s="116">
        <v>3.9215686274509802</v>
      </c>
    </row>
    <row r="58" spans="1:11" ht="14.1" customHeight="1" x14ac:dyDescent="0.2">
      <c r="A58" s="306">
        <v>73</v>
      </c>
      <c r="B58" s="307" t="s">
        <v>286</v>
      </c>
      <c r="C58" s="308"/>
      <c r="D58" s="113">
        <v>1.3040901007705987</v>
      </c>
      <c r="E58" s="115">
        <v>110</v>
      </c>
      <c r="F58" s="114">
        <v>89</v>
      </c>
      <c r="G58" s="114">
        <v>129</v>
      </c>
      <c r="H58" s="114">
        <v>92</v>
      </c>
      <c r="I58" s="140">
        <v>105</v>
      </c>
      <c r="J58" s="115">
        <v>5</v>
      </c>
      <c r="K58" s="116">
        <v>4.7619047619047619</v>
      </c>
    </row>
    <row r="59" spans="1:11" ht="14.1" customHeight="1" x14ac:dyDescent="0.2">
      <c r="A59" s="306" t="s">
        <v>287</v>
      </c>
      <c r="B59" s="307" t="s">
        <v>288</v>
      </c>
      <c r="C59" s="308"/>
      <c r="D59" s="113">
        <v>0.78245406046235921</v>
      </c>
      <c r="E59" s="115">
        <v>66</v>
      </c>
      <c r="F59" s="114">
        <v>65</v>
      </c>
      <c r="G59" s="114">
        <v>91</v>
      </c>
      <c r="H59" s="114">
        <v>64</v>
      </c>
      <c r="I59" s="140">
        <v>76</v>
      </c>
      <c r="J59" s="115">
        <v>-10</v>
      </c>
      <c r="K59" s="116">
        <v>-13.157894736842104</v>
      </c>
    </row>
    <row r="60" spans="1:11" ht="14.1" customHeight="1" x14ac:dyDescent="0.2">
      <c r="A60" s="306">
        <v>81</v>
      </c>
      <c r="B60" s="307" t="s">
        <v>289</v>
      </c>
      <c r="C60" s="308"/>
      <c r="D60" s="113">
        <v>10.04149377593361</v>
      </c>
      <c r="E60" s="115">
        <v>847</v>
      </c>
      <c r="F60" s="114">
        <v>807</v>
      </c>
      <c r="G60" s="114">
        <v>872</v>
      </c>
      <c r="H60" s="114">
        <v>787</v>
      </c>
      <c r="I60" s="140">
        <v>810</v>
      </c>
      <c r="J60" s="115">
        <v>37</v>
      </c>
      <c r="K60" s="116">
        <v>4.5679012345679011</v>
      </c>
    </row>
    <row r="61" spans="1:11" ht="14.1" customHeight="1" x14ac:dyDescent="0.2">
      <c r="A61" s="306" t="s">
        <v>290</v>
      </c>
      <c r="B61" s="307" t="s">
        <v>291</v>
      </c>
      <c r="C61" s="308"/>
      <c r="D61" s="113">
        <v>2.4777711914641376</v>
      </c>
      <c r="E61" s="115">
        <v>209</v>
      </c>
      <c r="F61" s="114">
        <v>133</v>
      </c>
      <c r="G61" s="114">
        <v>186</v>
      </c>
      <c r="H61" s="114">
        <v>215</v>
      </c>
      <c r="I61" s="140">
        <v>211</v>
      </c>
      <c r="J61" s="115">
        <v>-2</v>
      </c>
      <c r="K61" s="116">
        <v>-0.94786729857819907</v>
      </c>
    </row>
    <row r="62" spans="1:11" ht="14.1" customHeight="1" x14ac:dyDescent="0.2">
      <c r="A62" s="306" t="s">
        <v>292</v>
      </c>
      <c r="B62" s="307" t="s">
        <v>293</v>
      </c>
      <c r="C62" s="308"/>
      <c r="D62" s="113">
        <v>4.6591582691167757</v>
      </c>
      <c r="E62" s="115">
        <v>393</v>
      </c>
      <c r="F62" s="114">
        <v>506</v>
      </c>
      <c r="G62" s="114">
        <v>497</v>
      </c>
      <c r="H62" s="114">
        <v>382</v>
      </c>
      <c r="I62" s="140">
        <v>365</v>
      </c>
      <c r="J62" s="115">
        <v>28</v>
      </c>
      <c r="K62" s="116">
        <v>7.6712328767123283</v>
      </c>
    </row>
    <row r="63" spans="1:11" ht="14.1" customHeight="1" x14ac:dyDescent="0.2">
      <c r="A63" s="306"/>
      <c r="B63" s="307" t="s">
        <v>294</v>
      </c>
      <c r="C63" s="308"/>
      <c r="D63" s="113">
        <v>4.3390634262003553</v>
      </c>
      <c r="E63" s="115">
        <v>366</v>
      </c>
      <c r="F63" s="114">
        <v>478</v>
      </c>
      <c r="G63" s="114">
        <v>461</v>
      </c>
      <c r="H63" s="114">
        <v>339</v>
      </c>
      <c r="I63" s="140">
        <v>323</v>
      </c>
      <c r="J63" s="115">
        <v>43</v>
      </c>
      <c r="K63" s="116">
        <v>13.312693498452012</v>
      </c>
    </row>
    <row r="64" spans="1:11" ht="14.1" customHeight="1" x14ac:dyDescent="0.2">
      <c r="A64" s="306" t="s">
        <v>295</v>
      </c>
      <c r="B64" s="307" t="s">
        <v>296</v>
      </c>
      <c r="C64" s="308"/>
      <c r="D64" s="113">
        <v>1.1618257261410789</v>
      </c>
      <c r="E64" s="115">
        <v>98</v>
      </c>
      <c r="F64" s="114">
        <v>74</v>
      </c>
      <c r="G64" s="114">
        <v>75</v>
      </c>
      <c r="H64" s="114">
        <v>84</v>
      </c>
      <c r="I64" s="140">
        <v>109</v>
      </c>
      <c r="J64" s="115">
        <v>-11</v>
      </c>
      <c r="K64" s="116">
        <v>-10.091743119266056</v>
      </c>
    </row>
    <row r="65" spans="1:11" ht="14.1" customHeight="1" x14ac:dyDescent="0.2">
      <c r="A65" s="306" t="s">
        <v>297</v>
      </c>
      <c r="B65" s="307" t="s">
        <v>298</v>
      </c>
      <c r="C65" s="308"/>
      <c r="D65" s="113">
        <v>0.78245406046235921</v>
      </c>
      <c r="E65" s="115">
        <v>66</v>
      </c>
      <c r="F65" s="114">
        <v>44</v>
      </c>
      <c r="G65" s="114">
        <v>45</v>
      </c>
      <c r="H65" s="114">
        <v>47</v>
      </c>
      <c r="I65" s="140">
        <v>42</v>
      </c>
      <c r="J65" s="115">
        <v>24</v>
      </c>
      <c r="K65" s="116">
        <v>57.142857142857146</v>
      </c>
    </row>
    <row r="66" spans="1:11" ht="14.1" customHeight="1" x14ac:dyDescent="0.2">
      <c r="A66" s="306">
        <v>82</v>
      </c>
      <c r="B66" s="307" t="s">
        <v>299</v>
      </c>
      <c r="C66" s="308"/>
      <c r="D66" s="113">
        <v>4.9318316538233553</v>
      </c>
      <c r="E66" s="115">
        <v>416</v>
      </c>
      <c r="F66" s="114">
        <v>510</v>
      </c>
      <c r="G66" s="114">
        <v>441</v>
      </c>
      <c r="H66" s="114">
        <v>326</v>
      </c>
      <c r="I66" s="140">
        <v>443</v>
      </c>
      <c r="J66" s="115">
        <v>-27</v>
      </c>
      <c r="K66" s="116">
        <v>-6.0948081264108351</v>
      </c>
    </row>
    <row r="67" spans="1:11" ht="14.1" customHeight="1" x14ac:dyDescent="0.2">
      <c r="A67" s="306" t="s">
        <v>300</v>
      </c>
      <c r="B67" s="307" t="s">
        <v>301</v>
      </c>
      <c r="C67" s="308"/>
      <c r="D67" s="113">
        <v>3.7462951985773563</v>
      </c>
      <c r="E67" s="115">
        <v>316</v>
      </c>
      <c r="F67" s="114">
        <v>429</v>
      </c>
      <c r="G67" s="114">
        <v>342</v>
      </c>
      <c r="H67" s="114">
        <v>262</v>
      </c>
      <c r="I67" s="140">
        <v>335</v>
      </c>
      <c r="J67" s="115">
        <v>-19</v>
      </c>
      <c r="K67" s="116">
        <v>-5.6716417910447765</v>
      </c>
    </row>
    <row r="68" spans="1:11" ht="14.1" customHeight="1" x14ac:dyDescent="0.2">
      <c r="A68" s="306" t="s">
        <v>302</v>
      </c>
      <c r="B68" s="307" t="s">
        <v>303</v>
      </c>
      <c r="C68" s="308"/>
      <c r="D68" s="113">
        <v>0.68761114404267931</v>
      </c>
      <c r="E68" s="115">
        <v>58</v>
      </c>
      <c r="F68" s="114">
        <v>51</v>
      </c>
      <c r="G68" s="114">
        <v>67</v>
      </c>
      <c r="H68" s="114">
        <v>40</v>
      </c>
      <c r="I68" s="140">
        <v>71</v>
      </c>
      <c r="J68" s="115">
        <v>-13</v>
      </c>
      <c r="K68" s="116">
        <v>-18.309859154929576</v>
      </c>
    </row>
    <row r="69" spans="1:11" ht="14.1" customHeight="1" x14ac:dyDescent="0.2">
      <c r="A69" s="306">
        <v>83</v>
      </c>
      <c r="B69" s="307" t="s">
        <v>304</v>
      </c>
      <c r="C69" s="308"/>
      <c r="D69" s="113">
        <v>4.9792531120331951</v>
      </c>
      <c r="E69" s="115">
        <v>420</v>
      </c>
      <c r="F69" s="114">
        <v>348</v>
      </c>
      <c r="G69" s="114">
        <v>758</v>
      </c>
      <c r="H69" s="114">
        <v>363</v>
      </c>
      <c r="I69" s="140">
        <v>464</v>
      </c>
      <c r="J69" s="115">
        <v>-44</v>
      </c>
      <c r="K69" s="116">
        <v>-9.4827586206896548</v>
      </c>
    </row>
    <row r="70" spans="1:11" ht="14.1" customHeight="1" x14ac:dyDescent="0.2">
      <c r="A70" s="306" t="s">
        <v>305</v>
      </c>
      <c r="B70" s="307" t="s">
        <v>306</v>
      </c>
      <c r="C70" s="308"/>
      <c r="D70" s="113">
        <v>3.9478363959691762</v>
      </c>
      <c r="E70" s="115">
        <v>333</v>
      </c>
      <c r="F70" s="114">
        <v>275</v>
      </c>
      <c r="G70" s="114">
        <v>651</v>
      </c>
      <c r="H70" s="114">
        <v>294</v>
      </c>
      <c r="I70" s="140">
        <v>317</v>
      </c>
      <c r="J70" s="115">
        <v>16</v>
      </c>
      <c r="K70" s="116">
        <v>5.0473186119873814</v>
      </c>
    </row>
    <row r="71" spans="1:11" ht="14.1" customHeight="1" x14ac:dyDescent="0.2">
      <c r="A71" s="306"/>
      <c r="B71" s="307" t="s">
        <v>307</v>
      </c>
      <c r="C71" s="308"/>
      <c r="D71" s="113">
        <v>2.003556609365738</v>
      </c>
      <c r="E71" s="115">
        <v>169</v>
      </c>
      <c r="F71" s="114">
        <v>149</v>
      </c>
      <c r="G71" s="114">
        <v>362</v>
      </c>
      <c r="H71" s="114">
        <v>149</v>
      </c>
      <c r="I71" s="140">
        <v>155</v>
      </c>
      <c r="J71" s="115">
        <v>14</v>
      </c>
      <c r="K71" s="116">
        <v>9.0322580645161299</v>
      </c>
    </row>
    <row r="72" spans="1:11" ht="14.1" customHeight="1" x14ac:dyDescent="0.2">
      <c r="A72" s="306">
        <v>84</v>
      </c>
      <c r="B72" s="307" t="s">
        <v>308</v>
      </c>
      <c r="C72" s="308"/>
      <c r="D72" s="113">
        <v>1.9798458802608181</v>
      </c>
      <c r="E72" s="115">
        <v>167</v>
      </c>
      <c r="F72" s="114">
        <v>128</v>
      </c>
      <c r="G72" s="114">
        <v>174</v>
      </c>
      <c r="H72" s="114">
        <v>123</v>
      </c>
      <c r="I72" s="140">
        <v>139</v>
      </c>
      <c r="J72" s="115">
        <v>28</v>
      </c>
      <c r="K72" s="116">
        <v>20.14388489208633</v>
      </c>
    </row>
    <row r="73" spans="1:11" ht="14.1" customHeight="1" x14ac:dyDescent="0.2">
      <c r="A73" s="306" t="s">
        <v>309</v>
      </c>
      <c r="B73" s="307" t="s">
        <v>310</v>
      </c>
      <c r="C73" s="308"/>
      <c r="D73" s="113">
        <v>0.65204505038529936</v>
      </c>
      <c r="E73" s="115">
        <v>55</v>
      </c>
      <c r="F73" s="114">
        <v>41</v>
      </c>
      <c r="G73" s="114">
        <v>78</v>
      </c>
      <c r="H73" s="114">
        <v>47</v>
      </c>
      <c r="I73" s="140">
        <v>43</v>
      </c>
      <c r="J73" s="115">
        <v>12</v>
      </c>
      <c r="K73" s="116">
        <v>27.906976744186046</v>
      </c>
    </row>
    <row r="74" spans="1:11" ht="14.1" customHeight="1" x14ac:dyDescent="0.2">
      <c r="A74" s="306" t="s">
        <v>311</v>
      </c>
      <c r="B74" s="307" t="s">
        <v>312</v>
      </c>
      <c r="C74" s="308"/>
      <c r="D74" s="113">
        <v>0.30823947836395971</v>
      </c>
      <c r="E74" s="115">
        <v>26</v>
      </c>
      <c r="F74" s="114">
        <v>17</v>
      </c>
      <c r="G74" s="114">
        <v>21</v>
      </c>
      <c r="H74" s="114">
        <v>15</v>
      </c>
      <c r="I74" s="140">
        <v>21</v>
      </c>
      <c r="J74" s="115">
        <v>5</v>
      </c>
      <c r="K74" s="116">
        <v>23.80952380952381</v>
      </c>
    </row>
    <row r="75" spans="1:11" ht="14.1" customHeight="1" x14ac:dyDescent="0.2">
      <c r="A75" s="306" t="s">
        <v>313</v>
      </c>
      <c r="B75" s="307" t="s">
        <v>314</v>
      </c>
      <c r="C75" s="308"/>
      <c r="D75" s="113">
        <v>0.41493775933609961</v>
      </c>
      <c r="E75" s="115">
        <v>35</v>
      </c>
      <c r="F75" s="114">
        <v>23</v>
      </c>
      <c r="G75" s="114">
        <v>27</v>
      </c>
      <c r="H75" s="114">
        <v>33</v>
      </c>
      <c r="I75" s="140">
        <v>40</v>
      </c>
      <c r="J75" s="115">
        <v>-5</v>
      </c>
      <c r="K75" s="116">
        <v>-12.5</v>
      </c>
    </row>
    <row r="76" spans="1:11" ht="14.1" customHeight="1" x14ac:dyDescent="0.2">
      <c r="A76" s="306">
        <v>91</v>
      </c>
      <c r="B76" s="307" t="s">
        <v>315</v>
      </c>
      <c r="C76" s="308"/>
      <c r="D76" s="113">
        <v>0.17783046828689983</v>
      </c>
      <c r="E76" s="115">
        <v>15</v>
      </c>
      <c r="F76" s="114">
        <v>6</v>
      </c>
      <c r="G76" s="114">
        <v>13</v>
      </c>
      <c r="H76" s="114">
        <v>12</v>
      </c>
      <c r="I76" s="140">
        <v>8</v>
      </c>
      <c r="J76" s="115">
        <v>7</v>
      </c>
      <c r="K76" s="116">
        <v>87.5</v>
      </c>
    </row>
    <row r="77" spans="1:11" ht="14.1" customHeight="1" x14ac:dyDescent="0.2">
      <c r="A77" s="306">
        <v>92</v>
      </c>
      <c r="B77" s="307" t="s">
        <v>316</v>
      </c>
      <c r="C77" s="308"/>
      <c r="D77" s="113">
        <v>0.65204505038529936</v>
      </c>
      <c r="E77" s="115">
        <v>55</v>
      </c>
      <c r="F77" s="114">
        <v>67</v>
      </c>
      <c r="G77" s="114">
        <v>55</v>
      </c>
      <c r="H77" s="114">
        <v>44</v>
      </c>
      <c r="I77" s="140">
        <v>59</v>
      </c>
      <c r="J77" s="115">
        <v>-4</v>
      </c>
      <c r="K77" s="116">
        <v>-6.7796610169491522</v>
      </c>
    </row>
    <row r="78" spans="1:11" ht="14.1" customHeight="1" x14ac:dyDescent="0.2">
      <c r="A78" s="306">
        <v>93</v>
      </c>
      <c r="B78" s="307" t="s">
        <v>317</v>
      </c>
      <c r="C78" s="308"/>
      <c r="D78" s="113">
        <v>7.1132187314759926E-2</v>
      </c>
      <c r="E78" s="115">
        <v>6</v>
      </c>
      <c r="F78" s="114">
        <v>7</v>
      </c>
      <c r="G78" s="114" t="s">
        <v>513</v>
      </c>
      <c r="H78" s="114">
        <v>13</v>
      </c>
      <c r="I78" s="140">
        <v>12</v>
      </c>
      <c r="J78" s="115">
        <v>-6</v>
      </c>
      <c r="K78" s="116">
        <v>-50</v>
      </c>
    </row>
    <row r="79" spans="1:11" ht="14.1" customHeight="1" x14ac:dyDescent="0.2">
      <c r="A79" s="306">
        <v>94</v>
      </c>
      <c r="B79" s="307" t="s">
        <v>318</v>
      </c>
      <c r="C79" s="308"/>
      <c r="D79" s="113">
        <v>0.45050385299347956</v>
      </c>
      <c r="E79" s="115">
        <v>38</v>
      </c>
      <c r="F79" s="114">
        <v>27</v>
      </c>
      <c r="G79" s="114">
        <v>18</v>
      </c>
      <c r="H79" s="114">
        <v>15</v>
      </c>
      <c r="I79" s="140">
        <v>24</v>
      </c>
      <c r="J79" s="115">
        <v>14</v>
      </c>
      <c r="K79" s="116">
        <v>58.333333333333336</v>
      </c>
    </row>
    <row r="80" spans="1:11" ht="14.1" customHeight="1" x14ac:dyDescent="0.2">
      <c r="A80" s="306" t="s">
        <v>319</v>
      </c>
      <c r="B80" s="307" t="s">
        <v>320</v>
      </c>
      <c r="C80" s="308"/>
      <c r="D80" s="113">
        <v>4.7421458209839951E-2</v>
      </c>
      <c r="E80" s="115">
        <v>4</v>
      </c>
      <c r="F80" s="114" t="s">
        <v>513</v>
      </c>
      <c r="G80" s="114" t="s">
        <v>513</v>
      </c>
      <c r="H80" s="114">
        <v>4</v>
      </c>
      <c r="I80" s="140">
        <v>0</v>
      </c>
      <c r="J80" s="115">
        <v>4</v>
      </c>
      <c r="K80" s="116" t="s">
        <v>514</v>
      </c>
    </row>
    <row r="81" spans="1:11" ht="14.1" customHeight="1" x14ac:dyDescent="0.2">
      <c r="A81" s="310" t="s">
        <v>321</v>
      </c>
      <c r="B81" s="311" t="s">
        <v>333</v>
      </c>
      <c r="C81" s="312"/>
      <c r="D81" s="125">
        <v>0.67575577949021937</v>
      </c>
      <c r="E81" s="143">
        <v>57</v>
      </c>
      <c r="F81" s="144">
        <v>45</v>
      </c>
      <c r="G81" s="144">
        <v>157</v>
      </c>
      <c r="H81" s="144">
        <v>76</v>
      </c>
      <c r="I81" s="145">
        <v>64</v>
      </c>
      <c r="J81" s="143">
        <v>-7</v>
      </c>
      <c r="K81" s="146">
        <v>-10.9375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95299</v>
      </c>
      <c r="C10" s="114">
        <v>54963</v>
      </c>
      <c r="D10" s="114">
        <v>40336</v>
      </c>
      <c r="E10" s="114">
        <v>74996</v>
      </c>
      <c r="F10" s="114">
        <v>18239</v>
      </c>
      <c r="G10" s="114">
        <v>9916</v>
      </c>
      <c r="H10" s="114">
        <v>27155</v>
      </c>
      <c r="I10" s="115">
        <v>26799</v>
      </c>
      <c r="J10" s="114">
        <v>20074</v>
      </c>
      <c r="K10" s="114">
        <v>6725</v>
      </c>
      <c r="L10" s="423">
        <v>5735</v>
      </c>
      <c r="M10" s="424">
        <v>6355</v>
      </c>
    </row>
    <row r="11" spans="1:13" ht="11.1" customHeight="1" x14ac:dyDescent="0.2">
      <c r="A11" s="422" t="s">
        <v>387</v>
      </c>
      <c r="B11" s="115">
        <v>95763</v>
      </c>
      <c r="C11" s="114">
        <v>55415</v>
      </c>
      <c r="D11" s="114">
        <v>40348</v>
      </c>
      <c r="E11" s="114">
        <v>75596</v>
      </c>
      <c r="F11" s="114">
        <v>18257</v>
      </c>
      <c r="G11" s="114">
        <v>9521</v>
      </c>
      <c r="H11" s="114">
        <v>27615</v>
      </c>
      <c r="I11" s="115">
        <v>27554</v>
      </c>
      <c r="J11" s="114">
        <v>20559</v>
      </c>
      <c r="K11" s="114">
        <v>6995</v>
      </c>
      <c r="L11" s="423">
        <v>5724</v>
      </c>
      <c r="M11" s="424">
        <v>5330</v>
      </c>
    </row>
    <row r="12" spans="1:13" ht="11.1" customHeight="1" x14ac:dyDescent="0.2">
      <c r="A12" s="422" t="s">
        <v>388</v>
      </c>
      <c r="B12" s="115">
        <v>97499</v>
      </c>
      <c r="C12" s="114">
        <v>56462</v>
      </c>
      <c r="D12" s="114">
        <v>41037</v>
      </c>
      <c r="E12" s="114">
        <v>76880</v>
      </c>
      <c r="F12" s="114">
        <v>18662</v>
      </c>
      <c r="G12" s="114">
        <v>10662</v>
      </c>
      <c r="H12" s="114">
        <v>27920</v>
      </c>
      <c r="I12" s="115">
        <v>27428</v>
      </c>
      <c r="J12" s="114">
        <v>20233</v>
      </c>
      <c r="K12" s="114">
        <v>7195</v>
      </c>
      <c r="L12" s="423">
        <v>8343</v>
      </c>
      <c r="M12" s="424">
        <v>7045</v>
      </c>
    </row>
    <row r="13" spans="1:13" s="110" customFormat="1" ht="11.1" customHeight="1" x14ac:dyDescent="0.2">
      <c r="A13" s="422" t="s">
        <v>389</v>
      </c>
      <c r="B13" s="115">
        <v>97156</v>
      </c>
      <c r="C13" s="114">
        <v>56139</v>
      </c>
      <c r="D13" s="114">
        <v>41017</v>
      </c>
      <c r="E13" s="114">
        <v>76271</v>
      </c>
      <c r="F13" s="114">
        <v>18920</v>
      </c>
      <c r="G13" s="114">
        <v>10496</v>
      </c>
      <c r="H13" s="114">
        <v>28187</v>
      </c>
      <c r="I13" s="115">
        <v>27389</v>
      </c>
      <c r="J13" s="114">
        <v>20213</v>
      </c>
      <c r="K13" s="114">
        <v>7176</v>
      </c>
      <c r="L13" s="423">
        <v>5115</v>
      </c>
      <c r="M13" s="424">
        <v>5496</v>
      </c>
    </row>
    <row r="14" spans="1:13" ht="15" customHeight="1" x14ac:dyDescent="0.2">
      <c r="A14" s="422" t="s">
        <v>390</v>
      </c>
      <c r="B14" s="115">
        <v>97440</v>
      </c>
      <c r="C14" s="114">
        <v>56384</v>
      </c>
      <c r="D14" s="114">
        <v>41056</v>
      </c>
      <c r="E14" s="114">
        <v>74335</v>
      </c>
      <c r="F14" s="114">
        <v>21418</v>
      </c>
      <c r="G14" s="114">
        <v>10045</v>
      </c>
      <c r="H14" s="114">
        <v>28688</v>
      </c>
      <c r="I14" s="115">
        <v>27082</v>
      </c>
      <c r="J14" s="114">
        <v>19915</v>
      </c>
      <c r="K14" s="114">
        <v>7167</v>
      </c>
      <c r="L14" s="423">
        <v>6876</v>
      </c>
      <c r="M14" s="424">
        <v>6507</v>
      </c>
    </row>
    <row r="15" spans="1:13" ht="11.1" customHeight="1" x14ac:dyDescent="0.2">
      <c r="A15" s="422" t="s">
        <v>387</v>
      </c>
      <c r="B15" s="115">
        <v>98058</v>
      </c>
      <c r="C15" s="114">
        <v>56867</v>
      </c>
      <c r="D15" s="114">
        <v>41191</v>
      </c>
      <c r="E15" s="114">
        <v>74481</v>
      </c>
      <c r="F15" s="114">
        <v>21941</v>
      </c>
      <c r="G15" s="114">
        <v>9727</v>
      </c>
      <c r="H15" s="114">
        <v>29178</v>
      </c>
      <c r="I15" s="115">
        <v>27504</v>
      </c>
      <c r="J15" s="114">
        <v>20208</v>
      </c>
      <c r="K15" s="114">
        <v>7296</v>
      </c>
      <c r="L15" s="423">
        <v>6045</v>
      </c>
      <c r="M15" s="424">
        <v>5560</v>
      </c>
    </row>
    <row r="16" spans="1:13" ht="11.1" customHeight="1" x14ac:dyDescent="0.2">
      <c r="A16" s="422" t="s">
        <v>388</v>
      </c>
      <c r="B16" s="115">
        <v>99911</v>
      </c>
      <c r="C16" s="114">
        <v>58053</v>
      </c>
      <c r="D16" s="114">
        <v>41858</v>
      </c>
      <c r="E16" s="114">
        <v>76924</v>
      </c>
      <c r="F16" s="114">
        <v>22325</v>
      </c>
      <c r="G16" s="114">
        <v>10906</v>
      </c>
      <c r="H16" s="114">
        <v>29679</v>
      </c>
      <c r="I16" s="115">
        <v>27562</v>
      </c>
      <c r="J16" s="114">
        <v>20050</v>
      </c>
      <c r="K16" s="114">
        <v>7512</v>
      </c>
      <c r="L16" s="423">
        <v>8872</v>
      </c>
      <c r="M16" s="424">
        <v>7244</v>
      </c>
    </row>
    <row r="17" spans="1:13" s="110" customFormat="1" ht="11.1" customHeight="1" x14ac:dyDescent="0.2">
      <c r="A17" s="422" t="s">
        <v>389</v>
      </c>
      <c r="B17" s="115">
        <v>99279</v>
      </c>
      <c r="C17" s="114">
        <v>57419</v>
      </c>
      <c r="D17" s="114">
        <v>41860</v>
      </c>
      <c r="E17" s="114">
        <v>76829</v>
      </c>
      <c r="F17" s="114">
        <v>22374</v>
      </c>
      <c r="G17" s="114">
        <v>10604</v>
      </c>
      <c r="H17" s="114">
        <v>29869</v>
      </c>
      <c r="I17" s="115">
        <v>27331</v>
      </c>
      <c r="J17" s="114">
        <v>19872</v>
      </c>
      <c r="K17" s="114">
        <v>7459</v>
      </c>
      <c r="L17" s="423">
        <v>4955</v>
      </c>
      <c r="M17" s="424">
        <v>5324</v>
      </c>
    </row>
    <row r="18" spans="1:13" ht="15" customHeight="1" x14ac:dyDescent="0.2">
      <c r="A18" s="422" t="s">
        <v>391</v>
      </c>
      <c r="B18" s="115">
        <v>98983</v>
      </c>
      <c r="C18" s="114">
        <v>57287</v>
      </c>
      <c r="D18" s="114">
        <v>41696</v>
      </c>
      <c r="E18" s="114">
        <v>76205</v>
      </c>
      <c r="F18" s="114">
        <v>22596</v>
      </c>
      <c r="G18" s="114">
        <v>10205</v>
      </c>
      <c r="H18" s="114">
        <v>30213</v>
      </c>
      <c r="I18" s="115">
        <v>27065</v>
      </c>
      <c r="J18" s="114">
        <v>19720</v>
      </c>
      <c r="K18" s="114">
        <v>7345</v>
      </c>
      <c r="L18" s="423">
        <v>6551</v>
      </c>
      <c r="M18" s="424">
        <v>6496</v>
      </c>
    </row>
    <row r="19" spans="1:13" ht="11.1" customHeight="1" x14ac:dyDescent="0.2">
      <c r="A19" s="422" t="s">
        <v>387</v>
      </c>
      <c r="B19" s="115">
        <v>98965</v>
      </c>
      <c r="C19" s="114">
        <v>57381</v>
      </c>
      <c r="D19" s="114">
        <v>41584</v>
      </c>
      <c r="E19" s="114">
        <v>75899</v>
      </c>
      <c r="F19" s="114">
        <v>22859</v>
      </c>
      <c r="G19" s="114">
        <v>9679</v>
      </c>
      <c r="H19" s="114">
        <v>30772</v>
      </c>
      <c r="I19" s="115">
        <v>27478</v>
      </c>
      <c r="J19" s="114">
        <v>19918</v>
      </c>
      <c r="K19" s="114">
        <v>7560</v>
      </c>
      <c r="L19" s="423">
        <v>5220</v>
      </c>
      <c r="M19" s="424">
        <v>5199</v>
      </c>
    </row>
    <row r="20" spans="1:13" ht="11.1" customHeight="1" x14ac:dyDescent="0.2">
      <c r="A20" s="422" t="s">
        <v>388</v>
      </c>
      <c r="B20" s="115">
        <v>100664</v>
      </c>
      <c r="C20" s="114">
        <v>58567</v>
      </c>
      <c r="D20" s="114">
        <v>42097</v>
      </c>
      <c r="E20" s="114">
        <v>77351</v>
      </c>
      <c r="F20" s="114">
        <v>23021</v>
      </c>
      <c r="G20" s="114">
        <v>10843</v>
      </c>
      <c r="H20" s="114">
        <v>31185</v>
      </c>
      <c r="I20" s="115">
        <v>27455</v>
      </c>
      <c r="J20" s="114">
        <v>19656</v>
      </c>
      <c r="K20" s="114">
        <v>7799</v>
      </c>
      <c r="L20" s="423">
        <v>8072</v>
      </c>
      <c r="M20" s="424">
        <v>6603</v>
      </c>
    </row>
    <row r="21" spans="1:13" s="110" customFormat="1" ht="11.1" customHeight="1" x14ac:dyDescent="0.2">
      <c r="A21" s="422" t="s">
        <v>389</v>
      </c>
      <c r="B21" s="115">
        <v>100431</v>
      </c>
      <c r="C21" s="114">
        <v>57802</v>
      </c>
      <c r="D21" s="114">
        <v>42629</v>
      </c>
      <c r="E21" s="114">
        <v>77009</v>
      </c>
      <c r="F21" s="114">
        <v>23255</v>
      </c>
      <c r="G21" s="114">
        <v>10545</v>
      </c>
      <c r="H21" s="114">
        <v>31539</v>
      </c>
      <c r="I21" s="115">
        <v>27456</v>
      </c>
      <c r="J21" s="114">
        <v>19620</v>
      </c>
      <c r="K21" s="114">
        <v>7836</v>
      </c>
      <c r="L21" s="423">
        <v>4586</v>
      </c>
      <c r="M21" s="424">
        <v>5396</v>
      </c>
    </row>
    <row r="22" spans="1:13" ht="15" customHeight="1" x14ac:dyDescent="0.2">
      <c r="A22" s="422" t="s">
        <v>392</v>
      </c>
      <c r="B22" s="115">
        <v>99818</v>
      </c>
      <c r="C22" s="114">
        <v>57356</v>
      </c>
      <c r="D22" s="114">
        <v>42462</v>
      </c>
      <c r="E22" s="114">
        <v>76207</v>
      </c>
      <c r="F22" s="114">
        <v>23195</v>
      </c>
      <c r="G22" s="114">
        <v>10014</v>
      </c>
      <c r="H22" s="114">
        <v>31789</v>
      </c>
      <c r="I22" s="115">
        <v>27219</v>
      </c>
      <c r="J22" s="114">
        <v>19533</v>
      </c>
      <c r="K22" s="114">
        <v>7686</v>
      </c>
      <c r="L22" s="423">
        <v>6257</v>
      </c>
      <c r="M22" s="424">
        <v>7079</v>
      </c>
    </row>
    <row r="23" spans="1:13" ht="11.1" customHeight="1" x14ac:dyDescent="0.2">
      <c r="A23" s="422" t="s">
        <v>387</v>
      </c>
      <c r="B23" s="115">
        <v>100057</v>
      </c>
      <c r="C23" s="114">
        <v>57485</v>
      </c>
      <c r="D23" s="114">
        <v>42572</v>
      </c>
      <c r="E23" s="114">
        <v>76210</v>
      </c>
      <c r="F23" s="114">
        <v>23445</v>
      </c>
      <c r="G23" s="114">
        <v>9651</v>
      </c>
      <c r="H23" s="114">
        <v>32253</v>
      </c>
      <c r="I23" s="115">
        <v>27669</v>
      </c>
      <c r="J23" s="114">
        <v>19844</v>
      </c>
      <c r="K23" s="114">
        <v>7825</v>
      </c>
      <c r="L23" s="423">
        <v>5008</v>
      </c>
      <c r="M23" s="424">
        <v>4955</v>
      </c>
    </row>
    <row r="24" spans="1:13" ht="11.1" customHeight="1" x14ac:dyDescent="0.2">
      <c r="A24" s="422" t="s">
        <v>388</v>
      </c>
      <c r="B24" s="115">
        <v>101497</v>
      </c>
      <c r="C24" s="114">
        <v>58308</v>
      </c>
      <c r="D24" s="114">
        <v>43189</v>
      </c>
      <c r="E24" s="114">
        <v>75894</v>
      </c>
      <c r="F24" s="114">
        <v>23628</v>
      </c>
      <c r="G24" s="114">
        <v>10734</v>
      </c>
      <c r="H24" s="114">
        <v>32575</v>
      </c>
      <c r="I24" s="115">
        <v>27507</v>
      </c>
      <c r="J24" s="114">
        <v>19410</v>
      </c>
      <c r="K24" s="114">
        <v>8097</v>
      </c>
      <c r="L24" s="423">
        <v>8257</v>
      </c>
      <c r="M24" s="424">
        <v>7050</v>
      </c>
    </row>
    <row r="25" spans="1:13" s="110" customFormat="1" ht="11.1" customHeight="1" x14ac:dyDescent="0.2">
      <c r="A25" s="422" t="s">
        <v>389</v>
      </c>
      <c r="B25" s="115">
        <v>100777</v>
      </c>
      <c r="C25" s="114">
        <v>57626</v>
      </c>
      <c r="D25" s="114">
        <v>43151</v>
      </c>
      <c r="E25" s="114">
        <v>74963</v>
      </c>
      <c r="F25" s="114">
        <v>23820</v>
      </c>
      <c r="G25" s="114">
        <v>10376</v>
      </c>
      <c r="H25" s="114">
        <v>32847</v>
      </c>
      <c r="I25" s="115">
        <v>27411</v>
      </c>
      <c r="J25" s="114">
        <v>19449</v>
      </c>
      <c r="K25" s="114">
        <v>7962</v>
      </c>
      <c r="L25" s="423">
        <v>4634</v>
      </c>
      <c r="M25" s="424">
        <v>5381</v>
      </c>
    </row>
    <row r="26" spans="1:13" ht="15" customHeight="1" x14ac:dyDescent="0.2">
      <c r="A26" s="422" t="s">
        <v>393</v>
      </c>
      <c r="B26" s="115">
        <v>100804</v>
      </c>
      <c r="C26" s="114">
        <v>57715</v>
      </c>
      <c r="D26" s="114">
        <v>43089</v>
      </c>
      <c r="E26" s="114">
        <v>74881</v>
      </c>
      <c r="F26" s="114">
        <v>23958</v>
      </c>
      <c r="G26" s="114">
        <v>9993</v>
      </c>
      <c r="H26" s="114">
        <v>33287</v>
      </c>
      <c r="I26" s="115">
        <v>27139</v>
      </c>
      <c r="J26" s="114">
        <v>19303</v>
      </c>
      <c r="K26" s="114">
        <v>7836</v>
      </c>
      <c r="L26" s="423">
        <v>6162</v>
      </c>
      <c r="M26" s="424">
        <v>6165</v>
      </c>
    </row>
    <row r="27" spans="1:13" ht="11.1" customHeight="1" x14ac:dyDescent="0.2">
      <c r="A27" s="422" t="s">
        <v>387</v>
      </c>
      <c r="B27" s="115">
        <v>100774</v>
      </c>
      <c r="C27" s="114">
        <v>57729</v>
      </c>
      <c r="D27" s="114">
        <v>43045</v>
      </c>
      <c r="E27" s="114">
        <v>74668</v>
      </c>
      <c r="F27" s="114">
        <v>24187</v>
      </c>
      <c r="G27" s="114">
        <v>9580</v>
      </c>
      <c r="H27" s="114">
        <v>33705</v>
      </c>
      <c r="I27" s="115">
        <v>27567</v>
      </c>
      <c r="J27" s="114">
        <v>19663</v>
      </c>
      <c r="K27" s="114">
        <v>7904</v>
      </c>
      <c r="L27" s="423">
        <v>5396</v>
      </c>
      <c r="M27" s="424">
        <v>5302</v>
      </c>
    </row>
    <row r="28" spans="1:13" ht="11.1" customHeight="1" x14ac:dyDescent="0.2">
      <c r="A28" s="422" t="s">
        <v>388</v>
      </c>
      <c r="B28" s="115">
        <v>102914</v>
      </c>
      <c r="C28" s="114">
        <v>58910</v>
      </c>
      <c r="D28" s="114">
        <v>44004</v>
      </c>
      <c r="E28" s="114">
        <v>77434</v>
      </c>
      <c r="F28" s="114">
        <v>24726</v>
      </c>
      <c r="G28" s="114">
        <v>10655</v>
      </c>
      <c r="H28" s="114">
        <v>34283</v>
      </c>
      <c r="I28" s="115">
        <v>27461</v>
      </c>
      <c r="J28" s="114">
        <v>19312</v>
      </c>
      <c r="K28" s="114">
        <v>8149</v>
      </c>
      <c r="L28" s="423">
        <v>9746</v>
      </c>
      <c r="M28" s="424">
        <v>8388</v>
      </c>
    </row>
    <row r="29" spans="1:13" s="110" customFormat="1" ht="11.1" customHeight="1" x14ac:dyDescent="0.2">
      <c r="A29" s="422" t="s">
        <v>389</v>
      </c>
      <c r="B29" s="115">
        <v>102309</v>
      </c>
      <c r="C29" s="114">
        <v>58312</v>
      </c>
      <c r="D29" s="114">
        <v>43997</v>
      </c>
      <c r="E29" s="114">
        <v>77413</v>
      </c>
      <c r="F29" s="114">
        <v>24861</v>
      </c>
      <c r="G29" s="114">
        <v>10280</v>
      </c>
      <c r="H29" s="114">
        <v>34487</v>
      </c>
      <c r="I29" s="115">
        <v>27314</v>
      </c>
      <c r="J29" s="114">
        <v>19229</v>
      </c>
      <c r="K29" s="114">
        <v>8085</v>
      </c>
      <c r="L29" s="423">
        <v>4881</v>
      </c>
      <c r="M29" s="424">
        <v>5452</v>
      </c>
    </row>
    <row r="30" spans="1:13" ht="15" customHeight="1" x14ac:dyDescent="0.2">
      <c r="A30" s="422" t="s">
        <v>394</v>
      </c>
      <c r="B30" s="115">
        <v>102776</v>
      </c>
      <c r="C30" s="114">
        <v>58676</v>
      </c>
      <c r="D30" s="114">
        <v>44100</v>
      </c>
      <c r="E30" s="114">
        <v>77559</v>
      </c>
      <c r="F30" s="114">
        <v>25196</v>
      </c>
      <c r="G30" s="114">
        <v>9973</v>
      </c>
      <c r="H30" s="114">
        <v>34980</v>
      </c>
      <c r="I30" s="115">
        <v>26447</v>
      </c>
      <c r="J30" s="114">
        <v>18469</v>
      </c>
      <c r="K30" s="114">
        <v>7978</v>
      </c>
      <c r="L30" s="423">
        <v>7166</v>
      </c>
      <c r="M30" s="424">
        <v>6893</v>
      </c>
    </row>
    <row r="31" spans="1:13" ht="11.1" customHeight="1" x14ac:dyDescent="0.2">
      <c r="A31" s="422" t="s">
        <v>387</v>
      </c>
      <c r="B31" s="115">
        <v>102646</v>
      </c>
      <c r="C31" s="114">
        <v>58588</v>
      </c>
      <c r="D31" s="114">
        <v>44058</v>
      </c>
      <c r="E31" s="114">
        <v>77058</v>
      </c>
      <c r="F31" s="114">
        <v>25572</v>
      </c>
      <c r="G31" s="114">
        <v>9500</v>
      </c>
      <c r="H31" s="114">
        <v>35406</v>
      </c>
      <c r="I31" s="115">
        <v>26908</v>
      </c>
      <c r="J31" s="114">
        <v>18862</v>
      </c>
      <c r="K31" s="114">
        <v>8046</v>
      </c>
      <c r="L31" s="423">
        <v>5929</v>
      </c>
      <c r="M31" s="424">
        <v>6041</v>
      </c>
    </row>
    <row r="32" spans="1:13" ht="11.1" customHeight="1" x14ac:dyDescent="0.2">
      <c r="A32" s="422" t="s">
        <v>388</v>
      </c>
      <c r="B32" s="115">
        <v>104680</v>
      </c>
      <c r="C32" s="114">
        <v>59714</v>
      </c>
      <c r="D32" s="114">
        <v>44966</v>
      </c>
      <c r="E32" s="114">
        <v>78746</v>
      </c>
      <c r="F32" s="114">
        <v>25923</v>
      </c>
      <c r="G32" s="114">
        <v>10769</v>
      </c>
      <c r="H32" s="114">
        <v>35750</v>
      </c>
      <c r="I32" s="115">
        <v>26676</v>
      </c>
      <c r="J32" s="114">
        <v>18398</v>
      </c>
      <c r="K32" s="114">
        <v>8278</v>
      </c>
      <c r="L32" s="423">
        <v>9360</v>
      </c>
      <c r="M32" s="424">
        <v>7796</v>
      </c>
    </row>
    <row r="33" spans="1:13" s="110" customFormat="1" ht="11.1" customHeight="1" x14ac:dyDescent="0.2">
      <c r="A33" s="422" t="s">
        <v>389</v>
      </c>
      <c r="B33" s="115">
        <v>104036</v>
      </c>
      <c r="C33" s="114">
        <v>59213</v>
      </c>
      <c r="D33" s="114">
        <v>44823</v>
      </c>
      <c r="E33" s="114">
        <v>77944</v>
      </c>
      <c r="F33" s="114">
        <v>26087</v>
      </c>
      <c r="G33" s="114">
        <v>10379</v>
      </c>
      <c r="H33" s="114">
        <v>35831</v>
      </c>
      <c r="I33" s="115">
        <v>26607</v>
      </c>
      <c r="J33" s="114">
        <v>18405</v>
      </c>
      <c r="K33" s="114">
        <v>8202</v>
      </c>
      <c r="L33" s="423">
        <v>6251</v>
      </c>
      <c r="M33" s="424">
        <v>6759</v>
      </c>
    </row>
    <row r="34" spans="1:13" ht="15" customHeight="1" x14ac:dyDescent="0.2">
      <c r="A34" s="422" t="s">
        <v>395</v>
      </c>
      <c r="B34" s="115">
        <v>103788</v>
      </c>
      <c r="C34" s="114">
        <v>59094</v>
      </c>
      <c r="D34" s="114">
        <v>44694</v>
      </c>
      <c r="E34" s="114">
        <v>77556</v>
      </c>
      <c r="F34" s="114">
        <v>26229</v>
      </c>
      <c r="G34" s="114">
        <v>9924</v>
      </c>
      <c r="H34" s="114">
        <v>36171</v>
      </c>
      <c r="I34" s="115">
        <v>26245</v>
      </c>
      <c r="J34" s="114">
        <v>18151</v>
      </c>
      <c r="K34" s="114">
        <v>8094</v>
      </c>
      <c r="L34" s="423">
        <v>7036</v>
      </c>
      <c r="M34" s="424">
        <v>7250</v>
      </c>
    </row>
    <row r="35" spans="1:13" ht="11.1" customHeight="1" x14ac:dyDescent="0.2">
      <c r="A35" s="422" t="s">
        <v>387</v>
      </c>
      <c r="B35" s="115">
        <v>104159</v>
      </c>
      <c r="C35" s="114">
        <v>59462</v>
      </c>
      <c r="D35" s="114">
        <v>44697</v>
      </c>
      <c r="E35" s="114">
        <v>77651</v>
      </c>
      <c r="F35" s="114">
        <v>26507</v>
      </c>
      <c r="G35" s="114">
        <v>9486</v>
      </c>
      <c r="H35" s="114">
        <v>36624</v>
      </c>
      <c r="I35" s="115">
        <v>26809</v>
      </c>
      <c r="J35" s="114">
        <v>18571</v>
      </c>
      <c r="K35" s="114">
        <v>8238</v>
      </c>
      <c r="L35" s="423">
        <v>5962</v>
      </c>
      <c r="M35" s="424">
        <v>5720</v>
      </c>
    </row>
    <row r="36" spans="1:13" ht="11.1" customHeight="1" x14ac:dyDescent="0.2">
      <c r="A36" s="422" t="s">
        <v>388</v>
      </c>
      <c r="B36" s="115">
        <v>105835</v>
      </c>
      <c r="C36" s="114">
        <v>60313</v>
      </c>
      <c r="D36" s="114">
        <v>45522</v>
      </c>
      <c r="E36" s="114">
        <v>78875</v>
      </c>
      <c r="F36" s="114">
        <v>26960</v>
      </c>
      <c r="G36" s="114">
        <v>10424</v>
      </c>
      <c r="H36" s="114">
        <v>36996</v>
      </c>
      <c r="I36" s="115">
        <v>26731</v>
      </c>
      <c r="J36" s="114">
        <v>18255</v>
      </c>
      <c r="K36" s="114">
        <v>8476</v>
      </c>
      <c r="L36" s="423">
        <v>9158</v>
      </c>
      <c r="M36" s="424">
        <v>7597</v>
      </c>
    </row>
    <row r="37" spans="1:13" s="110" customFormat="1" ht="11.1" customHeight="1" x14ac:dyDescent="0.2">
      <c r="A37" s="422" t="s">
        <v>389</v>
      </c>
      <c r="B37" s="115">
        <v>105518</v>
      </c>
      <c r="C37" s="114">
        <v>59887</v>
      </c>
      <c r="D37" s="114">
        <v>45631</v>
      </c>
      <c r="E37" s="114">
        <v>78370</v>
      </c>
      <c r="F37" s="114">
        <v>27148</v>
      </c>
      <c r="G37" s="114">
        <v>10100</v>
      </c>
      <c r="H37" s="114">
        <v>37244</v>
      </c>
      <c r="I37" s="115">
        <v>26663</v>
      </c>
      <c r="J37" s="114">
        <v>18211</v>
      </c>
      <c r="K37" s="114">
        <v>8452</v>
      </c>
      <c r="L37" s="423">
        <v>6909</v>
      </c>
      <c r="M37" s="424">
        <v>7360</v>
      </c>
    </row>
    <row r="38" spans="1:13" ht="15" customHeight="1" x14ac:dyDescent="0.2">
      <c r="A38" s="425" t="s">
        <v>396</v>
      </c>
      <c r="B38" s="115">
        <v>105555</v>
      </c>
      <c r="C38" s="114">
        <v>59882</v>
      </c>
      <c r="D38" s="114">
        <v>45673</v>
      </c>
      <c r="E38" s="114">
        <v>78149</v>
      </c>
      <c r="F38" s="114">
        <v>27406</v>
      </c>
      <c r="G38" s="114">
        <v>9681</v>
      </c>
      <c r="H38" s="114">
        <v>37559</v>
      </c>
      <c r="I38" s="115">
        <v>26422</v>
      </c>
      <c r="J38" s="114">
        <v>18099</v>
      </c>
      <c r="K38" s="114">
        <v>8323</v>
      </c>
      <c r="L38" s="423">
        <v>8947</v>
      </c>
      <c r="M38" s="424">
        <v>8933</v>
      </c>
    </row>
    <row r="39" spans="1:13" ht="11.1" customHeight="1" x14ac:dyDescent="0.2">
      <c r="A39" s="422" t="s">
        <v>387</v>
      </c>
      <c r="B39" s="115">
        <v>105643</v>
      </c>
      <c r="C39" s="114">
        <v>59934</v>
      </c>
      <c r="D39" s="114">
        <v>45709</v>
      </c>
      <c r="E39" s="114">
        <v>77827</v>
      </c>
      <c r="F39" s="114">
        <v>27816</v>
      </c>
      <c r="G39" s="114">
        <v>9277</v>
      </c>
      <c r="H39" s="114">
        <v>38167</v>
      </c>
      <c r="I39" s="115">
        <v>26971</v>
      </c>
      <c r="J39" s="114">
        <v>18371</v>
      </c>
      <c r="K39" s="114">
        <v>8600</v>
      </c>
      <c r="L39" s="423">
        <v>6407</v>
      </c>
      <c r="M39" s="424">
        <v>6379</v>
      </c>
    </row>
    <row r="40" spans="1:13" ht="11.1" customHeight="1" x14ac:dyDescent="0.2">
      <c r="A40" s="425" t="s">
        <v>388</v>
      </c>
      <c r="B40" s="115">
        <v>107600</v>
      </c>
      <c r="C40" s="114">
        <v>61149</v>
      </c>
      <c r="D40" s="114">
        <v>46451</v>
      </c>
      <c r="E40" s="114">
        <v>79565</v>
      </c>
      <c r="F40" s="114">
        <v>28035</v>
      </c>
      <c r="G40" s="114">
        <v>10459</v>
      </c>
      <c r="H40" s="114">
        <v>38622</v>
      </c>
      <c r="I40" s="115">
        <v>27842</v>
      </c>
      <c r="J40" s="114">
        <v>18710</v>
      </c>
      <c r="K40" s="114">
        <v>9132</v>
      </c>
      <c r="L40" s="423">
        <v>9742</v>
      </c>
      <c r="M40" s="424">
        <v>8064</v>
      </c>
    </row>
    <row r="41" spans="1:13" s="110" customFormat="1" ht="11.1" customHeight="1" x14ac:dyDescent="0.2">
      <c r="A41" s="422" t="s">
        <v>389</v>
      </c>
      <c r="B41" s="115">
        <v>107300</v>
      </c>
      <c r="C41" s="114">
        <v>60795</v>
      </c>
      <c r="D41" s="114">
        <v>46505</v>
      </c>
      <c r="E41" s="114">
        <v>79031</v>
      </c>
      <c r="F41" s="114">
        <v>28269</v>
      </c>
      <c r="G41" s="114">
        <v>10155</v>
      </c>
      <c r="H41" s="114">
        <v>38894</v>
      </c>
      <c r="I41" s="115">
        <v>27665</v>
      </c>
      <c r="J41" s="114">
        <v>18541</v>
      </c>
      <c r="K41" s="114">
        <v>9124</v>
      </c>
      <c r="L41" s="423">
        <v>5746</v>
      </c>
      <c r="M41" s="424">
        <v>6230</v>
      </c>
    </row>
    <row r="42" spans="1:13" ht="15" customHeight="1" x14ac:dyDescent="0.2">
      <c r="A42" s="422" t="s">
        <v>397</v>
      </c>
      <c r="B42" s="115">
        <v>107848</v>
      </c>
      <c r="C42" s="114">
        <v>61149</v>
      </c>
      <c r="D42" s="114">
        <v>46699</v>
      </c>
      <c r="E42" s="114">
        <v>79273</v>
      </c>
      <c r="F42" s="114">
        <v>28575</v>
      </c>
      <c r="G42" s="114">
        <v>9815</v>
      </c>
      <c r="H42" s="114">
        <v>39315</v>
      </c>
      <c r="I42" s="115">
        <v>27419</v>
      </c>
      <c r="J42" s="114">
        <v>18291</v>
      </c>
      <c r="K42" s="114">
        <v>9128</v>
      </c>
      <c r="L42" s="423">
        <v>7954</v>
      </c>
      <c r="M42" s="424">
        <v>7572</v>
      </c>
    </row>
    <row r="43" spans="1:13" ht="11.1" customHeight="1" x14ac:dyDescent="0.2">
      <c r="A43" s="422" t="s">
        <v>387</v>
      </c>
      <c r="B43" s="115">
        <v>108295</v>
      </c>
      <c r="C43" s="114">
        <v>61546</v>
      </c>
      <c r="D43" s="114">
        <v>46749</v>
      </c>
      <c r="E43" s="114">
        <v>79410</v>
      </c>
      <c r="F43" s="114">
        <v>28885</v>
      </c>
      <c r="G43" s="114">
        <v>9475</v>
      </c>
      <c r="H43" s="114">
        <v>39918</v>
      </c>
      <c r="I43" s="115">
        <v>27981</v>
      </c>
      <c r="J43" s="114">
        <v>18621</v>
      </c>
      <c r="K43" s="114">
        <v>9360</v>
      </c>
      <c r="L43" s="423">
        <v>6632</v>
      </c>
      <c r="M43" s="424">
        <v>6503</v>
      </c>
    </row>
    <row r="44" spans="1:13" ht="11.1" customHeight="1" x14ac:dyDescent="0.2">
      <c r="A44" s="422" t="s">
        <v>388</v>
      </c>
      <c r="B44" s="115">
        <v>110376</v>
      </c>
      <c r="C44" s="114">
        <v>62849</v>
      </c>
      <c r="D44" s="114">
        <v>47527</v>
      </c>
      <c r="E44" s="114">
        <v>81025</v>
      </c>
      <c r="F44" s="114">
        <v>29351</v>
      </c>
      <c r="G44" s="114">
        <v>10669</v>
      </c>
      <c r="H44" s="114">
        <v>40341</v>
      </c>
      <c r="I44" s="115">
        <v>27834</v>
      </c>
      <c r="J44" s="114">
        <v>18230</v>
      </c>
      <c r="K44" s="114">
        <v>9604</v>
      </c>
      <c r="L44" s="423">
        <v>9897</v>
      </c>
      <c r="M44" s="424">
        <v>8066</v>
      </c>
    </row>
    <row r="45" spans="1:13" s="110" customFormat="1" ht="11.1" customHeight="1" x14ac:dyDescent="0.2">
      <c r="A45" s="422" t="s">
        <v>389</v>
      </c>
      <c r="B45" s="115">
        <v>110964</v>
      </c>
      <c r="C45" s="114">
        <v>62819</v>
      </c>
      <c r="D45" s="114">
        <v>48145</v>
      </c>
      <c r="E45" s="114">
        <v>81093</v>
      </c>
      <c r="F45" s="114">
        <v>29871</v>
      </c>
      <c r="G45" s="114">
        <v>10428</v>
      </c>
      <c r="H45" s="114">
        <v>40780</v>
      </c>
      <c r="I45" s="115">
        <v>27944</v>
      </c>
      <c r="J45" s="114">
        <v>18243</v>
      </c>
      <c r="K45" s="114">
        <v>9701</v>
      </c>
      <c r="L45" s="423">
        <v>6603</v>
      </c>
      <c r="M45" s="424">
        <v>6688</v>
      </c>
    </row>
    <row r="46" spans="1:13" ht="15" customHeight="1" x14ac:dyDescent="0.2">
      <c r="A46" s="422" t="s">
        <v>398</v>
      </c>
      <c r="B46" s="115">
        <v>110059</v>
      </c>
      <c r="C46" s="114">
        <v>62351</v>
      </c>
      <c r="D46" s="114">
        <v>47708</v>
      </c>
      <c r="E46" s="114">
        <v>80169</v>
      </c>
      <c r="F46" s="114">
        <v>29890</v>
      </c>
      <c r="G46" s="114">
        <v>10100</v>
      </c>
      <c r="H46" s="114">
        <v>40725</v>
      </c>
      <c r="I46" s="115">
        <v>27830</v>
      </c>
      <c r="J46" s="114">
        <v>18112</v>
      </c>
      <c r="K46" s="114">
        <v>9718</v>
      </c>
      <c r="L46" s="423">
        <v>7939</v>
      </c>
      <c r="M46" s="424">
        <v>7948</v>
      </c>
    </row>
    <row r="47" spans="1:13" ht="11.1" customHeight="1" x14ac:dyDescent="0.2">
      <c r="A47" s="422" t="s">
        <v>387</v>
      </c>
      <c r="B47" s="115">
        <v>109992</v>
      </c>
      <c r="C47" s="114">
        <v>62269</v>
      </c>
      <c r="D47" s="114">
        <v>47723</v>
      </c>
      <c r="E47" s="114">
        <v>79840</v>
      </c>
      <c r="F47" s="114">
        <v>30152</v>
      </c>
      <c r="G47" s="114">
        <v>9672</v>
      </c>
      <c r="H47" s="114">
        <v>41047</v>
      </c>
      <c r="I47" s="115">
        <v>28120</v>
      </c>
      <c r="J47" s="114">
        <v>18188</v>
      </c>
      <c r="K47" s="114">
        <v>9932</v>
      </c>
      <c r="L47" s="423">
        <v>6563</v>
      </c>
      <c r="M47" s="424">
        <v>6719</v>
      </c>
    </row>
    <row r="48" spans="1:13" ht="11.1" customHeight="1" x14ac:dyDescent="0.2">
      <c r="A48" s="422" t="s">
        <v>388</v>
      </c>
      <c r="B48" s="115">
        <v>111959</v>
      </c>
      <c r="C48" s="114">
        <v>63450</v>
      </c>
      <c r="D48" s="114">
        <v>48509</v>
      </c>
      <c r="E48" s="114">
        <v>81353</v>
      </c>
      <c r="F48" s="114">
        <v>30606</v>
      </c>
      <c r="G48" s="114">
        <v>10799</v>
      </c>
      <c r="H48" s="114">
        <v>41429</v>
      </c>
      <c r="I48" s="115">
        <v>27546</v>
      </c>
      <c r="J48" s="114">
        <v>17427</v>
      </c>
      <c r="K48" s="114">
        <v>10119</v>
      </c>
      <c r="L48" s="423">
        <v>10289</v>
      </c>
      <c r="M48" s="424">
        <v>8531</v>
      </c>
    </row>
    <row r="49" spans="1:17" s="110" customFormat="1" ht="11.1" customHeight="1" x14ac:dyDescent="0.2">
      <c r="A49" s="422" t="s">
        <v>389</v>
      </c>
      <c r="B49" s="115">
        <v>110516</v>
      </c>
      <c r="C49" s="114">
        <v>62356</v>
      </c>
      <c r="D49" s="114">
        <v>48160</v>
      </c>
      <c r="E49" s="114">
        <v>79955</v>
      </c>
      <c r="F49" s="114">
        <v>30561</v>
      </c>
      <c r="G49" s="114">
        <v>10376</v>
      </c>
      <c r="H49" s="114">
        <v>41167</v>
      </c>
      <c r="I49" s="115">
        <v>27178</v>
      </c>
      <c r="J49" s="114">
        <v>17261</v>
      </c>
      <c r="K49" s="114">
        <v>9917</v>
      </c>
      <c r="L49" s="423">
        <v>5855</v>
      </c>
      <c r="M49" s="424">
        <v>7511</v>
      </c>
    </row>
    <row r="50" spans="1:17" ht="15" customHeight="1" x14ac:dyDescent="0.2">
      <c r="A50" s="422" t="s">
        <v>399</v>
      </c>
      <c r="B50" s="143">
        <v>109673</v>
      </c>
      <c r="C50" s="144">
        <v>61803</v>
      </c>
      <c r="D50" s="144">
        <v>47870</v>
      </c>
      <c r="E50" s="144">
        <v>79268</v>
      </c>
      <c r="F50" s="144">
        <v>30405</v>
      </c>
      <c r="G50" s="144">
        <v>9924</v>
      </c>
      <c r="H50" s="144">
        <v>41175</v>
      </c>
      <c r="I50" s="143">
        <v>26313</v>
      </c>
      <c r="J50" s="144">
        <v>16740</v>
      </c>
      <c r="K50" s="144">
        <v>9573</v>
      </c>
      <c r="L50" s="426">
        <v>7452</v>
      </c>
      <c r="M50" s="427">
        <v>8435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-0.35072097693055543</v>
      </c>
      <c r="C6" s="480">
        <f>'Tabelle 3.3'!J11</f>
        <v>-5.4509522098454903</v>
      </c>
      <c r="D6" s="481">
        <f t="shared" ref="D6:E9" si="0">IF(OR(AND(B6&gt;=-50,B6&lt;=50),ISNUMBER(B6)=FALSE),B6,"")</f>
        <v>-0.35072097693055543</v>
      </c>
      <c r="E6" s="481">
        <f t="shared" si="0"/>
        <v>-5.4509522098454903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-0.35072097693055543</v>
      </c>
      <c r="C14" s="480">
        <f>'Tabelle 3.3'!J11</f>
        <v>-5.4509522098454903</v>
      </c>
      <c r="D14" s="481">
        <f>IF(OR(AND(B14&gt;=-50,B14&lt;=50),ISNUMBER(B14)=FALSE),B14,"")</f>
        <v>-0.35072097693055543</v>
      </c>
      <c r="E14" s="481">
        <f>IF(OR(AND(C14&gt;=-50,C14&lt;=50),ISNUMBER(C14)=FALSE),C14,"")</f>
        <v>-5.4509522098454903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4.8582995951417001</v>
      </c>
      <c r="C15" s="480">
        <f>'Tabelle 3.3'!J12</f>
        <v>3.7735849056603774</v>
      </c>
      <c r="D15" s="481">
        <f t="shared" ref="D15:E45" si="3">IF(OR(AND(B15&gt;=-50,B15&lt;=50),ISNUMBER(B15)=FALSE),B15,"")</f>
        <v>4.8582995951417001</v>
      </c>
      <c r="E15" s="481">
        <f t="shared" si="3"/>
        <v>3.7735849056603774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1.5052356020942408</v>
      </c>
      <c r="C16" s="480">
        <f>'Tabelle 3.3'!J13</f>
        <v>22.033898305084747</v>
      </c>
      <c r="D16" s="481">
        <f t="shared" si="3"/>
        <v>1.5052356020942408</v>
      </c>
      <c r="E16" s="481">
        <f t="shared" si="3"/>
        <v>22.033898305084747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-2.1038364075667393</v>
      </c>
      <c r="C17" s="480">
        <f>'Tabelle 3.3'!J14</f>
        <v>-11.057153530070975</v>
      </c>
      <c r="D17" s="481">
        <f t="shared" si="3"/>
        <v>-2.1038364075667393</v>
      </c>
      <c r="E17" s="481">
        <f t="shared" si="3"/>
        <v>-11.057153530070975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-18.79815100154083</v>
      </c>
      <c r="C18" s="480">
        <f>'Tabelle 3.3'!J15</f>
        <v>-12.8</v>
      </c>
      <c r="D18" s="481">
        <f t="shared" si="3"/>
        <v>-18.79815100154083</v>
      </c>
      <c r="E18" s="481">
        <f t="shared" si="3"/>
        <v>-12.8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-1.5048489577527588</v>
      </c>
      <c r="C19" s="480">
        <f>'Tabelle 3.3'!J16</f>
        <v>-10.284463894967177</v>
      </c>
      <c r="D19" s="481">
        <f t="shared" si="3"/>
        <v>-1.5048489577527588</v>
      </c>
      <c r="E19" s="481">
        <f t="shared" si="3"/>
        <v>-10.284463894967177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1.1224891689641592</v>
      </c>
      <c r="C20" s="480">
        <f>'Tabelle 3.3'!J17</f>
        <v>-12.607449856733524</v>
      </c>
      <c r="D20" s="481">
        <f t="shared" si="3"/>
        <v>1.1224891689641592</v>
      </c>
      <c r="E20" s="481">
        <f t="shared" si="3"/>
        <v>-12.607449856733524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1.482835669307333</v>
      </c>
      <c r="C21" s="480">
        <f>'Tabelle 3.3'!J18</f>
        <v>1.4985014985014986</v>
      </c>
      <c r="D21" s="481">
        <f t="shared" si="3"/>
        <v>1.482835669307333</v>
      </c>
      <c r="E21" s="481">
        <f t="shared" si="3"/>
        <v>1.4985014985014986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-5.1480051480051477E-2</v>
      </c>
      <c r="C22" s="480">
        <f>'Tabelle 3.3'!J19</f>
        <v>-0.65180824222035327</v>
      </c>
      <c r="D22" s="481">
        <f t="shared" si="3"/>
        <v>-5.1480051480051477E-2</v>
      </c>
      <c r="E22" s="481">
        <f t="shared" si="3"/>
        <v>-0.65180824222035327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2.1078617546524878</v>
      </c>
      <c r="C23" s="480">
        <f>'Tabelle 3.3'!J20</f>
        <v>-5.868167202572347</v>
      </c>
      <c r="D23" s="481">
        <f t="shared" si="3"/>
        <v>2.1078617546524878</v>
      </c>
      <c r="E23" s="481">
        <f t="shared" si="3"/>
        <v>-5.868167202572347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-7.056798623063683</v>
      </c>
      <c r="C24" s="480">
        <f>'Tabelle 3.3'!J21</f>
        <v>-14.566115702479339</v>
      </c>
      <c r="D24" s="481">
        <f t="shared" si="3"/>
        <v>-7.056798623063683</v>
      </c>
      <c r="E24" s="481">
        <f t="shared" si="3"/>
        <v>-14.566115702479339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2.8138528138528138</v>
      </c>
      <c r="C25" s="480">
        <f>'Tabelle 3.3'!J22</f>
        <v>-2.9801324503311259</v>
      </c>
      <c r="D25" s="481">
        <f t="shared" si="3"/>
        <v>2.8138528138528138</v>
      </c>
      <c r="E25" s="481">
        <f t="shared" si="3"/>
        <v>-2.9801324503311259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-0.53879310344827591</v>
      </c>
      <c r="C26" s="480">
        <f>'Tabelle 3.3'!J23</f>
        <v>7.2033898305084749</v>
      </c>
      <c r="D26" s="481">
        <f t="shared" si="3"/>
        <v>-0.53879310344827591</v>
      </c>
      <c r="E26" s="481">
        <f t="shared" si="3"/>
        <v>7.2033898305084749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-2.6907630522088355</v>
      </c>
      <c r="C27" s="480">
        <f>'Tabelle 3.3'!J24</f>
        <v>-11.137162954279015</v>
      </c>
      <c r="D27" s="481">
        <f t="shared" si="3"/>
        <v>-2.6907630522088355</v>
      </c>
      <c r="E27" s="481">
        <f t="shared" si="3"/>
        <v>-11.137162954279015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0.58577405857740583</v>
      </c>
      <c r="C28" s="480">
        <f>'Tabelle 3.3'!J25</f>
        <v>-6.9439785306943982</v>
      </c>
      <c r="D28" s="481">
        <f t="shared" si="3"/>
        <v>0.58577405857740583</v>
      </c>
      <c r="E28" s="481">
        <f t="shared" si="3"/>
        <v>-6.9439785306943982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-16.44736842105263</v>
      </c>
      <c r="C29" s="480">
        <f>'Tabelle 3.3'!J26</f>
        <v>-17.836257309941519</v>
      </c>
      <c r="D29" s="481">
        <f t="shared" si="3"/>
        <v>-16.44736842105263</v>
      </c>
      <c r="E29" s="481">
        <f t="shared" si="3"/>
        <v>-17.836257309941519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1.6736401673640167</v>
      </c>
      <c r="C30" s="480">
        <f>'Tabelle 3.3'!J27</f>
        <v>5.1282051282051286</v>
      </c>
      <c r="D30" s="481">
        <f t="shared" si="3"/>
        <v>1.6736401673640167</v>
      </c>
      <c r="E30" s="481">
        <f t="shared" si="3"/>
        <v>5.1282051282051286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3.3471229785633696</v>
      </c>
      <c r="C31" s="480">
        <f>'Tabelle 3.3'!J28</f>
        <v>-0.84566596194503174</v>
      </c>
      <c r="D31" s="481">
        <f t="shared" si="3"/>
        <v>3.3471229785633696</v>
      </c>
      <c r="E31" s="481">
        <f t="shared" si="3"/>
        <v>-0.84566596194503174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2.9580669628345433</v>
      </c>
      <c r="C32" s="480">
        <f>'Tabelle 3.3'!J29</f>
        <v>-1.4667365112624411</v>
      </c>
      <c r="D32" s="481">
        <f t="shared" si="3"/>
        <v>2.9580669628345433</v>
      </c>
      <c r="E32" s="481">
        <f t="shared" si="3"/>
        <v>-1.4667365112624411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2.3937600860677786</v>
      </c>
      <c r="C33" s="480">
        <f>'Tabelle 3.3'!J30</f>
        <v>-2.4544734758511479</v>
      </c>
      <c r="D33" s="481">
        <f t="shared" si="3"/>
        <v>2.3937600860677786</v>
      </c>
      <c r="E33" s="481">
        <f t="shared" si="3"/>
        <v>-2.4544734758511479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0.70711678832116787</v>
      </c>
      <c r="C34" s="480">
        <f>'Tabelle 3.3'!J31</f>
        <v>-0.83459787556904397</v>
      </c>
      <c r="D34" s="481">
        <f t="shared" si="3"/>
        <v>0.70711678832116787</v>
      </c>
      <c r="E34" s="481">
        <f t="shared" si="3"/>
        <v>-0.83459787556904397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4.8582995951417001</v>
      </c>
      <c r="C37" s="480">
        <f>'Tabelle 3.3'!J34</f>
        <v>3.7735849056603774</v>
      </c>
      <c r="D37" s="481">
        <f t="shared" si="3"/>
        <v>4.8582995951417001</v>
      </c>
      <c r="E37" s="481">
        <f t="shared" si="3"/>
        <v>3.7735849056603774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-1.5301195870162667</v>
      </c>
      <c r="C38" s="480">
        <f>'Tabelle 3.3'!J35</f>
        <v>-7.1715279636071712</v>
      </c>
      <c r="D38" s="481">
        <f t="shared" si="3"/>
        <v>-1.5301195870162667</v>
      </c>
      <c r="E38" s="481">
        <f t="shared" si="3"/>
        <v>-7.1715279636071712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0.31689785805856846</v>
      </c>
      <c r="C39" s="480">
        <f>'Tabelle 3.3'!J36</f>
        <v>-5.2440247367541364</v>
      </c>
      <c r="D39" s="481">
        <f t="shared" si="3"/>
        <v>0.31689785805856846</v>
      </c>
      <c r="E39" s="481">
        <f t="shared" si="3"/>
        <v>-5.2440247367541364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0.31689785805856846</v>
      </c>
      <c r="C45" s="480">
        <f>'Tabelle 3.3'!J36</f>
        <v>-5.2440247367541364</v>
      </c>
      <c r="D45" s="481">
        <f t="shared" si="3"/>
        <v>0.31689785805856846</v>
      </c>
      <c r="E45" s="481">
        <f t="shared" si="3"/>
        <v>-5.2440247367541364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100804</v>
      </c>
      <c r="C51" s="487">
        <v>19303</v>
      </c>
      <c r="D51" s="487">
        <v>7836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100774</v>
      </c>
      <c r="C52" s="487">
        <v>19663</v>
      </c>
      <c r="D52" s="487">
        <v>7904</v>
      </c>
      <c r="E52" s="488">
        <f t="shared" ref="E52:G70" si="11">IF($A$51=37802,IF(COUNTBLANK(B$51:B$70)&gt;0,#N/A,B52/B$51*100),IF(COUNTBLANK(B$51:B$75)&gt;0,#N/A,B52/B$51*100))</f>
        <v>99.970239276219203</v>
      </c>
      <c r="F52" s="488">
        <f t="shared" si="11"/>
        <v>101.86499507848521</v>
      </c>
      <c r="G52" s="488">
        <f t="shared" si="11"/>
        <v>100.86778968861665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102914</v>
      </c>
      <c r="C53" s="487">
        <v>19312</v>
      </c>
      <c r="D53" s="487">
        <v>8149</v>
      </c>
      <c r="E53" s="488">
        <f t="shared" si="11"/>
        <v>102.09317090591642</v>
      </c>
      <c r="F53" s="488">
        <f t="shared" si="11"/>
        <v>100.04662487696211</v>
      </c>
      <c r="G53" s="488">
        <f t="shared" si="11"/>
        <v>103.99438489025013</v>
      </c>
      <c r="H53" s="489">
        <f>IF(ISERROR(L53)=TRUE,IF(MONTH(A53)=MONTH(MAX(A$51:A$75)),A53,""),"")</f>
        <v>41883</v>
      </c>
      <c r="I53" s="488">
        <f t="shared" si="12"/>
        <v>102.09317090591642</v>
      </c>
      <c r="J53" s="488">
        <f t="shared" si="10"/>
        <v>100.04662487696211</v>
      </c>
      <c r="K53" s="488">
        <f t="shared" si="10"/>
        <v>103.99438489025013</v>
      </c>
      <c r="L53" s="488" t="e">
        <f t="shared" si="13"/>
        <v>#N/A</v>
      </c>
    </row>
    <row r="54" spans="1:14" ht="15" customHeight="1" x14ac:dyDescent="0.2">
      <c r="A54" s="490" t="s">
        <v>462</v>
      </c>
      <c r="B54" s="487">
        <v>102309</v>
      </c>
      <c r="C54" s="487">
        <v>19229</v>
      </c>
      <c r="D54" s="487">
        <v>8085</v>
      </c>
      <c r="E54" s="488">
        <f t="shared" si="11"/>
        <v>101.49299630967026</v>
      </c>
      <c r="F54" s="488">
        <f t="shared" si="11"/>
        <v>99.616639900533599</v>
      </c>
      <c r="G54" s="488">
        <f t="shared" si="11"/>
        <v>103.17764165390506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102776</v>
      </c>
      <c r="C55" s="487">
        <v>18469</v>
      </c>
      <c r="D55" s="487">
        <v>7978</v>
      </c>
      <c r="E55" s="488">
        <f t="shared" si="11"/>
        <v>101.95627157652474</v>
      </c>
      <c r="F55" s="488">
        <f t="shared" si="11"/>
        <v>95.679428068175937</v>
      </c>
      <c r="G55" s="488">
        <f t="shared" si="11"/>
        <v>101.81214905564065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102646</v>
      </c>
      <c r="C56" s="487">
        <v>18862</v>
      </c>
      <c r="D56" s="487">
        <v>8046</v>
      </c>
      <c r="E56" s="488">
        <f t="shared" si="11"/>
        <v>101.82730844014128</v>
      </c>
      <c r="F56" s="488">
        <f t="shared" si="11"/>
        <v>97.715381028855617</v>
      </c>
      <c r="G56" s="488">
        <f t="shared" si="11"/>
        <v>102.67993874425727</v>
      </c>
      <c r="H56" s="489" t="str">
        <f t="shared" si="14"/>
        <v/>
      </c>
      <c r="I56" s="488" t="str">
        <f t="shared" si="12"/>
        <v/>
      </c>
      <c r="J56" s="488" t="str">
        <f t="shared" si="10"/>
        <v/>
      </c>
      <c r="K56" s="488" t="str">
        <f t="shared" si="10"/>
        <v/>
      </c>
      <c r="L56" s="488" t="e">
        <f t="shared" si="13"/>
        <v>#N/A</v>
      </c>
    </row>
    <row r="57" spans="1:14" ht="15" customHeight="1" x14ac:dyDescent="0.2">
      <c r="A57" s="490">
        <v>42248</v>
      </c>
      <c r="B57" s="487">
        <v>104680</v>
      </c>
      <c r="C57" s="487">
        <v>18398</v>
      </c>
      <c r="D57" s="487">
        <v>8278</v>
      </c>
      <c r="E57" s="488">
        <f t="shared" si="11"/>
        <v>103.84508551247966</v>
      </c>
      <c r="F57" s="488">
        <f t="shared" si="11"/>
        <v>95.31160959436356</v>
      </c>
      <c r="G57" s="488">
        <f t="shared" si="11"/>
        <v>105.64063297600816</v>
      </c>
      <c r="H57" s="489">
        <f t="shared" si="14"/>
        <v>42248</v>
      </c>
      <c r="I57" s="488">
        <f t="shared" si="12"/>
        <v>103.84508551247966</v>
      </c>
      <c r="J57" s="488">
        <f t="shared" si="10"/>
        <v>95.31160959436356</v>
      </c>
      <c r="K57" s="488">
        <f t="shared" si="10"/>
        <v>105.64063297600816</v>
      </c>
      <c r="L57" s="488" t="e">
        <f t="shared" si="13"/>
        <v>#N/A</v>
      </c>
    </row>
    <row r="58" spans="1:14" ht="15" customHeight="1" x14ac:dyDescent="0.2">
      <c r="A58" s="490" t="s">
        <v>465</v>
      </c>
      <c r="B58" s="487">
        <v>104036</v>
      </c>
      <c r="C58" s="487">
        <v>18405</v>
      </c>
      <c r="D58" s="487">
        <v>8202</v>
      </c>
      <c r="E58" s="488">
        <f t="shared" si="11"/>
        <v>103.20622197531844</v>
      </c>
      <c r="F58" s="488">
        <f t="shared" si="11"/>
        <v>95.347873387556334</v>
      </c>
      <c r="G58" s="488">
        <f t="shared" si="11"/>
        <v>104.67075038284838</v>
      </c>
      <c r="H58" s="489" t="str">
        <f t="shared" si="14"/>
        <v/>
      </c>
      <c r="I58" s="488" t="str">
        <f t="shared" si="12"/>
        <v/>
      </c>
      <c r="J58" s="488" t="str">
        <f t="shared" si="10"/>
        <v/>
      </c>
      <c r="K58" s="488" t="str">
        <f t="shared" si="10"/>
        <v/>
      </c>
      <c r="L58" s="488" t="e">
        <f t="shared" si="13"/>
        <v>#N/A</v>
      </c>
    </row>
    <row r="59" spans="1:14" ht="15" customHeight="1" x14ac:dyDescent="0.2">
      <c r="A59" s="490" t="s">
        <v>466</v>
      </c>
      <c r="B59" s="487">
        <v>103788</v>
      </c>
      <c r="C59" s="487">
        <v>18151</v>
      </c>
      <c r="D59" s="487">
        <v>8094</v>
      </c>
      <c r="E59" s="488">
        <f t="shared" si="11"/>
        <v>102.96019999206381</v>
      </c>
      <c r="F59" s="488">
        <f t="shared" si="11"/>
        <v>94.032015748847328</v>
      </c>
      <c r="G59" s="488">
        <f t="shared" si="11"/>
        <v>103.29249617151608</v>
      </c>
      <c r="H59" s="489" t="str">
        <f t="shared" si="14"/>
        <v/>
      </c>
      <c r="I59" s="488" t="str">
        <f t="shared" si="12"/>
        <v/>
      </c>
      <c r="J59" s="488" t="str">
        <f t="shared" si="10"/>
        <v/>
      </c>
      <c r="K59" s="488" t="str">
        <f t="shared" si="10"/>
        <v/>
      </c>
      <c r="L59" s="488" t="e">
        <f t="shared" si="13"/>
        <v>#N/A</v>
      </c>
    </row>
    <row r="60" spans="1:14" ht="15" customHeight="1" x14ac:dyDescent="0.2">
      <c r="A60" s="490" t="s">
        <v>467</v>
      </c>
      <c r="B60" s="487">
        <v>104159</v>
      </c>
      <c r="C60" s="487">
        <v>18571</v>
      </c>
      <c r="D60" s="487">
        <v>8238</v>
      </c>
      <c r="E60" s="488">
        <f t="shared" si="11"/>
        <v>103.32824094281973</v>
      </c>
      <c r="F60" s="488">
        <f t="shared" si="11"/>
        <v>96.207843340413419</v>
      </c>
      <c r="G60" s="488">
        <f t="shared" si="11"/>
        <v>105.1301684532925</v>
      </c>
      <c r="H60" s="489" t="str">
        <f t="shared" si="14"/>
        <v/>
      </c>
      <c r="I60" s="488" t="str">
        <f t="shared" si="12"/>
        <v/>
      </c>
      <c r="J60" s="488" t="str">
        <f t="shared" si="10"/>
        <v/>
      </c>
      <c r="K60" s="488" t="str">
        <f t="shared" si="10"/>
        <v/>
      </c>
      <c r="L60" s="488" t="e">
        <f t="shared" si="13"/>
        <v>#N/A</v>
      </c>
    </row>
    <row r="61" spans="1:14" ht="15" customHeight="1" x14ac:dyDescent="0.2">
      <c r="A61" s="490">
        <v>42614</v>
      </c>
      <c r="B61" s="487">
        <v>105835</v>
      </c>
      <c r="C61" s="487">
        <v>18255</v>
      </c>
      <c r="D61" s="487">
        <v>8476</v>
      </c>
      <c r="E61" s="488">
        <f t="shared" si="11"/>
        <v>104.99087337804056</v>
      </c>
      <c r="F61" s="488">
        <f t="shared" si="11"/>
        <v>94.570792104854164</v>
      </c>
      <c r="G61" s="488">
        <f t="shared" si="11"/>
        <v>108.16743236345074</v>
      </c>
      <c r="H61" s="489">
        <f t="shared" si="14"/>
        <v>42614</v>
      </c>
      <c r="I61" s="488">
        <f t="shared" si="12"/>
        <v>104.99087337804056</v>
      </c>
      <c r="J61" s="488">
        <f t="shared" si="10"/>
        <v>94.570792104854164</v>
      </c>
      <c r="K61" s="488">
        <f t="shared" si="10"/>
        <v>108.16743236345074</v>
      </c>
      <c r="L61" s="488" t="e">
        <f t="shared" si="13"/>
        <v>#N/A</v>
      </c>
    </row>
    <row r="62" spans="1:14" ht="15" customHeight="1" x14ac:dyDescent="0.2">
      <c r="A62" s="490" t="s">
        <v>468</v>
      </c>
      <c r="B62" s="487">
        <v>105518</v>
      </c>
      <c r="C62" s="487">
        <v>18211</v>
      </c>
      <c r="D62" s="487">
        <v>8452</v>
      </c>
      <c r="E62" s="488">
        <f t="shared" si="11"/>
        <v>104.67640173009008</v>
      </c>
      <c r="F62" s="488">
        <f t="shared" si="11"/>
        <v>94.342848261928197</v>
      </c>
      <c r="G62" s="488">
        <f t="shared" si="11"/>
        <v>107.86115364982135</v>
      </c>
      <c r="H62" s="489" t="str">
        <f t="shared" si="14"/>
        <v/>
      </c>
      <c r="I62" s="488" t="str">
        <f t="shared" si="12"/>
        <v/>
      </c>
      <c r="J62" s="488" t="str">
        <f t="shared" si="10"/>
        <v/>
      </c>
      <c r="K62" s="488" t="str">
        <f t="shared" si="10"/>
        <v/>
      </c>
      <c r="L62" s="488" t="e">
        <f t="shared" si="13"/>
        <v>#N/A</v>
      </c>
    </row>
    <row r="63" spans="1:14" ht="15" customHeight="1" x14ac:dyDescent="0.2">
      <c r="A63" s="490" t="s">
        <v>469</v>
      </c>
      <c r="B63" s="487">
        <v>105555</v>
      </c>
      <c r="C63" s="487">
        <v>18099</v>
      </c>
      <c r="D63" s="487">
        <v>8323</v>
      </c>
      <c r="E63" s="488">
        <f t="shared" si="11"/>
        <v>104.71310662275306</v>
      </c>
      <c r="F63" s="488">
        <f t="shared" si="11"/>
        <v>93.762627570843918</v>
      </c>
      <c r="G63" s="488">
        <f t="shared" si="11"/>
        <v>106.2149055640633</v>
      </c>
      <c r="H63" s="489" t="str">
        <f t="shared" si="14"/>
        <v/>
      </c>
      <c r="I63" s="488" t="str">
        <f t="shared" si="12"/>
        <v/>
      </c>
      <c r="J63" s="488" t="str">
        <f t="shared" si="10"/>
        <v/>
      </c>
      <c r="K63" s="488" t="str">
        <f t="shared" si="10"/>
        <v/>
      </c>
      <c r="L63" s="488" t="e">
        <f t="shared" si="13"/>
        <v>#N/A</v>
      </c>
    </row>
    <row r="64" spans="1:14" ht="15" customHeight="1" x14ac:dyDescent="0.2">
      <c r="A64" s="490" t="s">
        <v>470</v>
      </c>
      <c r="B64" s="487">
        <v>105643</v>
      </c>
      <c r="C64" s="487">
        <v>18371</v>
      </c>
      <c r="D64" s="487">
        <v>8600</v>
      </c>
      <c r="E64" s="488">
        <f t="shared" si="11"/>
        <v>104.80040474584342</v>
      </c>
      <c r="F64" s="488">
        <f t="shared" si="11"/>
        <v>95.171734963477178</v>
      </c>
      <c r="G64" s="488">
        <f t="shared" si="11"/>
        <v>109.74987238386933</v>
      </c>
      <c r="H64" s="489" t="str">
        <f t="shared" si="14"/>
        <v/>
      </c>
      <c r="I64" s="488" t="str">
        <f t="shared" si="12"/>
        <v/>
      </c>
      <c r="J64" s="488" t="str">
        <f t="shared" si="10"/>
        <v/>
      </c>
      <c r="K64" s="488" t="str">
        <f t="shared" si="10"/>
        <v/>
      </c>
      <c r="L64" s="488" t="e">
        <f t="shared" si="13"/>
        <v>#N/A</v>
      </c>
    </row>
    <row r="65" spans="1:12" ht="15" customHeight="1" x14ac:dyDescent="0.2">
      <c r="A65" s="490">
        <v>42979</v>
      </c>
      <c r="B65" s="487">
        <v>107600</v>
      </c>
      <c r="C65" s="487">
        <v>18710</v>
      </c>
      <c r="D65" s="487">
        <v>9132</v>
      </c>
      <c r="E65" s="488">
        <f t="shared" si="11"/>
        <v>106.74179596047775</v>
      </c>
      <c r="F65" s="488">
        <f t="shared" si="11"/>
        <v>96.927938662384079</v>
      </c>
      <c r="G65" s="488">
        <f t="shared" si="11"/>
        <v>116.53905053598774</v>
      </c>
      <c r="H65" s="489">
        <f t="shared" si="14"/>
        <v>42979</v>
      </c>
      <c r="I65" s="488">
        <f t="shared" si="12"/>
        <v>106.74179596047775</v>
      </c>
      <c r="J65" s="488">
        <f t="shared" si="10"/>
        <v>96.927938662384079</v>
      </c>
      <c r="K65" s="488">
        <f t="shared" si="10"/>
        <v>116.53905053598774</v>
      </c>
      <c r="L65" s="488" t="e">
        <f t="shared" si="13"/>
        <v>#N/A</v>
      </c>
    </row>
    <row r="66" spans="1:12" ht="15" customHeight="1" x14ac:dyDescent="0.2">
      <c r="A66" s="490" t="s">
        <v>471</v>
      </c>
      <c r="B66" s="487">
        <v>107300</v>
      </c>
      <c r="C66" s="487">
        <v>18541</v>
      </c>
      <c r="D66" s="487">
        <v>9124</v>
      </c>
      <c r="E66" s="488">
        <f t="shared" si="11"/>
        <v>106.44418872266974</v>
      </c>
      <c r="F66" s="488">
        <f t="shared" si="11"/>
        <v>96.052427083872971</v>
      </c>
      <c r="G66" s="488">
        <f t="shared" si="11"/>
        <v>116.43695763144461</v>
      </c>
      <c r="H66" s="489" t="str">
        <f t="shared" si="14"/>
        <v/>
      </c>
      <c r="I66" s="488" t="str">
        <f t="shared" si="12"/>
        <v/>
      </c>
      <c r="J66" s="488" t="str">
        <f t="shared" si="10"/>
        <v/>
      </c>
      <c r="K66" s="488" t="str">
        <f t="shared" si="10"/>
        <v/>
      </c>
      <c r="L66" s="488" t="e">
        <f t="shared" si="13"/>
        <v>#N/A</v>
      </c>
    </row>
    <row r="67" spans="1:12" ht="15" customHeight="1" x14ac:dyDescent="0.2">
      <c r="A67" s="490" t="s">
        <v>472</v>
      </c>
      <c r="B67" s="487">
        <v>107848</v>
      </c>
      <c r="C67" s="487">
        <v>18291</v>
      </c>
      <c r="D67" s="487">
        <v>9128</v>
      </c>
      <c r="E67" s="488">
        <f t="shared" si="11"/>
        <v>106.9878179437324</v>
      </c>
      <c r="F67" s="488">
        <f t="shared" si="11"/>
        <v>94.757291612702687</v>
      </c>
      <c r="G67" s="488">
        <f t="shared" si="11"/>
        <v>116.48800408371618</v>
      </c>
      <c r="H67" s="489" t="str">
        <f t="shared" si="14"/>
        <v/>
      </c>
      <c r="I67" s="488" t="str">
        <f t="shared" si="12"/>
        <v/>
      </c>
      <c r="J67" s="488" t="str">
        <f t="shared" si="12"/>
        <v/>
      </c>
      <c r="K67" s="488" t="str">
        <f t="shared" si="12"/>
        <v/>
      </c>
      <c r="L67" s="488" t="e">
        <f t="shared" si="13"/>
        <v>#N/A</v>
      </c>
    </row>
    <row r="68" spans="1:12" ht="15" customHeight="1" x14ac:dyDescent="0.2">
      <c r="A68" s="490" t="s">
        <v>473</v>
      </c>
      <c r="B68" s="487">
        <v>108295</v>
      </c>
      <c r="C68" s="487">
        <v>18621</v>
      </c>
      <c r="D68" s="487">
        <v>9360</v>
      </c>
      <c r="E68" s="488">
        <f t="shared" si="11"/>
        <v>107.43125272806635</v>
      </c>
      <c r="F68" s="488">
        <f t="shared" si="11"/>
        <v>96.466870434647461</v>
      </c>
      <c r="G68" s="488">
        <f t="shared" si="11"/>
        <v>119.44869831546707</v>
      </c>
      <c r="H68" s="489" t="str">
        <f t="shared" si="14"/>
        <v/>
      </c>
      <c r="I68" s="488" t="str">
        <f t="shared" si="12"/>
        <v/>
      </c>
      <c r="J68" s="488" t="str">
        <f t="shared" si="12"/>
        <v/>
      </c>
      <c r="K68" s="488" t="str">
        <f t="shared" si="12"/>
        <v/>
      </c>
      <c r="L68" s="488" t="e">
        <f t="shared" si="13"/>
        <v>#N/A</v>
      </c>
    </row>
    <row r="69" spans="1:12" ht="15" customHeight="1" x14ac:dyDescent="0.2">
      <c r="A69" s="490">
        <v>43344</v>
      </c>
      <c r="B69" s="487">
        <v>110376</v>
      </c>
      <c r="C69" s="487">
        <v>18230</v>
      </c>
      <c r="D69" s="487">
        <v>9604</v>
      </c>
      <c r="E69" s="488">
        <f t="shared" si="11"/>
        <v>109.495654934328</v>
      </c>
      <c r="F69" s="488">
        <f t="shared" si="11"/>
        <v>94.441278557737135</v>
      </c>
      <c r="G69" s="488">
        <f t="shared" si="11"/>
        <v>122.56253190403268</v>
      </c>
      <c r="H69" s="489">
        <f t="shared" si="14"/>
        <v>43344</v>
      </c>
      <c r="I69" s="488">
        <f t="shared" si="12"/>
        <v>109.495654934328</v>
      </c>
      <c r="J69" s="488">
        <f t="shared" si="12"/>
        <v>94.441278557737135</v>
      </c>
      <c r="K69" s="488">
        <f t="shared" si="12"/>
        <v>122.56253190403268</v>
      </c>
      <c r="L69" s="488" t="e">
        <f t="shared" si="13"/>
        <v>#N/A</v>
      </c>
    </row>
    <row r="70" spans="1:12" ht="15" customHeight="1" x14ac:dyDescent="0.2">
      <c r="A70" s="490" t="s">
        <v>474</v>
      </c>
      <c r="B70" s="487">
        <v>110964</v>
      </c>
      <c r="C70" s="487">
        <v>18243</v>
      </c>
      <c r="D70" s="487">
        <v>9701</v>
      </c>
      <c r="E70" s="488">
        <f t="shared" si="11"/>
        <v>110.07896512043173</v>
      </c>
      <c r="F70" s="488">
        <f t="shared" si="11"/>
        <v>94.508625602237998</v>
      </c>
      <c r="G70" s="488">
        <f t="shared" si="11"/>
        <v>123.80040837161816</v>
      </c>
      <c r="H70" s="489" t="str">
        <f t="shared" si="14"/>
        <v/>
      </c>
      <c r="I70" s="488" t="str">
        <f t="shared" si="12"/>
        <v/>
      </c>
      <c r="J70" s="488" t="str">
        <f t="shared" si="12"/>
        <v/>
      </c>
      <c r="K70" s="488" t="str">
        <f t="shared" si="12"/>
        <v/>
      </c>
      <c r="L70" s="488" t="e">
        <f t="shared" si="13"/>
        <v>#N/A</v>
      </c>
    </row>
    <row r="71" spans="1:12" ht="15" customHeight="1" x14ac:dyDescent="0.2">
      <c r="A71" s="490" t="s">
        <v>475</v>
      </c>
      <c r="B71" s="487">
        <v>110059</v>
      </c>
      <c r="C71" s="487">
        <v>18112</v>
      </c>
      <c r="D71" s="487">
        <v>9718</v>
      </c>
      <c r="E71" s="491">
        <f t="shared" ref="E71:G75" si="15">IF($A$51=37802,IF(COUNTBLANK(B$51:B$70)&gt;0,#N/A,IF(ISBLANK(B71)=FALSE,B71/B$51*100,#N/A)),IF(COUNTBLANK(B$51:B$75)&gt;0,#N/A,B71/B$51*100))</f>
        <v>109.18118328637752</v>
      </c>
      <c r="F71" s="491">
        <f t="shared" si="15"/>
        <v>93.829974615344767</v>
      </c>
      <c r="G71" s="491">
        <f t="shared" si="15"/>
        <v>124.01735579377234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109992</v>
      </c>
      <c r="C72" s="487">
        <v>18188</v>
      </c>
      <c r="D72" s="487">
        <v>9932</v>
      </c>
      <c r="E72" s="491">
        <f t="shared" si="15"/>
        <v>109.11471766993373</v>
      </c>
      <c r="F72" s="491">
        <f t="shared" si="15"/>
        <v>94.223695798580536</v>
      </c>
      <c r="G72" s="491">
        <f t="shared" si="15"/>
        <v>126.74834099030117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111959</v>
      </c>
      <c r="C73" s="487">
        <v>17427</v>
      </c>
      <c r="D73" s="487">
        <v>10119</v>
      </c>
      <c r="E73" s="491">
        <f t="shared" si="15"/>
        <v>111.06602912582835</v>
      </c>
      <c r="F73" s="491">
        <f t="shared" si="15"/>
        <v>90.281303424338191</v>
      </c>
      <c r="G73" s="491">
        <f t="shared" si="15"/>
        <v>129.13476263399696</v>
      </c>
      <c r="H73" s="492">
        <f>IF(A$51=37802,IF(ISERROR(L73)=TRUE,IF(ISBLANK(A73)=FALSE,IF(MONTH(A73)=MONTH(MAX(A$51:A$75)),A73,""),""),""),IF(ISERROR(L73)=TRUE,IF(MONTH(A73)=MONTH(MAX(A$51:A$75)),A73,""),""))</f>
        <v>43709</v>
      </c>
      <c r="I73" s="488">
        <f t="shared" si="12"/>
        <v>111.06602912582835</v>
      </c>
      <c r="J73" s="488">
        <f t="shared" si="12"/>
        <v>90.281303424338191</v>
      </c>
      <c r="K73" s="488">
        <f t="shared" si="12"/>
        <v>129.13476263399696</v>
      </c>
      <c r="L73" s="488" t="e">
        <f t="shared" si="13"/>
        <v>#N/A</v>
      </c>
    </row>
    <row r="74" spans="1:12" ht="15" customHeight="1" x14ac:dyDescent="0.2">
      <c r="A74" s="490" t="s">
        <v>477</v>
      </c>
      <c r="B74" s="487">
        <v>110516</v>
      </c>
      <c r="C74" s="487">
        <v>17261</v>
      </c>
      <c r="D74" s="487">
        <v>9917</v>
      </c>
      <c r="E74" s="491">
        <f t="shared" si="15"/>
        <v>109.63453831197174</v>
      </c>
      <c r="F74" s="491">
        <f t="shared" si="15"/>
        <v>89.42133347148112</v>
      </c>
      <c r="G74" s="491">
        <f t="shared" si="15"/>
        <v>126.5569167942828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109673</v>
      </c>
      <c r="C75" s="493">
        <v>16740</v>
      </c>
      <c r="D75" s="493">
        <v>9573</v>
      </c>
      <c r="E75" s="491">
        <f t="shared" si="15"/>
        <v>108.79826197373119</v>
      </c>
      <c r="F75" s="491">
        <f t="shared" si="15"/>
        <v>86.722271149562246</v>
      </c>
      <c r="G75" s="491">
        <f t="shared" si="15"/>
        <v>122.16692189892801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111.06602912582835</v>
      </c>
      <c r="J77" s="488">
        <f>IF(J75&lt;&gt;"",J75,IF(J74&lt;&gt;"",J74,IF(J73&lt;&gt;"",J73,IF(J72&lt;&gt;"",J72,IF(J71&lt;&gt;"",J71,IF(J70&lt;&gt;"",J70,""))))))</f>
        <v>90.281303424338191</v>
      </c>
      <c r="K77" s="488">
        <f>IF(K75&lt;&gt;"",K75,IF(K74&lt;&gt;"",K74,IF(K73&lt;&gt;"",K73,IF(K72&lt;&gt;"",K72,IF(K71&lt;&gt;"",K71,IF(K70&lt;&gt;"",K70,""))))))</f>
        <v>129.13476263399696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+11,1%</v>
      </c>
      <c r="J79" s="488" t="str">
        <f>"GeB - ausschließlich: "&amp;IF(J77&gt;100,"+","")&amp;TEXT(J77-100,"0,0")&amp;"%"</f>
        <v>GeB - ausschließlich: -9,7%</v>
      </c>
      <c r="K79" s="488" t="str">
        <f>"GeB - im Nebenjob: "&amp;IF(K77&gt;100,"+","")&amp;TEXT(K77-100,"0,0")&amp;"%"</f>
        <v>GeB - im Nebenjob: +29,1%</v>
      </c>
    </row>
    <row r="81" spans="9:9" ht="15" customHeight="1" x14ac:dyDescent="0.2">
      <c r="I81" s="488" t="str">
        <f>IF(ISERROR(HLOOKUP(1,I$78:K$79,2,FALSE)),"",HLOOKUP(1,I$78:K$79,2,FALSE))</f>
        <v>GeB - im Nebenjob: +29,1%</v>
      </c>
    </row>
    <row r="82" spans="9:9" ht="15" customHeight="1" x14ac:dyDescent="0.2">
      <c r="I82" s="488" t="str">
        <f>IF(ISERROR(HLOOKUP(2,I$78:K$79,2,FALSE)),"",HLOOKUP(2,I$78:K$79,2,FALSE))</f>
        <v>SvB: +11,1%</v>
      </c>
    </row>
    <row r="83" spans="9:9" ht="15" customHeight="1" x14ac:dyDescent="0.2">
      <c r="I83" s="488" t="str">
        <f>IF(ISERROR(HLOOKUP(3,I$78:K$79,2,FALSE)),"",HLOOKUP(3,I$78:K$79,2,FALSE))</f>
        <v>GeB - ausschließlich: -9,7%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109673</v>
      </c>
      <c r="E12" s="114">
        <v>110516</v>
      </c>
      <c r="F12" s="114">
        <v>111959</v>
      </c>
      <c r="G12" s="114">
        <v>109992</v>
      </c>
      <c r="H12" s="114">
        <v>110059</v>
      </c>
      <c r="I12" s="115">
        <v>-386</v>
      </c>
      <c r="J12" s="116">
        <v>-0.35072097693055543</v>
      </c>
      <c r="N12" s="117"/>
    </row>
    <row r="13" spans="1:15" s="110" customFormat="1" ht="13.5" customHeight="1" x14ac:dyDescent="0.2">
      <c r="A13" s="118" t="s">
        <v>105</v>
      </c>
      <c r="B13" s="119" t="s">
        <v>106</v>
      </c>
      <c r="C13" s="113">
        <v>56.352064774374732</v>
      </c>
      <c r="D13" s="114">
        <v>61803</v>
      </c>
      <c r="E13" s="114">
        <v>62356</v>
      </c>
      <c r="F13" s="114">
        <v>63450</v>
      </c>
      <c r="G13" s="114">
        <v>62269</v>
      </c>
      <c r="H13" s="114">
        <v>62351</v>
      </c>
      <c r="I13" s="115">
        <v>-548</v>
      </c>
      <c r="J13" s="116">
        <v>-0.87889528636268865</v>
      </c>
    </row>
    <row r="14" spans="1:15" s="110" customFormat="1" ht="13.5" customHeight="1" x14ac:dyDescent="0.2">
      <c r="A14" s="120"/>
      <c r="B14" s="119" t="s">
        <v>107</v>
      </c>
      <c r="C14" s="113">
        <v>43.647935225625268</v>
      </c>
      <c r="D14" s="114">
        <v>47870</v>
      </c>
      <c r="E14" s="114">
        <v>48160</v>
      </c>
      <c r="F14" s="114">
        <v>48509</v>
      </c>
      <c r="G14" s="114">
        <v>47723</v>
      </c>
      <c r="H14" s="114">
        <v>47708</v>
      </c>
      <c r="I14" s="115">
        <v>162</v>
      </c>
      <c r="J14" s="116">
        <v>0.33956569128867276</v>
      </c>
    </row>
    <row r="15" spans="1:15" s="110" customFormat="1" ht="13.5" customHeight="1" x14ac:dyDescent="0.2">
      <c r="A15" s="118" t="s">
        <v>105</v>
      </c>
      <c r="B15" s="121" t="s">
        <v>108</v>
      </c>
      <c r="C15" s="113">
        <v>9.0487175512660372</v>
      </c>
      <c r="D15" s="114">
        <v>9924</v>
      </c>
      <c r="E15" s="114">
        <v>10376</v>
      </c>
      <c r="F15" s="114">
        <v>10799</v>
      </c>
      <c r="G15" s="114">
        <v>9672</v>
      </c>
      <c r="H15" s="114">
        <v>10100</v>
      </c>
      <c r="I15" s="115">
        <v>-176</v>
      </c>
      <c r="J15" s="116">
        <v>-1.7425742574257426</v>
      </c>
    </row>
    <row r="16" spans="1:15" s="110" customFormat="1" ht="13.5" customHeight="1" x14ac:dyDescent="0.2">
      <c r="A16" s="118"/>
      <c r="B16" s="121" t="s">
        <v>109</v>
      </c>
      <c r="C16" s="113">
        <v>67.038377722867068</v>
      </c>
      <c r="D16" s="114">
        <v>73523</v>
      </c>
      <c r="E16" s="114">
        <v>74092</v>
      </c>
      <c r="F16" s="114">
        <v>75172</v>
      </c>
      <c r="G16" s="114">
        <v>74733</v>
      </c>
      <c r="H16" s="114">
        <v>74712</v>
      </c>
      <c r="I16" s="115">
        <v>-1189</v>
      </c>
      <c r="J16" s="116">
        <v>-1.5914444801370597</v>
      </c>
    </row>
    <row r="17" spans="1:10" s="110" customFormat="1" ht="13.5" customHeight="1" x14ac:dyDescent="0.2">
      <c r="A17" s="118"/>
      <c r="B17" s="121" t="s">
        <v>110</v>
      </c>
      <c r="C17" s="113">
        <v>22.53061373355338</v>
      </c>
      <c r="D17" s="114">
        <v>24710</v>
      </c>
      <c r="E17" s="114">
        <v>24525</v>
      </c>
      <c r="F17" s="114">
        <v>24501</v>
      </c>
      <c r="G17" s="114">
        <v>24145</v>
      </c>
      <c r="H17" s="114">
        <v>23842</v>
      </c>
      <c r="I17" s="115">
        <v>868</v>
      </c>
      <c r="J17" s="116">
        <v>3.6406341749853199</v>
      </c>
    </row>
    <row r="18" spans="1:10" s="110" customFormat="1" ht="13.5" customHeight="1" x14ac:dyDescent="0.2">
      <c r="A18" s="120"/>
      <c r="B18" s="121" t="s">
        <v>111</v>
      </c>
      <c r="C18" s="113">
        <v>1.3822909923135138</v>
      </c>
      <c r="D18" s="114">
        <v>1516</v>
      </c>
      <c r="E18" s="114">
        <v>1523</v>
      </c>
      <c r="F18" s="114">
        <v>1487</v>
      </c>
      <c r="G18" s="114">
        <v>1442</v>
      </c>
      <c r="H18" s="114">
        <v>1405</v>
      </c>
      <c r="I18" s="115">
        <v>111</v>
      </c>
      <c r="J18" s="116">
        <v>7.9003558718861209</v>
      </c>
    </row>
    <row r="19" spans="1:10" s="110" customFormat="1" ht="13.5" customHeight="1" x14ac:dyDescent="0.2">
      <c r="A19" s="120"/>
      <c r="B19" s="121" t="s">
        <v>112</v>
      </c>
      <c r="C19" s="113">
        <v>0.42034046665998015</v>
      </c>
      <c r="D19" s="114">
        <v>461</v>
      </c>
      <c r="E19" s="114">
        <v>461</v>
      </c>
      <c r="F19" s="114">
        <v>448</v>
      </c>
      <c r="G19" s="114">
        <v>400</v>
      </c>
      <c r="H19" s="114">
        <v>377</v>
      </c>
      <c r="I19" s="115">
        <v>84</v>
      </c>
      <c r="J19" s="116">
        <v>22.281167108753316</v>
      </c>
    </row>
    <row r="20" spans="1:10" s="110" customFormat="1" ht="13.5" customHeight="1" x14ac:dyDescent="0.2">
      <c r="A20" s="118" t="s">
        <v>113</v>
      </c>
      <c r="B20" s="122" t="s">
        <v>114</v>
      </c>
      <c r="C20" s="113">
        <v>72.276677030809765</v>
      </c>
      <c r="D20" s="114">
        <v>79268</v>
      </c>
      <c r="E20" s="114">
        <v>79955</v>
      </c>
      <c r="F20" s="114">
        <v>81353</v>
      </c>
      <c r="G20" s="114">
        <v>79840</v>
      </c>
      <c r="H20" s="114">
        <v>80169</v>
      </c>
      <c r="I20" s="115">
        <v>-901</v>
      </c>
      <c r="J20" s="116">
        <v>-1.1238758123464181</v>
      </c>
    </row>
    <row r="21" spans="1:10" s="110" customFormat="1" ht="13.5" customHeight="1" x14ac:dyDescent="0.2">
      <c r="A21" s="120"/>
      <c r="B21" s="122" t="s">
        <v>115</v>
      </c>
      <c r="C21" s="113">
        <v>27.723322969190228</v>
      </c>
      <c r="D21" s="114">
        <v>30405</v>
      </c>
      <c r="E21" s="114">
        <v>30561</v>
      </c>
      <c r="F21" s="114">
        <v>30606</v>
      </c>
      <c r="G21" s="114">
        <v>30152</v>
      </c>
      <c r="H21" s="114">
        <v>29890</v>
      </c>
      <c r="I21" s="115">
        <v>515</v>
      </c>
      <c r="J21" s="116">
        <v>1.722984275677484</v>
      </c>
    </row>
    <row r="22" spans="1:10" s="110" customFormat="1" ht="13.5" customHeight="1" x14ac:dyDescent="0.2">
      <c r="A22" s="118" t="s">
        <v>113</v>
      </c>
      <c r="B22" s="122" t="s">
        <v>116</v>
      </c>
      <c r="C22" s="113">
        <v>88.872375151586994</v>
      </c>
      <c r="D22" s="114">
        <v>97469</v>
      </c>
      <c r="E22" s="114">
        <v>98392</v>
      </c>
      <c r="F22" s="114">
        <v>99694</v>
      </c>
      <c r="G22" s="114">
        <v>97757</v>
      </c>
      <c r="H22" s="114">
        <v>98023</v>
      </c>
      <c r="I22" s="115">
        <v>-554</v>
      </c>
      <c r="J22" s="116">
        <v>-0.56517347969354126</v>
      </c>
    </row>
    <row r="23" spans="1:10" s="110" customFormat="1" ht="13.5" customHeight="1" x14ac:dyDescent="0.2">
      <c r="A23" s="123"/>
      <c r="B23" s="124" t="s">
        <v>117</v>
      </c>
      <c r="C23" s="125">
        <v>11.058327938508111</v>
      </c>
      <c r="D23" s="114">
        <v>12128</v>
      </c>
      <c r="E23" s="114">
        <v>12044</v>
      </c>
      <c r="F23" s="114">
        <v>12192</v>
      </c>
      <c r="G23" s="114">
        <v>12156</v>
      </c>
      <c r="H23" s="114">
        <v>11956</v>
      </c>
      <c r="I23" s="115">
        <v>172</v>
      </c>
      <c r="J23" s="116">
        <v>1.4386082301773169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26313</v>
      </c>
      <c r="E26" s="114">
        <v>27178</v>
      </c>
      <c r="F26" s="114">
        <v>27546</v>
      </c>
      <c r="G26" s="114">
        <v>28120</v>
      </c>
      <c r="H26" s="140">
        <v>27830</v>
      </c>
      <c r="I26" s="115">
        <v>-1517</v>
      </c>
      <c r="J26" s="116">
        <v>-5.4509522098454903</v>
      </c>
    </row>
    <row r="27" spans="1:10" s="110" customFormat="1" ht="13.5" customHeight="1" x14ac:dyDescent="0.2">
      <c r="A27" s="118" t="s">
        <v>105</v>
      </c>
      <c r="B27" s="119" t="s">
        <v>106</v>
      </c>
      <c r="C27" s="113">
        <v>39.27716337931821</v>
      </c>
      <c r="D27" s="115">
        <v>10335</v>
      </c>
      <c r="E27" s="114">
        <v>10640</v>
      </c>
      <c r="F27" s="114">
        <v>10772</v>
      </c>
      <c r="G27" s="114">
        <v>10936</v>
      </c>
      <c r="H27" s="140">
        <v>10837</v>
      </c>
      <c r="I27" s="115">
        <v>-502</v>
      </c>
      <c r="J27" s="116">
        <v>-4.6322783058041894</v>
      </c>
    </row>
    <row r="28" spans="1:10" s="110" customFormat="1" ht="13.5" customHeight="1" x14ac:dyDescent="0.2">
      <c r="A28" s="120"/>
      <c r="B28" s="119" t="s">
        <v>107</v>
      </c>
      <c r="C28" s="113">
        <v>60.72283662068179</v>
      </c>
      <c r="D28" s="115">
        <v>15978</v>
      </c>
      <c r="E28" s="114">
        <v>16538</v>
      </c>
      <c r="F28" s="114">
        <v>16774</v>
      </c>
      <c r="G28" s="114">
        <v>17184</v>
      </c>
      <c r="H28" s="140">
        <v>16993</v>
      </c>
      <c r="I28" s="115">
        <v>-1015</v>
      </c>
      <c r="J28" s="116">
        <v>-5.9730477255340437</v>
      </c>
    </row>
    <row r="29" spans="1:10" s="110" customFormat="1" ht="13.5" customHeight="1" x14ac:dyDescent="0.2">
      <c r="A29" s="118" t="s">
        <v>105</v>
      </c>
      <c r="B29" s="121" t="s">
        <v>108</v>
      </c>
      <c r="C29" s="113">
        <v>15.060996465625356</v>
      </c>
      <c r="D29" s="115">
        <v>3963</v>
      </c>
      <c r="E29" s="114">
        <v>4097</v>
      </c>
      <c r="F29" s="114">
        <v>4249</v>
      </c>
      <c r="G29" s="114">
        <v>4536</v>
      </c>
      <c r="H29" s="140">
        <v>4406</v>
      </c>
      <c r="I29" s="115">
        <v>-443</v>
      </c>
      <c r="J29" s="116">
        <v>-10.054471175669542</v>
      </c>
    </row>
    <row r="30" spans="1:10" s="110" customFormat="1" ht="13.5" customHeight="1" x14ac:dyDescent="0.2">
      <c r="A30" s="118"/>
      <c r="B30" s="121" t="s">
        <v>109</v>
      </c>
      <c r="C30" s="113">
        <v>48.595751149621861</v>
      </c>
      <c r="D30" s="115">
        <v>12787</v>
      </c>
      <c r="E30" s="114">
        <v>13390</v>
      </c>
      <c r="F30" s="114">
        <v>13640</v>
      </c>
      <c r="G30" s="114">
        <v>13898</v>
      </c>
      <c r="H30" s="140">
        <v>13827</v>
      </c>
      <c r="I30" s="115">
        <v>-1040</v>
      </c>
      <c r="J30" s="116">
        <v>-7.5215158747378315</v>
      </c>
    </row>
    <row r="31" spans="1:10" s="110" customFormat="1" ht="13.5" customHeight="1" x14ac:dyDescent="0.2">
      <c r="A31" s="118"/>
      <c r="B31" s="121" t="s">
        <v>110</v>
      </c>
      <c r="C31" s="113">
        <v>19.978717744080871</v>
      </c>
      <c r="D31" s="115">
        <v>5257</v>
      </c>
      <c r="E31" s="114">
        <v>5328</v>
      </c>
      <c r="F31" s="114">
        <v>5308</v>
      </c>
      <c r="G31" s="114">
        <v>5338</v>
      </c>
      <c r="H31" s="140">
        <v>5311</v>
      </c>
      <c r="I31" s="115">
        <v>-54</v>
      </c>
      <c r="J31" s="116">
        <v>-1.0167576727546601</v>
      </c>
    </row>
    <row r="32" spans="1:10" s="110" customFormat="1" ht="13.5" customHeight="1" x14ac:dyDescent="0.2">
      <c r="A32" s="120"/>
      <c r="B32" s="121" t="s">
        <v>111</v>
      </c>
      <c r="C32" s="113">
        <v>16.364534640671913</v>
      </c>
      <c r="D32" s="115">
        <v>4306</v>
      </c>
      <c r="E32" s="114">
        <v>4363</v>
      </c>
      <c r="F32" s="114">
        <v>4349</v>
      </c>
      <c r="G32" s="114">
        <v>4348</v>
      </c>
      <c r="H32" s="140">
        <v>4286</v>
      </c>
      <c r="I32" s="115">
        <v>20</v>
      </c>
      <c r="J32" s="116">
        <v>0.46663555762949138</v>
      </c>
    </row>
    <row r="33" spans="1:10" s="110" customFormat="1" ht="13.5" customHeight="1" x14ac:dyDescent="0.2">
      <c r="A33" s="120"/>
      <c r="B33" s="121" t="s">
        <v>112</v>
      </c>
      <c r="C33" s="113">
        <v>1.5429635541367386</v>
      </c>
      <c r="D33" s="115">
        <v>406</v>
      </c>
      <c r="E33" s="114">
        <v>413</v>
      </c>
      <c r="F33" s="114">
        <v>438</v>
      </c>
      <c r="G33" s="114">
        <v>411</v>
      </c>
      <c r="H33" s="140">
        <v>419</v>
      </c>
      <c r="I33" s="115">
        <v>-13</v>
      </c>
      <c r="J33" s="116">
        <v>-3.1026252983293556</v>
      </c>
    </row>
    <row r="34" spans="1:10" s="110" customFormat="1" ht="13.5" customHeight="1" x14ac:dyDescent="0.2">
      <c r="A34" s="118" t="s">
        <v>113</v>
      </c>
      <c r="B34" s="122" t="s">
        <v>116</v>
      </c>
      <c r="C34" s="113">
        <v>87.325656519591078</v>
      </c>
      <c r="D34" s="115">
        <v>22978</v>
      </c>
      <c r="E34" s="114">
        <v>23691</v>
      </c>
      <c r="F34" s="114">
        <v>24006</v>
      </c>
      <c r="G34" s="114">
        <v>24542</v>
      </c>
      <c r="H34" s="140">
        <v>24282</v>
      </c>
      <c r="I34" s="115">
        <v>-1304</v>
      </c>
      <c r="J34" s="116">
        <v>-5.3702330944732726</v>
      </c>
    </row>
    <row r="35" spans="1:10" s="110" customFormat="1" ht="13.5" customHeight="1" x14ac:dyDescent="0.2">
      <c r="A35" s="118"/>
      <c r="B35" s="119" t="s">
        <v>117</v>
      </c>
      <c r="C35" s="113">
        <v>12.389313267206324</v>
      </c>
      <c r="D35" s="115">
        <v>3260</v>
      </c>
      <c r="E35" s="114">
        <v>3397</v>
      </c>
      <c r="F35" s="114">
        <v>3457</v>
      </c>
      <c r="G35" s="114">
        <v>3496</v>
      </c>
      <c r="H35" s="140">
        <v>3469</v>
      </c>
      <c r="I35" s="115">
        <v>-209</v>
      </c>
      <c r="J35" s="116">
        <v>-6.0247910060536176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16740</v>
      </c>
      <c r="E37" s="114">
        <v>17261</v>
      </c>
      <c r="F37" s="114">
        <v>17427</v>
      </c>
      <c r="G37" s="114">
        <v>18188</v>
      </c>
      <c r="H37" s="140">
        <v>18112</v>
      </c>
      <c r="I37" s="115">
        <v>-1372</v>
      </c>
      <c r="J37" s="116">
        <v>-7.5750883392226145</v>
      </c>
    </row>
    <row r="38" spans="1:10" s="110" customFormat="1" ht="13.5" customHeight="1" x14ac:dyDescent="0.2">
      <c r="A38" s="118" t="s">
        <v>105</v>
      </c>
      <c r="B38" s="119" t="s">
        <v>106</v>
      </c>
      <c r="C38" s="113">
        <v>37.11469534050179</v>
      </c>
      <c r="D38" s="115">
        <v>6213</v>
      </c>
      <c r="E38" s="114">
        <v>6362</v>
      </c>
      <c r="F38" s="114">
        <v>6357</v>
      </c>
      <c r="G38" s="114">
        <v>6693</v>
      </c>
      <c r="H38" s="140">
        <v>6662</v>
      </c>
      <c r="I38" s="115">
        <v>-449</v>
      </c>
      <c r="J38" s="116">
        <v>-6.7397178024617235</v>
      </c>
    </row>
    <row r="39" spans="1:10" s="110" customFormat="1" ht="13.5" customHeight="1" x14ac:dyDescent="0.2">
      <c r="A39" s="120"/>
      <c r="B39" s="119" t="s">
        <v>107</v>
      </c>
      <c r="C39" s="113">
        <v>62.88530465949821</v>
      </c>
      <c r="D39" s="115">
        <v>10527</v>
      </c>
      <c r="E39" s="114">
        <v>10899</v>
      </c>
      <c r="F39" s="114">
        <v>11070</v>
      </c>
      <c r="G39" s="114">
        <v>11495</v>
      </c>
      <c r="H39" s="140">
        <v>11450</v>
      </c>
      <c r="I39" s="115">
        <v>-923</v>
      </c>
      <c r="J39" s="116">
        <v>-8.0611353711790397</v>
      </c>
    </row>
    <row r="40" spans="1:10" s="110" customFormat="1" ht="13.5" customHeight="1" x14ac:dyDescent="0.2">
      <c r="A40" s="118" t="s">
        <v>105</v>
      </c>
      <c r="B40" s="121" t="s">
        <v>108</v>
      </c>
      <c r="C40" s="113">
        <v>17.652329749103941</v>
      </c>
      <c r="D40" s="115">
        <v>2955</v>
      </c>
      <c r="E40" s="114">
        <v>3023</v>
      </c>
      <c r="F40" s="114">
        <v>3094</v>
      </c>
      <c r="G40" s="114">
        <v>3529</v>
      </c>
      <c r="H40" s="140">
        <v>3398</v>
      </c>
      <c r="I40" s="115">
        <v>-443</v>
      </c>
      <c r="J40" s="116">
        <v>-13.03708063566804</v>
      </c>
    </row>
    <row r="41" spans="1:10" s="110" customFormat="1" ht="13.5" customHeight="1" x14ac:dyDescent="0.2">
      <c r="A41" s="118"/>
      <c r="B41" s="121" t="s">
        <v>109</v>
      </c>
      <c r="C41" s="113">
        <v>36.821983273596175</v>
      </c>
      <c r="D41" s="115">
        <v>6164</v>
      </c>
      <c r="E41" s="114">
        <v>6493</v>
      </c>
      <c r="F41" s="114">
        <v>6584</v>
      </c>
      <c r="G41" s="114">
        <v>6843</v>
      </c>
      <c r="H41" s="140">
        <v>6948</v>
      </c>
      <c r="I41" s="115">
        <v>-784</v>
      </c>
      <c r="J41" s="116">
        <v>-11.283822682786413</v>
      </c>
    </row>
    <row r="42" spans="1:10" s="110" customFormat="1" ht="13.5" customHeight="1" x14ac:dyDescent="0.2">
      <c r="A42" s="118"/>
      <c r="B42" s="121" t="s">
        <v>110</v>
      </c>
      <c r="C42" s="113">
        <v>20.436081242532854</v>
      </c>
      <c r="D42" s="115">
        <v>3421</v>
      </c>
      <c r="E42" s="114">
        <v>3492</v>
      </c>
      <c r="F42" s="114">
        <v>3500</v>
      </c>
      <c r="G42" s="114">
        <v>3555</v>
      </c>
      <c r="H42" s="140">
        <v>3565</v>
      </c>
      <c r="I42" s="115">
        <v>-144</v>
      </c>
      <c r="J42" s="116">
        <v>-4.0392706872370265</v>
      </c>
    </row>
    <row r="43" spans="1:10" s="110" customFormat="1" ht="13.5" customHeight="1" x14ac:dyDescent="0.2">
      <c r="A43" s="120"/>
      <c r="B43" s="121" t="s">
        <v>111</v>
      </c>
      <c r="C43" s="113">
        <v>25.089605734767026</v>
      </c>
      <c r="D43" s="115">
        <v>4200</v>
      </c>
      <c r="E43" s="114">
        <v>4253</v>
      </c>
      <c r="F43" s="114">
        <v>4249</v>
      </c>
      <c r="G43" s="114">
        <v>4261</v>
      </c>
      <c r="H43" s="140">
        <v>4201</v>
      </c>
      <c r="I43" s="115">
        <v>-1</v>
      </c>
      <c r="J43" s="116">
        <v>-2.3803856224708403E-2</v>
      </c>
    </row>
    <row r="44" spans="1:10" s="110" customFormat="1" ht="13.5" customHeight="1" x14ac:dyDescent="0.2">
      <c r="A44" s="120"/>
      <c r="B44" s="121" t="s">
        <v>112</v>
      </c>
      <c r="C44" s="113">
        <v>2.2281959378733571</v>
      </c>
      <c r="D44" s="115">
        <v>373</v>
      </c>
      <c r="E44" s="114">
        <v>375</v>
      </c>
      <c r="F44" s="114">
        <v>407</v>
      </c>
      <c r="G44" s="114">
        <v>391</v>
      </c>
      <c r="H44" s="140">
        <v>400</v>
      </c>
      <c r="I44" s="115">
        <v>-27</v>
      </c>
      <c r="J44" s="116">
        <v>-6.75</v>
      </c>
    </row>
    <row r="45" spans="1:10" s="110" customFormat="1" ht="13.5" customHeight="1" x14ac:dyDescent="0.2">
      <c r="A45" s="118" t="s">
        <v>113</v>
      </c>
      <c r="B45" s="122" t="s">
        <v>116</v>
      </c>
      <c r="C45" s="113">
        <v>86.28434886499403</v>
      </c>
      <c r="D45" s="115">
        <v>14444</v>
      </c>
      <c r="E45" s="114">
        <v>14832</v>
      </c>
      <c r="F45" s="114">
        <v>14966</v>
      </c>
      <c r="G45" s="114">
        <v>15672</v>
      </c>
      <c r="H45" s="140">
        <v>15616</v>
      </c>
      <c r="I45" s="115">
        <v>-1172</v>
      </c>
      <c r="J45" s="116">
        <v>-7.505122950819672</v>
      </c>
    </row>
    <row r="46" spans="1:10" s="110" customFormat="1" ht="13.5" customHeight="1" x14ac:dyDescent="0.2">
      <c r="A46" s="118"/>
      <c r="B46" s="119" t="s">
        <v>117</v>
      </c>
      <c r="C46" s="113">
        <v>13.273596176821984</v>
      </c>
      <c r="D46" s="115">
        <v>2222</v>
      </c>
      <c r="E46" s="114">
        <v>2340</v>
      </c>
      <c r="F46" s="114">
        <v>2379</v>
      </c>
      <c r="G46" s="114">
        <v>2434</v>
      </c>
      <c r="H46" s="140">
        <v>2417</v>
      </c>
      <c r="I46" s="115">
        <v>-195</v>
      </c>
      <c r="J46" s="116">
        <v>-8.0678527099710386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9573</v>
      </c>
      <c r="E48" s="114">
        <v>9917</v>
      </c>
      <c r="F48" s="114">
        <v>10119</v>
      </c>
      <c r="G48" s="114">
        <v>9932</v>
      </c>
      <c r="H48" s="140">
        <v>9718</v>
      </c>
      <c r="I48" s="115">
        <v>-145</v>
      </c>
      <c r="J48" s="116">
        <v>-1.4920765589627496</v>
      </c>
    </row>
    <row r="49" spans="1:12" s="110" customFormat="1" ht="13.5" customHeight="1" x14ac:dyDescent="0.2">
      <c r="A49" s="118" t="s">
        <v>105</v>
      </c>
      <c r="B49" s="119" t="s">
        <v>106</v>
      </c>
      <c r="C49" s="113">
        <v>43.058602319022249</v>
      </c>
      <c r="D49" s="115">
        <v>4122</v>
      </c>
      <c r="E49" s="114">
        <v>4278</v>
      </c>
      <c r="F49" s="114">
        <v>4415</v>
      </c>
      <c r="G49" s="114">
        <v>4243</v>
      </c>
      <c r="H49" s="140">
        <v>4175</v>
      </c>
      <c r="I49" s="115">
        <v>-53</v>
      </c>
      <c r="J49" s="116">
        <v>-1.2694610778443114</v>
      </c>
    </row>
    <row r="50" spans="1:12" s="110" customFormat="1" ht="13.5" customHeight="1" x14ac:dyDescent="0.2">
      <c r="A50" s="120"/>
      <c r="B50" s="119" t="s">
        <v>107</v>
      </c>
      <c r="C50" s="113">
        <v>56.941397680977751</v>
      </c>
      <c r="D50" s="115">
        <v>5451</v>
      </c>
      <c r="E50" s="114">
        <v>5639</v>
      </c>
      <c r="F50" s="114">
        <v>5704</v>
      </c>
      <c r="G50" s="114">
        <v>5689</v>
      </c>
      <c r="H50" s="140">
        <v>5543</v>
      </c>
      <c r="I50" s="115">
        <v>-92</v>
      </c>
      <c r="J50" s="116">
        <v>-1.6597510373443984</v>
      </c>
    </row>
    <row r="51" spans="1:12" s="110" customFormat="1" ht="13.5" customHeight="1" x14ac:dyDescent="0.2">
      <c r="A51" s="118" t="s">
        <v>105</v>
      </c>
      <c r="B51" s="121" t="s">
        <v>108</v>
      </c>
      <c r="C51" s="113">
        <v>10.52961454089627</v>
      </c>
      <c r="D51" s="115">
        <v>1008</v>
      </c>
      <c r="E51" s="114">
        <v>1074</v>
      </c>
      <c r="F51" s="114">
        <v>1155</v>
      </c>
      <c r="G51" s="114">
        <v>1007</v>
      </c>
      <c r="H51" s="140">
        <v>1008</v>
      </c>
      <c r="I51" s="115">
        <v>0</v>
      </c>
      <c r="J51" s="116">
        <v>0</v>
      </c>
    </row>
    <row r="52" spans="1:12" s="110" customFormat="1" ht="13.5" customHeight="1" x14ac:dyDescent="0.2">
      <c r="A52" s="118"/>
      <c r="B52" s="121" t="s">
        <v>109</v>
      </c>
      <c r="C52" s="113">
        <v>69.184163794003965</v>
      </c>
      <c r="D52" s="115">
        <v>6623</v>
      </c>
      <c r="E52" s="114">
        <v>6897</v>
      </c>
      <c r="F52" s="114">
        <v>7056</v>
      </c>
      <c r="G52" s="114">
        <v>7055</v>
      </c>
      <c r="H52" s="140">
        <v>6879</v>
      </c>
      <c r="I52" s="115">
        <v>-256</v>
      </c>
      <c r="J52" s="116">
        <v>-3.721471144061637</v>
      </c>
    </row>
    <row r="53" spans="1:12" s="110" customFormat="1" ht="13.5" customHeight="1" x14ac:dyDescent="0.2">
      <c r="A53" s="118"/>
      <c r="B53" s="121" t="s">
        <v>110</v>
      </c>
      <c r="C53" s="113">
        <v>19.178940770918206</v>
      </c>
      <c r="D53" s="115">
        <v>1836</v>
      </c>
      <c r="E53" s="114">
        <v>1836</v>
      </c>
      <c r="F53" s="114">
        <v>1808</v>
      </c>
      <c r="G53" s="114">
        <v>1783</v>
      </c>
      <c r="H53" s="140">
        <v>1746</v>
      </c>
      <c r="I53" s="115">
        <v>90</v>
      </c>
      <c r="J53" s="116">
        <v>5.1546391752577323</v>
      </c>
    </row>
    <row r="54" spans="1:12" s="110" customFormat="1" ht="13.5" customHeight="1" x14ac:dyDescent="0.2">
      <c r="A54" s="120"/>
      <c r="B54" s="121" t="s">
        <v>111</v>
      </c>
      <c r="C54" s="113">
        <v>1.1072808941815522</v>
      </c>
      <c r="D54" s="115">
        <v>106</v>
      </c>
      <c r="E54" s="114">
        <v>110</v>
      </c>
      <c r="F54" s="114">
        <v>100</v>
      </c>
      <c r="G54" s="114">
        <v>87</v>
      </c>
      <c r="H54" s="140">
        <v>85</v>
      </c>
      <c r="I54" s="115">
        <v>21</v>
      </c>
      <c r="J54" s="116">
        <v>24.705882352941178</v>
      </c>
    </row>
    <row r="55" spans="1:12" s="110" customFormat="1" ht="13.5" customHeight="1" x14ac:dyDescent="0.2">
      <c r="A55" s="120"/>
      <c r="B55" s="121" t="s">
        <v>112</v>
      </c>
      <c r="C55" s="113">
        <v>0.34471952366029457</v>
      </c>
      <c r="D55" s="115">
        <v>33</v>
      </c>
      <c r="E55" s="114">
        <v>38</v>
      </c>
      <c r="F55" s="114">
        <v>31</v>
      </c>
      <c r="G55" s="114">
        <v>20</v>
      </c>
      <c r="H55" s="140">
        <v>19</v>
      </c>
      <c r="I55" s="115">
        <v>14</v>
      </c>
      <c r="J55" s="116">
        <v>73.684210526315795</v>
      </c>
    </row>
    <row r="56" spans="1:12" s="110" customFormat="1" ht="13.5" customHeight="1" x14ac:dyDescent="0.2">
      <c r="A56" s="118" t="s">
        <v>113</v>
      </c>
      <c r="B56" s="122" t="s">
        <v>116</v>
      </c>
      <c r="C56" s="113">
        <v>89.146558027786483</v>
      </c>
      <c r="D56" s="115">
        <v>8534</v>
      </c>
      <c r="E56" s="114">
        <v>8859</v>
      </c>
      <c r="F56" s="114">
        <v>9040</v>
      </c>
      <c r="G56" s="114">
        <v>8870</v>
      </c>
      <c r="H56" s="140">
        <v>8666</v>
      </c>
      <c r="I56" s="115">
        <v>-132</v>
      </c>
      <c r="J56" s="116">
        <v>-1.5231940918532194</v>
      </c>
    </row>
    <row r="57" spans="1:12" s="110" customFormat="1" ht="13.5" customHeight="1" x14ac:dyDescent="0.2">
      <c r="A57" s="142"/>
      <c r="B57" s="124" t="s">
        <v>117</v>
      </c>
      <c r="C57" s="125">
        <v>10.842995926041993</v>
      </c>
      <c r="D57" s="143">
        <v>1038</v>
      </c>
      <c r="E57" s="144">
        <v>1057</v>
      </c>
      <c r="F57" s="144">
        <v>1078</v>
      </c>
      <c r="G57" s="144">
        <v>1062</v>
      </c>
      <c r="H57" s="145">
        <v>1052</v>
      </c>
      <c r="I57" s="143">
        <v>-14</v>
      </c>
      <c r="J57" s="146">
        <v>-1.3307984790874525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109673</v>
      </c>
      <c r="E12" s="236">
        <v>110516</v>
      </c>
      <c r="F12" s="114">
        <v>111959</v>
      </c>
      <c r="G12" s="114">
        <v>109992</v>
      </c>
      <c r="H12" s="140">
        <v>110059</v>
      </c>
      <c r="I12" s="115">
        <v>-386</v>
      </c>
      <c r="J12" s="116">
        <v>-0.35072097693055543</v>
      </c>
    </row>
    <row r="13" spans="1:15" s="110" customFormat="1" ht="12" customHeight="1" x14ac:dyDescent="0.2">
      <c r="A13" s="118" t="s">
        <v>105</v>
      </c>
      <c r="B13" s="119" t="s">
        <v>106</v>
      </c>
      <c r="C13" s="113">
        <v>56.352064774374732</v>
      </c>
      <c r="D13" s="115">
        <v>61803</v>
      </c>
      <c r="E13" s="114">
        <v>62356</v>
      </c>
      <c r="F13" s="114">
        <v>63450</v>
      </c>
      <c r="G13" s="114">
        <v>62269</v>
      </c>
      <c r="H13" s="140">
        <v>62351</v>
      </c>
      <c r="I13" s="115">
        <v>-548</v>
      </c>
      <c r="J13" s="116">
        <v>-0.87889528636268865</v>
      </c>
    </row>
    <row r="14" spans="1:15" s="110" customFormat="1" ht="12" customHeight="1" x14ac:dyDescent="0.2">
      <c r="A14" s="118"/>
      <c r="B14" s="119" t="s">
        <v>107</v>
      </c>
      <c r="C14" s="113">
        <v>43.647935225625268</v>
      </c>
      <c r="D14" s="115">
        <v>47870</v>
      </c>
      <c r="E14" s="114">
        <v>48160</v>
      </c>
      <c r="F14" s="114">
        <v>48509</v>
      </c>
      <c r="G14" s="114">
        <v>47723</v>
      </c>
      <c r="H14" s="140">
        <v>47708</v>
      </c>
      <c r="I14" s="115">
        <v>162</v>
      </c>
      <c r="J14" s="116">
        <v>0.33956569128867276</v>
      </c>
    </row>
    <row r="15" spans="1:15" s="110" customFormat="1" ht="12" customHeight="1" x14ac:dyDescent="0.2">
      <c r="A15" s="118" t="s">
        <v>105</v>
      </c>
      <c r="B15" s="121" t="s">
        <v>108</v>
      </c>
      <c r="C15" s="113">
        <v>9.0487175512660372</v>
      </c>
      <c r="D15" s="115">
        <v>9924</v>
      </c>
      <c r="E15" s="114">
        <v>10376</v>
      </c>
      <c r="F15" s="114">
        <v>10799</v>
      </c>
      <c r="G15" s="114">
        <v>9672</v>
      </c>
      <c r="H15" s="140">
        <v>10100</v>
      </c>
      <c r="I15" s="115">
        <v>-176</v>
      </c>
      <c r="J15" s="116">
        <v>-1.7425742574257426</v>
      </c>
    </row>
    <row r="16" spans="1:15" s="110" customFormat="1" ht="12" customHeight="1" x14ac:dyDescent="0.2">
      <c r="A16" s="118"/>
      <c r="B16" s="121" t="s">
        <v>109</v>
      </c>
      <c r="C16" s="113">
        <v>67.038377722867068</v>
      </c>
      <c r="D16" s="115">
        <v>73523</v>
      </c>
      <c r="E16" s="114">
        <v>74092</v>
      </c>
      <c r="F16" s="114">
        <v>75172</v>
      </c>
      <c r="G16" s="114">
        <v>74733</v>
      </c>
      <c r="H16" s="140">
        <v>74712</v>
      </c>
      <c r="I16" s="115">
        <v>-1189</v>
      </c>
      <c r="J16" s="116">
        <v>-1.5914444801370597</v>
      </c>
    </row>
    <row r="17" spans="1:10" s="110" customFormat="1" ht="12" customHeight="1" x14ac:dyDescent="0.2">
      <c r="A17" s="118"/>
      <c r="B17" s="121" t="s">
        <v>110</v>
      </c>
      <c r="C17" s="113">
        <v>22.53061373355338</v>
      </c>
      <c r="D17" s="115">
        <v>24710</v>
      </c>
      <c r="E17" s="114">
        <v>24525</v>
      </c>
      <c r="F17" s="114">
        <v>24501</v>
      </c>
      <c r="G17" s="114">
        <v>24145</v>
      </c>
      <c r="H17" s="140">
        <v>23842</v>
      </c>
      <c r="I17" s="115">
        <v>868</v>
      </c>
      <c r="J17" s="116">
        <v>3.6406341749853199</v>
      </c>
    </row>
    <row r="18" spans="1:10" s="110" customFormat="1" ht="12" customHeight="1" x14ac:dyDescent="0.2">
      <c r="A18" s="120"/>
      <c r="B18" s="121" t="s">
        <v>111</v>
      </c>
      <c r="C18" s="113">
        <v>1.3822909923135138</v>
      </c>
      <c r="D18" s="115">
        <v>1516</v>
      </c>
      <c r="E18" s="114">
        <v>1523</v>
      </c>
      <c r="F18" s="114">
        <v>1487</v>
      </c>
      <c r="G18" s="114">
        <v>1442</v>
      </c>
      <c r="H18" s="140">
        <v>1405</v>
      </c>
      <c r="I18" s="115">
        <v>111</v>
      </c>
      <c r="J18" s="116">
        <v>7.9003558718861209</v>
      </c>
    </row>
    <row r="19" spans="1:10" s="110" customFormat="1" ht="12" customHeight="1" x14ac:dyDescent="0.2">
      <c r="A19" s="120"/>
      <c r="B19" s="121" t="s">
        <v>112</v>
      </c>
      <c r="C19" s="113">
        <v>0.42034046665998015</v>
      </c>
      <c r="D19" s="115">
        <v>461</v>
      </c>
      <c r="E19" s="114">
        <v>461</v>
      </c>
      <c r="F19" s="114">
        <v>448</v>
      </c>
      <c r="G19" s="114">
        <v>400</v>
      </c>
      <c r="H19" s="140">
        <v>377</v>
      </c>
      <c r="I19" s="115">
        <v>84</v>
      </c>
      <c r="J19" s="116">
        <v>22.281167108753316</v>
      </c>
    </row>
    <row r="20" spans="1:10" s="110" customFormat="1" ht="12" customHeight="1" x14ac:dyDescent="0.2">
      <c r="A20" s="118" t="s">
        <v>113</v>
      </c>
      <c r="B20" s="119" t="s">
        <v>181</v>
      </c>
      <c r="C20" s="113">
        <v>72.276677030809765</v>
      </c>
      <c r="D20" s="115">
        <v>79268</v>
      </c>
      <c r="E20" s="114">
        <v>79955</v>
      </c>
      <c r="F20" s="114">
        <v>81353</v>
      </c>
      <c r="G20" s="114">
        <v>79840</v>
      </c>
      <c r="H20" s="140">
        <v>80169</v>
      </c>
      <c r="I20" s="115">
        <v>-901</v>
      </c>
      <c r="J20" s="116">
        <v>-1.1238758123464181</v>
      </c>
    </row>
    <row r="21" spans="1:10" s="110" customFormat="1" ht="12" customHeight="1" x14ac:dyDescent="0.2">
      <c r="A21" s="118"/>
      <c r="B21" s="119" t="s">
        <v>182</v>
      </c>
      <c r="C21" s="113">
        <v>27.723322969190228</v>
      </c>
      <c r="D21" s="115">
        <v>30405</v>
      </c>
      <c r="E21" s="114">
        <v>30561</v>
      </c>
      <c r="F21" s="114">
        <v>30606</v>
      </c>
      <c r="G21" s="114">
        <v>30152</v>
      </c>
      <c r="H21" s="140">
        <v>29890</v>
      </c>
      <c r="I21" s="115">
        <v>515</v>
      </c>
      <c r="J21" s="116">
        <v>1.722984275677484</v>
      </c>
    </row>
    <row r="22" spans="1:10" s="110" customFormat="1" ht="12" customHeight="1" x14ac:dyDescent="0.2">
      <c r="A22" s="118" t="s">
        <v>113</v>
      </c>
      <c r="B22" s="119" t="s">
        <v>116</v>
      </c>
      <c r="C22" s="113">
        <v>88.872375151586994</v>
      </c>
      <c r="D22" s="115">
        <v>97469</v>
      </c>
      <c r="E22" s="114">
        <v>98392</v>
      </c>
      <c r="F22" s="114">
        <v>99694</v>
      </c>
      <c r="G22" s="114">
        <v>97757</v>
      </c>
      <c r="H22" s="140">
        <v>98023</v>
      </c>
      <c r="I22" s="115">
        <v>-554</v>
      </c>
      <c r="J22" s="116">
        <v>-0.56517347969354126</v>
      </c>
    </row>
    <row r="23" spans="1:10" s="110" customFormat="1" ht="12" customHeight="1" x14ac:dyDescent="0.2">
      <c r="A23" s="118"/>
      <c r="B23" s="119" t="s">
        <v>117</v>
      </c>
      <c r="C23" s="113">
        <v>11.058327938508111</v>
      </c>
      <c r="D23" s="115">
        <v>12128</v>
      </c>
      <c r="E23" s="114">
        <v>12044</v>
      </c>
      <c r="F23" s="114">
        <v>12192</v>
      </c>
      <c r="G23" s="114">
        <v>12156</v>
      </c>
      <c r="H23" s="140">
        <v>11956</v>
      </c>
      <c r="I23" s="115">
        <v>172</v>
      </c>
      <c r="J23" s="116">
        <v>1.4386082301773169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125620</v>
      </c>
      <c r="E64" s="236">
        <v>126051</v>
      </c>
      <c r="F64" s="236">
        <v>126499</v>
      </c>
      <c r="G64" s="236">
        <v>124466</v>
      </c>
      <c r="H64" s="140">
        <v>124448</v>
      </c>
      <c r="I64" s="115">
        <v>1172</v>
      </c>
      <c r="J64" s="116">
        <v>0.9417588068912317</v>
      </c>
    </row>
    <row r="65" spans="1:12" s="110" customFormat="1" ht="12" customHeight="1" x14ac:dyDescent="0.2">
      <c r="A65" s="118" t="s">
        <v>105</v>
      </c>
      <c r="B65" s="119" t="s">
        <v>106</v>
      </c>
      <c r="C65" s="113">
        <v>53.65308071963063</v>
      </c>
      <c r="D65" s="235">
        <v>67399</v>
      </c>
      <c r="E65" s="236">
        <v>67602</v>
      </c>
      <c r="F65" s="236">
        <v>68237</v>
      </c>
      <c r="G65" s="236">
        <v>67087</v>
      </c>
      <c r="H65" s="140">
        <v>67059</v>
      </c>
      <c r="I65" s="115">
        <v>340</v>
      </c>
      <c r="J65" s="116">
        <v>0.50701620960646598</v>
      </c>
    </row>
    <row r="66" spans="1:12" s="110" customFormat="1" ht="12" customHeight="1" x14ac:dyDescent="0.2">
      <c r="A66" s="118"/>
      <c r="B66" s="119" t="s">
        <v>107</v>
      </c>
      <c r="C66" s="113">
        <v>46.34691928036937</v>
      </c>
      <c r="D66" s="235">
        <v>58221</v>
      </c>
      <c r="E66" s="236">
        <v>58449</v>
      </c>
      <c r="F66" s="236">
        <v>58262</v>
      </c>
      <c r="G66" s="236">
        <v>57379</v>
      </c>
      <c r="H66" s="140">
        <v>57389</v>
      </c>
      <c r="I66" s="115">
        <v>832</v>
      </c>
      <c r="J66" s="116">
        <v>1.449755179564028</v>
      </c>
    </row>
    <row r="67" spans="1:12" s="110" customFormat="1" ht="12" customHeight="1" x14ac:dyDescent="0.2">
      <c r="A67" s="118" t="s">
        <v>105</v>
      </c>
      <c r="B67" s="121" t="s">
        <v>108</v>
      </c>
      <c r="C67" s="113">
        <v>9.1243432574430816</v>
      </c>
      <c r="D67" s="235">
        <v>11462</v>
      </c>
      <c r="E67" s="236">
        <v>12003</v>
      </c>
      <c r="F67" s="236">
        <v>12316</v>
      </c>
      <c r="G67" s="236">
        <v>11036</v>
      </c>
      <c r="H67" s="140">
        <v>11412</v>
      </c>
      <c r="I67" s="115">
        <v>50</v>
      </c>
      <c r="J67" s="116">
        <v>0.43813529617946023</v>
      </c>
    </row>
    <row r="68" spans="1:12" s="110" customFormat="1" ht="12" customHeight="1" x14ac:dyDescent="0.2">
      <c r="A68" s="118"/>
      <c r="B68" s="121" t="s">
        <v>109</v>
      </c>
      <c r="C68" s="113">
        <v>66.862760706893809</v>
      </c>
      <c r="D68" s="235">
        <v>83993</v>
      </c>
      <c r="E68" s="236">
        <v>84196</v>
      </c>
      <c r="F68" s="236">
        <v>84607</v>
      </c>
      <c r="G68" s="236">
        <v>84352</v>
      </c>
      <c r="H68" s="140">
        <v>84425</v>
      </c>
      <c r="I68" s="115">
        <v>-432</v>
      </c>
      <c r="J68" s="116">
        <v>-0.51169677228309152</v>
      </c>
    </row>
    <row r="69" spans="1:12" s="110" customFormat="1" ht="12" customHeight="1" x14ac:dyDescent="0.2">
      <c r="A69" s="118"/>
      <c r="B69" s="121" t="s">
        <v>110</v>
      </c>
      <c r="C69" s="113">
        <v>22.666772806877887</v>
      </c>
      <c r="D69" s="235">
        <v>28474</v>
      </c>
      <c r="E69" s="236">
        <v>28158</v>
      </c>
      <c r="F69" s="236">
        <v>27913</v>
      </c>
      <c r="G69" s="236">
        <v>27494</v>
      </c>
      <c r="H69" s="140">
        <v>27088</v>
      </c>
      <c r="I69" s="115">
        <v>1386</v>
      </c>
      <c r="J69" s="116">
        <v>5.1166568222090962</v>
      </c>
    </row>
    <row r="70" spans="1:12" s="110" customFormat="1" ht="12" customHeight="1" x14ac:dyDescent="0.2">
      <c r="A70" s="120"/>
      <c r="B70" s="121" t="s">
        <v>111</v>
      </c>
      <c r="C70" s="113">
        <v>1.3461232287852254</v>
      </c>
      <c r="D70" s="235">
        <v>1691</v>
      </c>
      <c r="E70" s="236">
        <v>1694</v>
      </c>
      <c r="F70" s="236">
        <v>1663</v>
      </c>
      <c r="G70" s="236">
        <v>1584</v>
      </c>
      <c r="H70" s="140">
        <v>1523</v>
      </c>
      <c r="I70" s="115">
        <v>168</v>
      </c>
      <c r="J70" s="116">
        <v>11.03086014445174</v>
      </c>
    </row>
    <row r="71" spans="1:12" s="110" customFormat="1" ht="12" customHeight="1" x14ac:dyDescent="0.2">
      <c r="A71" s="120"/>
      <c r="B71" s="121" t="s">
        <v>112</v>
      </c>
      <c r="C71" s="113">
        <v>0.40837446266518068</v>
      </c>
      <c r="D71" s="235">
        <v>513</v>
      </c>
      <c r="E71" s="236">
        <v>522</v>
      </c>
      <c r="F71" s="236">
        <v>508</v>
      </c>
      <c r="G71" s="236">
        <v>421</v>
      </c>
      <c r="H71" s="140">
        <v>388</v>
      </c>
      <c r="I71" s="115">
        <v>125</v>
      </c>
      <c r="J71" s="116">
        <v>32.216494845360828</v>
      </c>
    </row>
    <row r="72" spans="1:12" s="110" customFormat="1" ht="12" customHeight="1" x14ac:dyDescent="0.2">
      <c r="A72" s="118" t="s">
        <v>113</v>
      </c>
      <c r="B72" s="119" t="s">
        <v>181</v>
      </c>
      <c r="C72" s="113">
        <v>71.538767712147745</v>
      </c>
      <c r="D72" s="235">
        <v>89867</v>
      </c>
      <c r="E72" s="236">
        <v>90276</v>
      </c>
      <c r="F72" s="236">
        <v>91046</v>
      </c>
      <c r="G72" s="236">
        <v>89513</v>
      </c>
      <c r="H72" s="140">
        <v>89808</v>
      </c>
      <c r="I72" s="115">
        <v>59</v>
      </c>
      <c r="J72" s="116">
        <v>6.5695706395866735E-2</v>
      </c>
    </row>
    <row r="73" spans="1:12" s="110" customFormat="1" ht="12" customHeight="1" x14ac:dyDescent="0.2">
      <c r="A73" s="118"/>
      <c r="B73" s="119" t="s">
        <v>182</v>
      </c>
      <c r="C73" s="113">
        <v>28.461232287852251</v>
      </c>
      <c r="D73" s="115">
        <v>35753</v>
      </c>
      <c r="E73" s="114">
        <v>35775</v>
      </c>
      <c r="F73" s="114">
        <v>35453</v>
      </c>
      <c r="G73" s="114">
        <v>34953</v>
      </c>
      <c r="H73" s="140">
        <v>34640</v>
      </c>
      <c r="I73" s="115">
        <v>1113</v>
      </c>
      <c r="J73" s="116">
        <v>3.2130484988452657</v>
      </c>
    </row>
    <row r="74" spans="1:12" s="110" customFormat="1" ht="12" customHeight="1" x14ac:dyDescent="0.2">
      <c r="A74" s="118" t="s">
        <v>113</v>
      </c>
      <c r="B74" s="119" t="s">
        <v>116</v>
      </c>
      <c r="C74" s="113">
        <v>91.678076739372713</v>
      </c>
      <c r="D74" s="115">
        <v>115166</v>
      </c>
      <c r="E74" s="114">
        <v>115672</v>
      </c>
      <c r="F74" s="114">
        <v>116077</v>
      </c>
      <c r="G74" s="114">
        <v>113999</v>
      </c>
      <c r="H74" s="140">
        <v>114218</v>
      </c>
      <c r="I74" s="115">
        <v>948</v>
      </c>
      <c r="J74" s="116">
        <v>0.82999177012379832</v>
      </c>
    </row>
    <row r="75" spans="1:12" s="110" customFormat="1" ht="12" customHeight="1" x14ac:dyDescent="0.2">
      <c r="A75" s="142"/>
      <c r="B75" s="124" t="s">
        <v>117</v>
      </c>
      <c r="C75" s="125">
        <v>8.2558509791434478</v>
      </c>
      <c r="D75" s="143">
        <v>10371</v>
      </c>
      <c r="E75" s="144">
        <v>10293</v>
      </c>
      <c r="F75" s="144">
        <v>10346</v>
      </c>
      <c r="G75" s="144">
        <v>10387</v>
      </c>
      <c r="H75" s="145">
        <v>10154</v>
      </c>
      <c r="I75" s="143">
        <v>217</v>
      </c>
      <c r="J75" s="146">
        <v>2.137088831987394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109673</v>
      </c>
      <c r="G11" s="114">
        <v>110516</v>
      </c>
      <c r="H11" s="114">
        <v>111959</v>
      </c>
      <c r="I11" s="114">
        <v>109992</v>
      </c>
      <c r="J11" s="140">
        <v>110059</v>
      </c>
      <c r="K11" s="114">
        <v>-386</v>
      </c>
      <c r="L11" s="116">
        <v>-0.35072097693055543</v>
      </c>
    </row>
    <row r="12" spans="1:17" s="110" customFormat="1" ht="24.95" customHeight="1" x14ac:dyDescent="0.2">
      <c r="A12" s="604" t="s">
        <v>185</v>
      </c>
      <c r="B12" s="605"/>
      <c r="C12" s="605"/>
      <c r="D12" s="606"/>
      <c r="E12" s="113">
        <v>56.352064774374732</v>
      </c>
      <c r="F12" s="115">
        <v>61803</v>
      </c>
      <c r="G12" s="114">
        <v>62356</v>
      </c>
      <c r="H12" s="114">
        <v>63450</v>
      </c>
      <c r="I12" s="114">
        <v>62269</v>
      </c>
      <c r="J12" s="140">
        <v>62351</v>
      </c>
      <c r="K12" s="114">
        <v>-548</v>
      </c>
      <c r="L12" s="116">
        <v>-0.87889528636268865</v>
      </c>
    </row>
    <row r="13" spans="1:17" s="110" customFormat="1" ht="15" customHeight="1" x14ac:dyDescent="0.2">
      <c r="A13" s="120"/>
      <c r="B13" s="612" t="s">
        <v>107</v>
      </c>
      <c r="C13" s="612"/>
      <c r="E13" s="113">
        <v>43.647935225625268</v>
      </c>
      <c r="F13" s="115">
        <v>47870</v>
      </c>
      <c r="G13" s="114">
        <v>48160</v>
      </c>
      <c r="H13" s="114">
        <v>48509</v>
      </c>
      <c r="I13" s="114">
        <v>47723</v>
      </c>
      <c r="J13" s="140">
        <v>47708</v>
      </c>
      <c r="K13" s="114">
        <v>162</v>
      </c>
      <c r="L13" s="116">
        <v>0.33956569128867276</v>
      </c>
    </row>
    <row r="14" spans="1:17" s="110" customFormat="1" ht="24.95" customHeight="1" x14ac:dyDescent="0.2">
      <c r="A14" s="604" t="s">
        <v>186</v>
      </c>
      <c r="B14" s="605"/>
      <c r="C14" s="605"/>
      <c r="D14" s="606"/>
      <c r="E14" s="113">
        <v>9.0487175512660372</v>
      </c>
      <c r="F14" s="115">
        <v>9924</v>
      </c>
      <c r="G14" s="114">
        <v>10376</v>
      </c>
      <c r="H14" s="114">
        <v>10799</v>
      </c>
      <c r="I14" s="114">
        <v>9672</v>
      </c>
      <c r="J14" s="140">
        <v>10100</v>
      </c>
      <c r="K14" s="114">
        <v>-176</v>
      </c>
      <c r="L14" s="116">
        <v>-1.7425742574257426</v>
      </c>
    </row>
    <row r="15" spans="1:17" s="110" customFormat="1" ht="15" customHeight="1" x14ac:dyDescent="0.2">
      <c r="A15" s="120"/>
      <c r="B15" s="119"/>
      <c r="C15" s="258" t="s">
        <v>106</v>
      </c>
      <c r="E15" s="113">
        <v>59.038694074969769</v>
      </c>
      <c r="F15" s="115">
        <v>5859</v>
      </c>
      <c r="G15" s="114">
        <v>6148</v>
      </c>
      <c r="H15" s="114">
        <v>6443</v>
      </c>
      <c r="I15" s="114">
        <v>5674</v>
      </c>
      <c r="J15" s="140">
        <v>5956</v>
      </c>
      <c r="K15" s="114">
        <v>-97</v>
      </c>
      <c r="L15" s="116">
        <v>-1.628609805238415</v>
      </c>
    </row>
    <row r="16" spans="1:17" s="110" customFormat="1" ht="15" customHeight="1" x14ac:dyDescent="0.2">
      <c r="A16" s="120"/>
      <c r="B16" s="119"/>
      <c r="C16" s="258" t="s">
        <v>107</v>
      </c>
      <c r="E16" s="113">
        <v>40.961305925030231</v>
      </c>
      <c r="F16" s="115">
        <v>4065</v>
      </c>
      <c r="G16" s="114">
        <v>4228</v>
      </c>
      <c r="H16" s="114">
        <v>4356</v>
      </c>
      <c r="I16" s="114">
        <v>3998</v>
      </c>
      <c r="J16" s="140">
        <v>4144</v>
      </c>
      <c r="K16" s="114">
        <v>-79</v>
      </c>
      <c r="L16" s="116">
        <v>-1.9063706563706564</v>
      </c>
    </row>
    <row r="17" spans="1:12" s="110" customFormat="1" ht="15" customHeight="1" x14ac:dyDescent="0.2">
      <c r="A17" s="120"/>
      <c r="B17" s="121" t="s">
        <v>109</v>
      </c>
      <c r="C17" s="258"/>
      <c r="E17" s="113">
        <v>67.038377722867068</v>
      </c>
      <c r="F17" s="115">
        <v>73523</v>
      </c>
      <c r="G17" s="114">
        <v>74092</v>
      </c>
      <c r="H17" s="114">
        <v>75172</v>
      </c>
      <c r="I17" s="114">
        <v>74733</v>
      </c>
      <c r="J17" s="140">
        <v>74712</v>
      </c>
      <c r="K17" s="114">
        <v>-1189</v>
      </c>
      <c r="L17" s="116">
        <v>-1.5914444801370597</v>
      </c>
    </row>
    <row r="18" spans="1:12" s="110" customFormat="1" ht="15" customHeight="1" x14ac:dyDescent="0.2">
      <c r="A18" s="120"/>
      <c r="B18" s="119"/>
      <c r="C18" s="258" t="s">
        <v>106</v>
      </c>
      <c r="E18" s="113">
        <v>56.42179998095834</v>
      </c>
      <c r="F18" s="115">
        <v>41483</v>
      </c>
      <c r="G18" s="114">
        <v>41804</v>
      </c>
      <c r="H18" s="114">
        <v>42595</v>
      </c>
      <c r="I18" s="114">
        <v>42403</v>
      </c>
      <c r="J18" s="140">
        <v>42376</v>
      </c>
      <c r="K18" s="114">
        <v>-893</v>
      </c>
      <c r="L18" s="116">
        <v>-2.1073249008872947</v>
      </c>
    </row>
    <row r="19" spans="1:12" s="110" customFormat="1" ht="15" customHeight="1" x14ac:dyDescent="0.2">
      <c r="A19" s="120"/>
      <c r="B19" s="119"/>
      <c r="C19" s="258" t="s">
        <v>107</v>
      </c>
      <c r="E19" s="113">
        <v>43.57820001904166</v>
      </c>
      <c r="F19" s="115">
        <v>32040</v>
      </c>
      <c r="G19" s="114">
        <v>32288</v>
      </c>
      <c r="H19" s="114">
        <v>32577</v>
      </c>
      <c r="I19" s="114">
        <v>32330</v>
      </c>
      <c r="J19" s="140">
        <v>32336</v>
      </c>
      <c r="K19" s="114">
        <v>-296</v>
      </c>
      <c r="L19" s="116">
        <v>-0.91538842157347844</v>
      </c>
    </row>
    <row r="20" spans="1:12" s="110" customFormat="1" ht="15" customHeight="1" x14ac:dyDescent="0.2">
      <c r="A20" s="120"/>
      <c r="B20" s="121" t="s">
        <v>110</v>
      </c>
      <c r="C20" s="258"/>
      <c r="E20" s="113">
        <v>22.53061373355338</v>
      </c>
      <c r="F20" s="115">
        <v>24710</v>
      </c>
      <c r="G20" s="114">
        <v>24525</v>
      </c>
      <c r="H20" s="114">
        <v>24501</v>
      </c>
      <c r="I20" s="114">
        <v>24145</v>
      </c>
      <c r="J20" s="140">
        <v>23842</v>
      </c>
      <c r="K20" s="114">
        <v>868</v>
      </c>
      <c r="L20" s="116">
        <v>3.6406341749853199</v>
      </c>
    </row>
    <row r="21" spans="1:12" s="110" customFormat="1" ht="15" customHeight="1" x14ac:dyDescent="0.2">
      <c r="A21" s="120"/>
      <c r="B21" s="119"/>
      <c r="C21" s="258" t="s">
        <v>106</v>
      </c>
      <c r="E21" s="113">
        <v>54.666127074059084</v>
      </c>
      <c r="F21" s="115">
        <v>13508</v>
      </c>
      <c r="G21" s="114">
        <v>13429</v>
      </c>
      <c r="H21" s="114">
        <v>13453</v>
      </c>
      <c r="I21" s="114">
        <v>13250</v>
      </c>
      <c r="J21" s="140">
        <v>13100</v>
      </c>
      <c r="K21" s="114">
        <v>408</v>
      </c>
      <c r="L21" s="116">
        <v>3.114503816793893</v>
      </c>
    </row>
    <row r="22" spans="1:12" s="110" customFormat="1" ht="15" customHeight="1" x14ac:dyDescent="0.2">
      <c r="A22" s="120"/>
      <c r="B22" s="119"/>
      <c r="C22" s="258" t="s">
        <v>107</v>
      </c>
      <c r="E22" s="113">
        <v>45.333872925940916</v>
      </c>
      <c r="F22" s="115">
        <v>11202</v>
      </c>
      <c r="G22" s="114">
        <v>11096</v>
      </c>
      <c r="H22" s="114">
        <v>11048</v>
      </c>
      <c r="I22" s="114">
        <v>10895</v>
      </c>
      <c r="J22" s="140">
        <v>10742</v>
      </c>
      <c r="K22" s="114">
        <v>460</v>
      </c>
      <c r="L22" s="116">
        <v>4.2822565630236458</v>
      </c>
    </row>
    <row r="23" spans="1:12" s="110" customFormat="1" ht="15" customHeight="1" x14ac:dyDescent="0.2">
      <c r="A23" s="120"/>
      <c r="B23" s="121" t="s">
        <v>111</v>
      </c>
      <c r="C23" s="258"/>
      <c r="E23" s="113">
        <v>1.3822909923135138</v>
      </c>
      <c r="F23" s="115">
        <v>1516</v>
      </c>
      <c r="G23" s="114">
        <v>1523</v>
      </c>
      <c r="H23" s="114">
        <v>1487</v>
      </c>
      <c r="I23" s="114">
        <v>1442</v>
      </c>
      <c r="J23" s="140">
        <v>1405</v>
      </c>
      <c r="K23" s="114">
        <v>111</v>
      </c>
      <c r="L23" s="116">
        <v>7.9003558718861209</v>
      </c>
    </row>
    <row r="24" spans="1:12" s="110" customFormat="1" ht="15" customHeight="1" x14ac:dyDescent="0.2">
      <c r="A24" s="120"/>
      <c r="B24" s="119"/>
      <c r="C24" s="258" t="s">
        <v>106</v>
      </c>
      <c r="E24" s="113">
        <v>62.862796833773089</v>
      </c>
      <c r="F24" s="115">
        <v>953</v>
      </c>
      <c r="G24" s="114">
        <v>975</v>
      </c>
      <c r="H24" s="114">
        <v>959</v>
      </c>
      <c r="I24" s="114">
        <v>942</v>
      </c>
      <c r="J24" s="140">
        <v>919</v>
      </c>
      <c r="K24" s="114">
        <v>34</v>
      </c>
      <c r="L24" s="116">
        <v>3.6996735582154514</v>
      </c>
    </row>
    <row r="25" spans="1:12" s="110" customFormat="1" ht="15" customHeight="1" x14ac:dyDescent="0.2">
      <c r="A25" s="120"/>
      <c r="B25" s="119"/>
      <c r="C25" s="258" t="s">
        <v>107</v>
      </c>
      <c r="E25" s="113">
        <v>37.137203166226911</v>
      </c>
      <c r="F25" s="115">
        <v>563</v>
      </c>
      <c r="G25" s="114">
        <v>548</v>
      </c>
      <c r="H25" s="114">
        <v>528</v>
      </c>
      <c r="I25" s="114">
        <v>500</v>
      </c>
      <c r="J25" s="140">
        <v>486</v>
      </c>
      <c r="K25" s="114">
        <v>77</v>
      </c>
      <c r="L25" s="116">
        <v>15.843621399176955</v>
      </c>
    </row>
    <row r="26" spans="1:12" s="110" customFormat="1" ht="15" customHeight="1" x14ac:dyDescent="0.2">
      <c r="A26" s="120"/>
      <c r="C26" s="121" t="s">
        <v>187</v>
      </c>
      <c r="D26" s="110" t="s">
        <v>188</v>
      </c>
      <c r="E26" s="113">
        <v>0.42034046665998015</v>
      </c>
      <c r="F26" s="115">
        <v>461</v>
      </c>
      <c r="G26" s="114">
        <v>461</v>
      </c>
      <c r="H26" s="114">
        <v>448</v>
      </c>
      <c r="I26" s="114">
        <v>400</v>
      </c>
      <c r="J26" s="140">
        <v>377</v>
      </c>
      <c r="K26" s="114">
        <v>84</v>
      </c>
      <c r="L26" s="116">
        <v>22.281167108753316</v>
      </c>
    </row>
    <row r="27" spans="1:12" s="110" customFormat="1" ht="15" customHeight="1" x14ac:dyDescent="0.2">
      <c r="A27" s="120"/>
      <c r="B27" s="119"/>
      <c r="D27" s="259" t="s">
        <v>106</v>
      </c>
      <c r="E27" s="113">
        <v>53.362255965292839</v>
      </c>
      <c r="F27" s="115">
        <v>246</v>
      </c>
      <c r="G27" s="114">
        <v>259</v>
      </c>
      <c r="H27" s="114">
        <v>252</v>
      </c>
      <c r="I27" s="114">
        <v>232</v>
      </c>
      <c r="J27" s="140">
        <v>212</v>
      </c>
      <c r="K27" s="114">
        <v>34</v>
      </c>
      <c r="L27" s="116">
        <v>16.037735849056602</v>
      </c>
    </row>
    <row r="28" spans="1:12" s="110" customFormat="1" ht="15" customHeight="1" x14ac:dyDescent="0.2">
      <c r="A28" s="120"/>
      <c r="B28" s="119"/>
      <c r="D28" s="259" t="s">
        <v>107</v>
      </c>
      <c r="E28" s="113">
        <v>46.637744034707161</v>
      </c>
      <c r="F28" s="115">
        <v>215</v>
      </c>
      <c r="G28" s="114">
        <v>202</v>
      </c>
      <c r="H28" s="114">
        <v>196</v>
      </c>
      <c r="I28" s="114">
        <v>168</v>
      </c>
      <c r="J28" s="140">
        <v>165</v>
      </c>
      <c r="K28" s="114">
        <v>50</v>
      </c>
      <c r="L28" s="116">
        <v>30.303030303030305</v>
      </c>
    </row>
    <row r="29" spans="1:12" s="110" customFormat="1" ht="24.95" customHeight="1" x14ac:dyDescent="0.2">
      <c r="A29" s="604" t="s">
        <v>189</v>
      </c>
      <c r="B29" s="605"/>
      <c r="C29" s="605"/>
      <c r="D29" s="606"/>
      <c r="E29" s="113">
        <v>88.872375151586994</v>
      </c>
      <c r="F29" s="115">
        <v>97469</v>
      </c>
      <c r="G29" s="114">
        <v>98392</v>
      </c>
      <c r="H29" s="114">
        <v>99694</v>
      </c>
      <c r="I29" s="114">
        <v>97757</v>
      </c>
      <c r="J29" s="140">
        <v>98023</v>
      </c>
      <c r="K29" s="114">
        <v>-554</v>
      </c>
      <c r="L29" s="116">
        <v>-0.56517347969354126</v>
      </c>
    </row>
    <row r="30" spans="1:12" s="110" customFormat="1" ht="15" customHeight="1" x14ac:dyDescent="0.2">
      <c r="A30" s="120"/>
      <c r="B30" s="119"/>
      <c r="C30" s="258" t="s">
        <v>106</v>
      </c>
      <c r="E30" s="113">
        <v>54.789728016087167</v>
      </c>
      <c r="F30" s="115">
        <v>53403</v>
      </c>
      <c r="G30" s="114">
        <v>53986</v>
      </c>
      <c r="H30" s="114">
        <v>54945</v>
      </c>
      <c r="I30" s="114">
        <v>53808</v>
      </c>
      <c r="J30" s="140">
        <v>53986</v>
      </c>
      <c r="K30" s="114">
        <v>-583</v>
      </c>
      <c r="L30" s="116">
        <v>-1.0799096061941984</v>
      </c>
    </row>
    <row r="31" spans="1:12" s="110" customFormat="1" ht="15" customHeight="1" x14ac:dyDescent="0.2">
      <c r="A31" s="120"/>
      <c r="B31" s="119"/>
      <c r="C31" s="258" t="s">
        <v>107</v>
      </c>
      <c r="E31" s="113">
        <v>45.210271983912833</v>
      </c>
      <c r="F31" s="115">
        <v>44066</v>
      </c>
      <c r="G31" s="114">
        <v>44406</v>
      </c>
      <c r="H31" s="114">
        <v>44749</v>
      </c>
      <c r="I31" s="114">
        <v>43949</v>
      </c>
      <c r="J31" s="140">
        <v>44037</v>
      </c>
      <c r="K31" s="114">
        <v>29</v>
      </c>
      <c r="L31" s="116">
        <v>6.5853713922383456E-2</v>
      </c>
    </row>
    <row r="32" spans="1:12" s="110" customFormat="1" ht="15" customHeight="1" x14ac:dyDescent="0.2">
      <c r="A32" s="120"/>
      <c r="B32" s="119" t="s">
        <v>117</v>
      </c>
      <c r="C32" s="258"/>
      <c r="E32" s="113">
        <v>11.058327938508111</v>
      </c>
      <c r="F32" s="115">
        <v>12128</v>
      </c>
      <c r="G32" s="114">
        <v>12044</v>
      </c>
      <c r="H32" s="114">
        <v>12192</v>
      </c>
      <c r="I32" s="114">
        <v>12156</v>
      </c>
      <c r="J32" s="140">
        <v>11956</v>
      </c>
      <c r="K32" s="114">
        <v>172</v>
      </c>
      <c r="L32" s="116">
        <v>1.4386082301773169</v>
      </c>
    </row>
    <row r="33" spans="1:12" s="110" customFormat="1" ht="15" customHeight="1" x14ac:dyDescent="0.2">
      <c r="A33" s="120"/>
      <c r="B33" s="119"/>
      <c r="C33" s="258" t="s">
        <v>106</v>
      </c>
      <c r="E33" s="113">
        <v>68.832453825857513</v>
      </c>
      <c r="F33" s="115">
        <v>8348</v>
      </c>
      <c r="G33" s="114">
        <v>8313</v>
      </c>
      <c r="H33" s="114">
        <v>8454</v>
      </c>
      <c r="I33" s="114">
        <v>8408</v>
      </c>
      <c r="J33" s="140">
        <v>8312</v>
      </c>
      <c r="K33" s="114">
        <v>36</v>
      </c>
      <c r="L33" s="116">
        <v>0.43310875842155921</v>
      </c>
    </row>
    <row r="34" spans="1:12" s="110" customFormat="1" ht="15" customHeight="1" x14ac:dyDescent="0.2">
      <c r="A34" s="120"/>
      <c r="B34" s="119"/>
      <c r="C34" s="258" t="s">
        <v>107</v>
      </c>
      <c r="E34" s="113">
        <v>31.16754617414248</v>
      </c>
      <c r="F34" s="115">
        <v>3780</v>
      </c>
      <c r="G34" s="114">
        <v>3731</v>
      </c>
      <c r="H34" s="114">
        <v>3738</v>
      </c>
      <c r="I34" s="114">
        <v>3748</v>
      </c>
      <c r="J34" s="140">
        <v>3644</v>
      </c>
      <c r="K34" s="114">
        <v>136</v>
      </c>
      <c r="L34" s="116">
        <v>3.7321624588364433</v>
      </c>
    </row>
    <row r="35" spans="1:12" s="110" customFormat="1" ht="24.95" customHeight="1" x14ac:dyDescent="0.2">
      <c r="A35" s="604" t="s">
        <v>190</v>
      </c>
      <c r="B35" s="605"/>
      <c r="C35" s="605"/>
      <c r="D35" s="606"/>
      <c r="E35" s="113">
        <v>72.276677030809765</v>
      </c>
      <c r="F35" s="115">
        <v>79268</v>
      </c>
      <c r="G35" s="114">
        <v>79955</v>
      </c>
      <c r="H35" s="114">
        <v>81353</v>
      </c>
      <c r="I35" s="114">
        <v>79840</v>
      </c>
      <c r="J35" s="140">
        <v>80169</v>
      </c>
      <c r="K35" s="114">
        <v>-901</v>
      </c>
      <c r="L35" s="116">
        <v>-1.1238758123464181</v>
      </c>
    </row>
    <row r="36" spans="1:12" s="110" customFormat="1" ht="15" customHeight="1" x14ac:dyDescent="0.2">
      <c r="A36" s="120"/>
      <c r="B36" s="119"/>
      <c r="C36" s="258" t="s">
        <v>106</v>
      </c>
      <c r="E36" s="113">
        <v>70.201089973255293</v>
      </c>
      <c r="F36" s="115">
        <v>55647</v>
      </c>
      <c r="G36" s="114">
        <v>56132</v>
      </c>
      <c r="H36" s="114">
        <v>57186</v>
      </c>
      <c r="I36" s="114">
        <v>56127</v>
      </c>
      <c r="J36" s="140">
        <v>56274</v>
      </c>
      <c r="K36" s="114">
        <v>-627</v>
      </c>
      <c r="L36" s="116">
        <v>-1.1141912783878878</v>
      </c>
    </row>
    <row r="37" spans="1:12" s="110" customFormat="1" ht="15" customHeight="1" x14ac:dyDescent="0.2">
      <c r="A37" s="120"/>
      <c r="B37" s="119"/>
      <c r="C37" s="258" t="s">
        <v>107</v>
      </c>
      <c r="E37" s="113">
        <v>29.798910026744714</v>
      </c>
      <c r="F37" s="115">
        <v>23621</v>
      </c>
      <c r="G37" s="114">
        <v>23823</v>
      </c>
      <c r="H37" s="114">
        <v>24167</v>
      </c>
      <c r="I37" s="114">
        <v>23713</v>
      </c>
      <c r="J37" s="140">
        <v>23895</v>
      </c>
      <c r="K37" s="114">
        <v>-274</v>
      </c>
      <c r="L37" s="116">
        <v>-1.1466834065704121</v>
      </c>
    </row>
    <row r="38" spans="1:12" s="110" customFormat="1" ht="15" customHeight="1" x14ac:dyDescent="0.2">
      <c r="A38" s="120"/>
      <c r="B38" s="119" t="s">
        <v>182</v>
      </c>
      <c r="C38" s="258"/>
      <c r="E38" s="113">
        <v>27.723322969190228</v>
      </c>
      <c r="F38" s="115">
        <v>30405</v>
      </c>
      <c r="G38" s="114">
        <v>30561</v>
      </c>
      <c r="H38" s="114">
        <v>30606</v>
      </c>
      <c r="I38" s="114">
        <v>30152</v>
      </c>
      <c r="J38" s="140">
        <v>29890</v>
      </c>
      <c r="K38" s="114">
        <v>515</v>
      </c>
      <c r="L38" s="116">
        <v>1.722984275677484</v>
      </c>
    </row>
    <row r="39" spans="1:12" s="110" customFormat="1" ht="15" customHeight="1" x14ac:dyDescent="0.2">
      <c r="A39" s="120"/>
      <c r="B39" s="119"/>
      <c r="C39" s="258" t="s">
        <v>106</v>
      </c>
      <c r="E39" s="113">
        <v>20.246669955599408</v>
      </c>
      <c r="F39" s="115">
        <v>6156</v>
      </c>
      <c r="G39" s="114">
        <v>6224</v>
      </c>
      <c r="H39" s="114">
        <v>6264</v>
      </c>
      <c r="I39" s="114">
        <v>6142</v>
      </c>
      <c r="J39" s="140">
        <v>6077</v>
      </c>
      <c r="K39" s="114">
        <v>79</v>
      </c>
      <c r="L39" s="116">
        <v>1.2999835445120949</v>
      </c>
    </row>
    <row r="40" spans="1:12" s="110" customFormat="1" ht="15" customHeight="1" x14ac:dyDescent="0.2">
      <c r="A40" s="120"/>
      <c r="B40" s="119"/>
      <c r="C40" s="258" t="s">
        <v>107</v>
      </c>
      <c r="E40" s="113">
        <v>79.753330044400599</v>
      </c>
      <c r="F40" s="115">
        <v>24249</v>
      </c>
      <c r="G40" s="114">
        <v>24337</v>
      </c>
      <c r="H40" s="114">
        <v>24342</v>
      </c>
      <c r="I40" s="114">
        <v>24010</v>
      </c>
      <c r="J40" s="140">
        <v>23813</v>
      </c>
      <c r="K40" s="114">
        <v>436</v>
      </c>
      <c r="L40" s="116">
        <v>1.830932683828161</v>
      </c>
    </row>
    <row r="41" spans="1:12" s="110" customFormat="1" ht="24.75" customHeight="1" x14ac:dyDescent="0.2">
      <c r="A41" s="604" t="s">
        <v>518</v>
      </c>
      <c r="B41" s="605"/>
      <c r="C41" s="605"/>
      <c r="D41" s="606"/>
      <c r="E41" s="113">
        <v>4.4058245876377962</v>
      </c>
      <c r="F41" s="115">
        <v>4832</v>
      </c>
      <c r="G41" s="114">
        <v>5347</v>
      </c>
      <c r="H41" s="114">
        <v>5374</v>
      </c>
      <c r="I41" s="114">
        <v>4299</v>
      </c>
      <c r="J41" s="140">
        <v>4685</v>
      </c>
      <c r="K41" s="114">
        <v>147</v>
      </c>
      <c r="L41" s="116">
        <v>3.1376734258271077</v>
      </c>
    </row>
    <row r="42" spans="1:12" s="110" customFormat="1" ht="15" customHeight="1" x14ac:dyDescent="0.2">
      <c r="A42" s="120"/>
      <c r="B42" s="119"/>
      <c r="C42" s="258" t="s">
        <v>106</v>
      </c>
      <c r="E42" s="113">
        <v>61.692880794701985</v>
      </c>
      <c r="F42" s="115">
        <v>2981</v>
      </c>
      <c r="G42" s="114">
        <v>3362</v>
      </c>
      <c r="H42" s="114">
        <v>3385</v>
      </c>
      <c r="I42" s="114">
        <v>2611</v>
      </c>
      <c r="J42" s="140">
        <v>2860</v>
      </c>
      <c r="K42" s="114">
        <v>121</v>
      </c>
      <c r="L42" s="116">
        <v>4.2307692307692308</v>
      </c>
    </row>
    <row r="43" spans="1:12" s="110" customFormat="1" ht="15" customHeight="1" x14ac:dyDescent="0.2">
      <c r="A43" s="123"/>
      <c r="B43" s="124"/>
      <c r="C43" s="260" t="s">
        <v>107</v>
      </c>
      <c r="D43" s="261"/>
      <c r="E43" s="125">
        <v>38.307119205298015</v>
      </c>
      <c r="F43" s="143">
        <v>1851</v>
      </c>
      <c r="G43" s="144">
        <v>1985</v>
      </c>
      <c r="H43" s="144">
        <v>1989</v>
      </c>
      <c r="I43" s="144">
        <v>1688</v>
      </c>
      <c r="J43" s="145">
        <v>1825</v>
      </c>
      <c r="K43" s="144">
        <v>26</v>
      </c>
      <c r="L43" s="146">
        <v>1.4246575342465753</v>
      </c>
    </row>
    <row r="44" spans="1:12" s="110" customFormat="1" ht="45.75" customHeight="1" x14ac:dyDescent="0.2">
      <c r="A44" s="604" t="s">
        <v>191</v>
      </c>
      <c r="B44" s="605"/>
      <c r="C44" s="605"/>
      <c r="D44" s="606"/>
      <c r="E44" s="113">
        <v>1.8910761992468521</v>
      </c>
      <c r="F44" s="115">
        <v>2074</v>
      </c>
      <c r="G44" s="114">
        <v>2121</v>
      </c>
      <c r="H44" s="114">
        <v>2152</v>
      </c>
      <c r="I44" s="114">
        <v>2036</v>
      </c>
      <c r="J44" s="140">
        <v>2097</v>
      </c>
      <c r="K44" s="114">
        <v>-23</v>
      </c>
      <c r="L44" s="116">
        <v>-1.0968049594659037</v>
      </c>
    </row>
    <row r="45" spans="1:12" s="110" customFormat="1" ht="15" customHeight="1" x14ac:dyDescent="0.2">
      <c r="A45" s="120"/>
      <c r="B45" s="119"/>
      <c r="C45" s="258" t="s">
        <v>106</v>
      </c>
      <c r="E45" s="113">
        <v>59.209257473481195</v>
      </c>
      <c r="F45" s="115">
        <v>1228</v>
      </c>
      <c r="G45" s="114">
        <v>1250</v>
      </c>
      <c r="H45" s="114">
        <v>1274</v>
      </c>
      <c r="I45" s="114">
        <v>1195</v>
      </c>
      <c r="J45" s="140">
        <v>1234</v>
      </c>
      <c r="K45" s="114">
        <v>-6</v>
      </c>
      <c r="L45" s="116">
        <v>-0.48622366288492708</v>
      </c>
    </row>
    <row r="46" spans="1:12" s="110" customFormat="1" ht="15" customHeight="1" x14ac:dyDescent="0.2">
      <c r="A46" s="123"/>
      <c r="B46" s="124"/>
      <c r="C46" s="260" t="s">
        <v>107</v>
      </c>
      <c r="D46" s="261"/>
      <c r="E46" s="125">
        <v>40.790742526518805</v>
      </c>
      <c r="F46" s="143">
        <v>846</v>
      </c>
      <c r="G46" s="144">
        <v>871</v>
      </c>
      <c r="H46" s="144">
        <v>878</v>
      </c>
      <c r="I46" s="144">
        <v>841</v>
      </c>
      <c r="J46" s="145">
        <v>863</v>
      </c>
      <c r="K46" s="144">
        <v>-17</v>
      </c>
      <c r="L46" s="146">
        <v>-1.969872537659328</v>
      </c>
    </row>
    <row r="47" spans="1:12" s="110" customFormat="1" ht="39" customHeight="1" x14ac:dyDescent="0.2">
      <c r="A47" s="604" t="s">
        <v>519</v>
      </c>
      <c r="B47" s="607"/>
      <c r="C47" s="607"/>
      <c r="D47" s="608"/>
      <c r="E47" s="113">
        <v>0.2516571991283178</v>
      </c>
      <c r="F47" s="115">
        <v>276</v>
      </c>
      <c r="G47" s="114">
        <v>300</v>
      </c>
      <c r="H47" s="114">
        <v>306</v>
      </c>
      <c r="I47" s="114">
        <v>278</v>
      </c>
      <c r="J47" s="140">
        <v>300</v>
      </c>
      <c r="K47" s="114">
        <v>-24</v>
      </c>
      <c r="L47" s="116">
        <v>-8</v>
      </c>
    </row>
    <row r="48" spans="1:12" s="110" customFormat="1" ht="15" customHeight="1" x14ac:dyDescent="0.2">
      <c r="A48" s="120"/>
      <c r="B48" s="119"/>
      <c r="C48" s="258" t="s">
        <v>106</v>
      </c>
      <c r="E48" s="113">
        <v>38.405797101449274</v>
      </c>
      <c r="F48" s="115">
        <v>106</v>
      </c>
      <c r="G48" s="114">
        <v>123</v>
      </c>
      <c r="H48" s="114">
        <v>119</v>
      </c>
      <c r="I48" s="114">
        <v>114</v>
      </c>
      <c r="J48" s="140">
        <v>127</v>
      </c>
      <c r="K48" s="114">
        <v>-21</v>
      </c>
      <c r="L48" s="116">
        <v>-16.535433070866141</v>
      </c>
    </row>
    <row r="49" spans="1:12" s="110" customFormat="1" ht="15" customHeight="1" x14ac:dyDescent="0.2">
      <c r="A49" s="123"/>
      <c r="B49" s="124"/>
      <c r="C49" s="260" t="s">
        <v>107</v>
      </c>
      <c r="D49" s="261"/>
      <c r="E49" s="125">
        <v>61.594202898550726</v>
      </c>
      <c r="F49" s="143">
        <v>170</v>
      </c>
      <c r="G49" s="144">
        <v>177</v>
      </c>
      <c r="H49" s="144">
        <v>187</v>
      </c>
      <c r="I49" s="144">
        <v>164</v>
      </c>
      <c r="J49" s="145">
        <v>173</v>
      </c>
      <c r="K49" s="144">
        <v>-3</v>
      </c>
      <c r="L49" s="146">
        <v>-1.7341040462427746</v>
      </c>
    </row>
    <row r="50" spans="1:12" s="110" customFormat="1" ht="24.95" customHeight="1" x14ac:dyDescent="0.2">
      <c r="A50" s="609" t="s">
        <v>192</v>
      </c>
      <c r="B50" s="610"/>
      <c r="C50" s="610"/>
      <c r="D50" s="611"/>
      <c r="E50" s="262">
        <v>15.240761171847218</v>
      </c>
      <c r="F50" s="263">
        <v>16715</v>
      </c>
      <c r="G50" s="264">
        <v>17334</v>
      </c>
      <c r="H50" s="264">
        <v>17666</v>
      </c>
      <c r="I50" s="264">
        <v>16713</v>
      </c>
      <c r="J50" s="265">
        <v>16713</v>
      </c>
      <c r="K50" s="263">
        <v>2</v>
      </c>
      <c r="L50" s="266">
        <v>1.1966732483695328E-2</v>
      </c>
    </row>
    <row r="51" spans="1:12" s="110" customFormat="1" ht="15" customHeight="1" x14ac:dyDescent="0.2">
      <c r="A51" s="120"/>
      <c r="B51" s="119"/>
      <c r="C51" s="258" t="s">
        <v>106</v>
      </c>
      <c r="E51" s="113">
        <v>61.10679030810649</v>
      </c>
      <c r="F51" s="115">
        <v>10214</v>
      </c>
      <c r="G51" s="114">
        <v>10565</v>
      </c>
      <c r="H51" s="114">
        <v>10848</v>
      </c>
      <c r="I51" s="114">
        <v>10223</v>
      </c>
      <c r="J51" s="140">
        <v>10257</v>
      </c>
      <c r="K51" s="114">
        <v>-43</v>
      </c>
      <c r="L51" s="116">
        <v>-0.41922589451106562</v>
      </c>
    </row>
    <row r="52" spans="1:12" s="110" customFormat="1" ht="15" customHeight="1" x14ac:dyDescent="0.2">
      <c r="A52" s="120"/>
      <c r="B52" s="119"/>
      <c r="C52" s="258" t="s">
        <v>107</v>
      </c>
      <c r="E52" s="113">
        <v>38.89320969189351</v>
      </c>
      <c r="F52" s="115">
        <v>6501</v>
      </c>
      <c r="G52" s="114">
        <v>6769</v>
      </c>
      <c r="H52" s="114">
        <v>6818</v>
      </c>
      <c r="I52" s="114">
        <v>6490</v>
      </c>
      <c r="J52" s="140">
        <v>6456</v>
      </c>
      <c r="K52" s="114">
        <v>45</v>
      </c>
      <c r="L52" s="116">
        <v>0.69702602230483268</v>
      </c>
    </row>
    <row r="53" spans="1:12" s="110" customFormat="1" ht="15" customHeight="1" x14ac:dyDescent="0.2">
      <c r="A53" s="120"/>
      <c r="B53" s="119"/>
      <c r="C53" s="258" t="s">
        <v>187</v>
      </c>
      <c r="D53" s="110" t="s">
        <v>193</v>
      </c>
      <c r="E53" s="113">
        <v>20.538438528268024</v>
      </c>
      <c r="F53" s="115">
        <v>3433</v>
      </c>
      <c r="G53" s="114">
        <v>3923</v>
      </c>
      <c r="H53" s="114">
        <v>3960</v>
      </c>
      <c r="I53" s="114">
        <v>3101</v>
      </c>
      <c r="J53" s="140">
        <v>3274</v>
      </c>
      <c r="K53" s="114">
        <v>159</v>
      </c>
      <c r="L53" s="116">
        <v>4.8564447159438</v>
      </c>
    </row>
    <row r="54" spans="1:12" s="110" customFormat="1" ht="15" customHeight="1" x14ac:dyDescent="0.2">
      <c r="A54" s="120"/>
      <c r="B54" s="119"/>
      <c r="D54" s="267" t="s">
        <v>194</v>
      </c>
      <c r="E54" s="113">
        <v>63.326536556947275</v>
      </c>
      <c r="F54" s="115">
        <v>2174</v>
      </c>
      <c r="G54" s="114">
        <v>2485</v>
      </c>
      <c r="H54" s="114">
        <v>2527</v>
      </c>
      <c r="I54" s="114">
        <v>1940</v>
      </c>
      <c r="J54" s="140">
        <v>2058</v>
      </c>
      <c r="K54" s="114">
        <v>116</v>
      </c>
      <c r="L54" s="116">
        <v>5.6365403304178816</v>
      </c>
    </row>
    <row r="55" spans="1:12" s="110" customFormat="1" ht="15" customHeight="1" x14ac:dyDescent="0.2">
      <c r="A55" s="120"/>
      <c r="B55" s="119"/>
      <c r="D55" s="267" t="s">
        <v>195</v>
      </c>
      <c r="E55" s="113">
        <v>36.673463443052725</v>
      </c>
      <c r="F55" s="115">
        <v>1259</v>
      </c>
      <c r="G55" s="114">
        <v>1438</v>
      </c>
      <c r="H55" s="114">
        <v>1433</v>
      </c>
      <c r="I55" s="114">
        <v>1161</v>
      </c>
      <c r="J55" s="140">
        <v>1216</v>
      </c>
      <c r="K55" s="114">
        <v>43</v>
      </c>
      <c r="L55" s="116">
        <v>3.5361842105263159</v>
      </c>
    </row>
    <row r="56" spans="1:12" s="110" customFormat="1" ht="15" customHeight="1" x14ac:dyDescent="0.2">
      <c r="A56" s="120"/>
      <c r="B56" s="119" t="s">
        <v>196</v>
      </c>
      <c r="C56" s="258"/>
      <c r="E56" s="113">
        <v>62.893328348818763</v>
      </c>
      <c r="F56" s="115">
        <v>68977</v>
      </c>
      <c r="G56" s="114">
        <v>69181</v>
      </c>
      <c r="H56" s="114">
        <v>70192</v>
      </c>
      <c r="I56" s="114">
        <v>69505</v>
      </c>
      <c r="J56" s="140">
        <v>69534</v>
      </c>
      <c r="K56" s="114">
        <v>-557</v>
      </c>
      <c r="L56" s="116">
        <v>-0.80104696982771018</v>
      </c>
    </row>
    <row r="57" spans="1:12" s="110" customFormat="1" ht="15" customHeight="1" x14ac:dyDescent="0.2">
      <c r="A57" s="120"/>
      <c r="B57" s="119"/>
      <c r="C57" s="258" t="s">
        <v>106</v>
      </c>
      <c r="E57" s="113">
        <v>54.697942792525048</v>
      </c>
      <c r="F57" s="115">
        <v>37729</v>
      </c>
      <c r="G57" s="114">
        <v>37924</v>
      </c>
      <c r="H57" s="114">
        <v>38652</v>
      </c>
      <c r="I57" s="114">
        <v>38262</v>
      </c>
      <c r="J57" s="140">
        <v>38251</v>
      </c>
      <c r="K57" s="114">
        <v>-522</v>
      </c>
      <c r="L57" s="116">
        <v>-1.3646702047005308</v>
      </c>
    </row>
    <row r="58" spans="1:12" s="110" customFormat="1" ht="15" customHeight="1" x14ac:dyDescent="0.2">
      <c r="A58" s="120"/>
      <c r="B58" s="119"/>
      <c r="C58" s="258" t="s">
        <v>107</v>
      </c>
      <c r="E58" s="113">
        <v>45.302057207474952</v>
      </c>
      <c r="F58" s="115">
        <v>31248</v>
      </c>
      <c r="G58" s="114">
        <v>31257</v>
      </c>
      <c r="H58" s="114">
        <v>31540</v>
      </c>
      <c r="I58" s="114">
        <v>31243</v>
      </c>
      <c r="J58" s="140">
        <v>31283</v>
      </c>
      <c r="K58" s="114">
        <v>-35</v>
      </c>
      <c r="L58" s="116">
        <v>-0.11188185276348177</v>
      </c>
    </row>
    <row r="59" spans="1:12" s="110" customFormat="1" ht="15" customHeight="1" x14ac:dyDescent="0.2">
      <c r="A59" s="120"/>
      <c r="B59" s="119"/>
      <c r="C59" s="258" t="s">
        <v>105</v>
      </c>
      <c r="D59" s="110" t="s">
        <v>197</v>
      </c>
      <c r="E59" s="113">
        <v>92.999115647244736</v>
      </c>
      <c r="F59" s="115">
        <v>64148</v>
      </c>
      <c r="G59" s="114">
        <v>64332</v>
      </c>
      <c r="H59" s="114">
        <v>65319</v>
      </c>
      <c r="I59" s="114">
        <v>64707</v>
      </c>
      <c r="J59" s="140">
        <v>64742</v>
      </c>
      <c r="K59" s="114">
        <v>-594</v>
      </c>
      <c r="L59" s="116">
        <v>-0.91748787494980077</v>
      </c>
    </row>
    <row r="60" spans="1:12" s="110" customFormat="1" ht="15" customHeight="1" x14ac:dyDescent="0.2">
      <c r="A60" s="120"/>
      <c r="B60" s="119"/>
      <c r="C60" s="258"/>
      <c r="D60" s="267" t="s">
        <v>198</v>
      </c>
      <c r="E60" s="113">
        <v>52.949429444409802</v>
      </c>
      <c r="F60" s="115">
        <v>33966</v>
      </c>
      <c r="G60" s="114">
        <v>34147</v>
      </c>
      <c r="H60" s="114">
        <v>34845</v>
      </c>
      <c r="I60" s="114">
        <v>34510</v>
      </c>
      <c r="J60" s="140">
        <v>34516</v>
      </c>
      <c r="K60" s="114">
        <v>-550</v>
      </c>
      <c r="L60" s="116">
        <v>-1.5934639007996292</v>
      </c>
    </row>
    <row r="61" spans="1:12" s="110" customFormat="1" ht="15" customHeight="1" x14ac:dyDescent="0.2">
      <c r="A61" s="120"/>
      <c r="B61" s="119"/>
      <c r="C61" s="258"/>
      <c r="D61" s="267" t="s">
        <v>199</v>
      </c>
      <c r="E61" s="113">
        <v>47.050570555590198</v>
      </c>
      <c r="F61" s="115">
        <v>30182</v>
      </c>
      <c r="G61" s="114">
        <v>30185</v>
      </c>
      <c r="H61" s="114">
        <v>30474</v>
      </c>
      <c r="I61" s="114">
        <v>30197</v>
      </c>
      <c r="J61" s="140">
        <v>30226</v>
      </c>
      <c r="K61" s="114">
        <v>-44</v>
      </c>
      <c r="L61" s="116">
        <v>-0.14557003903923774</v>
      </c>
    </row>
    <row r="62" spans="1:12" s="110" customFormat="1" ht="15" customHeight="1" x14ac:dyDescent="0.2">
      <c r="A62" s="120"/>
      <c r="B62" s="119"/>
      <c r="C62" s="258"/>
      <c r="D62" s="258" t="s">
        <v>200</v>
      </c>
      <c r="E62" s="113">
        <v>7.000884352755266</v>
      </c>
      <c r="F62" s="115">
        <v>4829</v>
      </c>
      <c r="G62" s="114">
        <v>4849</v>
      </c>
      <c r="H62" s="114">
        <v>4873</v>
      </c>
      <c r="I62" s="114">
        <v>4798</v>
      </c>
      <c r="J62" s="140">
        <v>4792</v>
      </c>
      <c r="K62" s="114">
        <v>37</v>
      </c>
      <c r="L62" s="116">
        <v>0.77212020033388984</v>
      </c>
    </row>
    <row r="63" spans="1:12" s="110" customFormat="1" ht="15" customHeight="1" x14ac:dyDescent="0.2">
      <c r="A63" s="120"/>
      <c r="B63" s="119"/>
      <c r="C63" s="258"/>
      <c r="D63" s="267" t="s">
        <v>198</v>
      </c>
      <c r="E63" s="113">
        <v>77.92503623938704</v>
      </c>
      <c r="F63" s="115">
        <v>3763</v>
      </c>
      <c r="G63" s="114">
        <v>3777</v>
      </c>
      <c r="H63" s="114">
        <v>3807</v>
      </c>
      <c r="I63" s="114">
        <v>3752</v>
      </c>
      <c r="J63" s="140">
        <v>3735</v>
      </c>
      <c r="K63" s="114">
        <v>28</v>
      </c>
      <c r="L63" s="116">
        <v>0.74966532797858099</v>
      </c>
    </row>
    <row r="64" spans="1:12" s="110" customFormat="1" ht="15" customHeight="1" x14ac:dyDescent="0.2">
      <c r="A64" s="120"/>
      <c r="B64" s="119"/>
      <c r="C64" s="258"/>
      <c r="D64" s="267" t="s">
        <v>199</v>
      </c>
      <c r="E64" s="113">
        <v>22.074963760612963</v>
      </c>
      <c r="F64" s="115">
        <v>1066</v>
      </c>
      <c r="G64" s="114">
        <v>1072</v>
      </c>
      <c r="H64" s="114">
        <v>1066</v>
      </c>
      <c r="I64" s="114">
        <v>1046</v>
      </c>
      <c r="J64" s="140">
        <v>1057</v>
      </c>
      <c r="K64" s="114">
        <v>9</v>
      </c>
      <c r="L64" s="116">
        <v>0.85146641438032167</v>
      </c>
    </row>
    <row r="65" spans="1:12" s="110" customFormat="1" ht="15" customHeight="1" x14ac:dyDescent="0.2">
      <c r="A65" s="120"/>
      <c r="B65" s="119" t="s">
        <v>201</v>
      </c>
      <c r="C65" s="258"/>
      <c r="E65" s="113">
        <v>12.486209003127479</v>
      </c>
      <c r="F65" s="115">
        <v>13694</v>
      </c>
      <c r="G65" s="114">
        <v>13576</v>
      </c>
      <c r="H65" s="114">
        <v>13485</v>
      </c>
      <c r="I65" s="114">
        <v>13246</v>
      </c>
      <c r="J65" s="140">
        <v>13181</v>
      </c>
      <c r="K65" s="114">
        <v>513</v>
      </c>
      <c r="L65" s="116">
        <v>3.8919657082163721</v>
      </c>
    </row>
    <row r="66" spans="1:12" s="110" customFormat="1" ht="15" customHeight="1" x14ac:dyDescent="0.2">
      <c r="A66" s="120"/>
      <c r="B66" s="119"/>
      <c r="C66" s="258" t="s">
        <v>106</v>
      </c>
      <c r="E66" s="113">
        <v>55.433036366291809</v>
      </c>
      <c r="F66" s="115">
        <v>7591</v>
      </c>
      <c r="G66" s="114">
        <v>7525</v>
      </c>
      <c r="H66" s="114">
        <v>7488</v>
      </c>
      <c r="I66" s="114">
        <v>7376</v>
      </c>
      <c r="J66" s="140">
        <v>7375</v>
      </c>
      <c r="K66" s="114">
        <v>216</v>
      </c>
      <c r="L66" s="116">
        <v>2.9288135593220339</v>
      </c>
    </row>
    <row r="67" spans="1:12" s="110" customFormat="1" ht="15" customHeight="1" x14ac:dyDescent="0.2">
      <c r="A67" s="120"/>
      <c r="B67" s="119"/>
      <c r="C67" s="258" t="s">
        <v>107</v>
      </c>
      <c r="E67" s="113">
        <v>44.566963633708191</v>
      </c>
      <c r="F67" s="115">
        <v>6103</v>
      </c>
      <c r="G67" s="114">
        <v>6051</v>
      </c>
      <c r="H67" s="114">
        <v>5997</v>
      </c>
      <c r="I67" s="114">
        <v>5870</v>
      </c>
      <c r="J67" s="140">
        <v>5806</v>
      </c>
      <c r="K67" s="114">
        <v>297</v>
      </c>
      <c r="L67" s="116">
        <v>5.1153978642783331</v>
      </c>
    </row>
    <row r="68" spans="1:12" s="110" customFormat="1" ht="15" customHeight="1" x14ac:dyDescent="0.2">
      <c r="A68" s="120"/>
      <c r="B68" s="119"/>
      <c r="C68" s="258" t="s">
        <v>105</v>
      </c>
      <c r="D68" s="110" t="s">
        <v>202</v>
      </c>
      <c r="E68" s="113">
        <v>18.197750839783847</v>
      </c>
      <c r="F68" s="115">
        <v>2492</v>
      </c>
      <c r="G68" s="114">
        <v>2423</v>
      </c>
      <c r="H68" s="114">
        <v>2374</v>
      </c>
      <c r="I68" s="114">
        <v>2265</v>
      </c>
      <c r="J68" s="140">
        <v>2230</v>
      </c>
      <c r="K68" s="114">
        <v>262</v>
      </c>
      <c r="L68" s="116">
        <v>11.748878923766815</v>
      </c>
    </row>
    <row r="69" spans="1:12" s="110" customFormat="1" ht="15" customHeight="1" x14ac:dyDescent="0.2">
      <c r="A69" s="120"/>
      <c r="B69" s="119"/>
      <c r="C69" s="258"/>
      <c r="D69" s="267" t="s">
        <v>198</v>
      </c>
      <c r="E69" s="113">
        <v>52.28731942215088</v>
      </c>
      <c r="F69" s="115">
        <v>1303</v>
      </c>
      <c r="G69" s="114">
        <v>1266</v>
      </c>
      <c r="H69" s="114">
        <v>1235</v>
      </c>
      <c r="I69" s="114">
        <v>1180</v>
      </c>
      <c r="J69" s="140">
        <v>1159</v>
      </c>
      <c r="K69" s="114">
        <v>144</v>
      </c>
      <c r="L69" s="116">
        <v>12.424503882657463</v>
      </c>
    </row>
    <row r="70" spans="1:12" s="110" customFormat="1" ht="15" customHeight="1" x14ac:dyDescent="0.2">
      <c r="A70" s="120"/>
      <c r="B70" s="119"/>
      <c r="C70" s="258"/>
      <c r="D70" s="267" t="s">
        <v>199</v>
      </c>
      <c r="E70" s="113">
        <v>47.71268057784912</v>
      </c>
      <c r="F70" s="115">
        <v>1189</v>
      </c>
      <c r="G70" s="114">
        <v>1157</v>
      </c>
      <c r="H70" s="114">
        <v>1139</v>
      </c>
      <c r="I70" s="114">
        <v>1085</v>
      </c>
      <c r="J70" s="140">
        <v>1071</v>
      </c>
      <c r="K70" s="114">
        <v>118</v>
      </c>
      <c r="L70" s="116">
        <v>11.017740429505135</v>
      </c>
    </row>
    <row r="71" spans="1:12" s="110" customFormat="1" ht="15" customHeight="1" x14ac:dyDescent="0.2">
      <c r="A71" s="120"/>
      <c r="B71" s="119"/>
      <c r="C71" s="258"/>
      <c r="D71" s="110" t="s">
        <v>203</v>
      </c>
      <c r="E71" s="113">
        <v>74.696947568278077</v>
      </c>
      <c r="F71" s="115">
        <v>10229</v>
      </c>
      <c r="G71" s="114">
        <v>10173</v>
      </c>
      <c r="H71" s="114">
        <v>10148</v>
      </c>
      <c r="I71" s="114">
        <v>10052</v>
      </c>
      <c r="J71" s="140">
        <v>9999</v>
      </c>
      <c r="K71" s="114">
        <v>230</v>
      </c>
      <c r="L71" s="116">
        <v>2.3002300230023001</v>
      </c>
    </row>
    <row r="72" spans="1:12" s="110" customFormat="1" ht="15" customHeight="1" x14ac:dyDescent="0.2">
      <c r="A72" s="120"/>
      <c r="B72" s="119"/>
      <c r="C72" s="258"/>
      <c r="D72" s="267" t="s">
        <v>198</v>
      </c>
      <c r="E72" s="113">
        <v>55.694593801935675</v>
      </c>
      <c r="F72" s="115">
        <v>5697</v>
      </c>
      <c r="G72" s="114">
        <v>5659</v>
      </c>
      <c r="H72" s="114">
        <v>5660</v>
      </c>
      <c r="I72" s="114">
        <v>5615</v>
      </c>
      <c r="J72" s="140">
        <v>5600</v>
      </c>
      <c r="K72" s="114">
        <v>97</v>
      </c>
      <c r="L72" s="116">
        <v>1.7321428571428572</v>
      </c>
    </row>
    <row r="73" spans="1:12" s="110" customFormat="1" ht="15" customHeight="1" x14ac:dyDescent="0.2">
      <c r="A73" s="120"/>
      <c r="B73" s="119"/>
      <c r="C73" s="258"/>
      <c r="D73" s="267" t="s">
        <v>199</v>
      </c>
      <c r="E73" s="113">
        <v>44.305406198064325</v>
      </c>
      <c r="F73" s="115">
        <v>4532</v>
      </c>
      <c r="G73" s="114">
        <v>4514</v>
      </c>
      <c r="H73" s="114">
        <v>4488</v>
      </c>
      <c r="I73" s="114">
        <v>4437</v>
      </c>
      <c r="J73" s="140">
        <v>4399</v>
      </c>
      <c r="K73" s="114">
        <v>133</v>
      </c>
      <c r="L73" s="116">
        <v>3.023414412366447</v>
      </c>
    </row>
    <row r="74" spans="1:12" s="110" customFormat="1" ht="15" customHeight="1" x14ac:dyDescent="0.2">
      <c r="A74" s="120"/>
      <c r="B74" s="119"/>
      <c r="C74" s="258"/>
      <c r="D74" s="110" t="s">
        <v>204</v>
      </c>
      <c r="E74" s="113">
        <v>7.1053015919380753</v>
      </c>
      <c r="F74" s="115">
        <v>973</v>
      </c>
      <c r="G74" s="114">
        <v>980</v>
      </c>
      <c r="H74" s="114">
        <v>963</v>
      </c>
      <c r="I74" s="114">
        <v>929</v>
      </c>
      <c r="J74" s="140">
        <v>952</v>
      </c>
      <c r="K74" s="114">
        <v>21</v>
      </c>
      <c r="L74" s="116">
        <v>2.2058823529411766</v>
      </c>
    </row>
    <row r="75" spans="1:12" s="110" customFormat="1" ht="15" customHeight="1" x14ac:dyDescent="0.2">
      <c r="A75" s="120"/>
      <c r="B75" s="119"/>
      <c r="C75" s="258"/>
      <c r="D75" s="267" t="s">
        <v>198</v>
      </c>
      <c r="E75" s="113">
        <v>60.739979445015415</v>
      </c>
      <c r="F75" s="115">
        <v>591</v>
      </c>
      <c r="G75" s="114">
        <v>600</v>
      </c>
      <c r="H75" s="114">
        <v>593</v>
      </c>
      <c r="I75" s="114">
        <v>581</v>
      </c>
      <c r="J75" s="140">
        <v>616</v>
      </c>
      <c r="K75" s="114">
        <v>-25</v>
      </c>
      <c r="L75" s="116">
        <v>-4.0584415584415581</v>
      </c>
    </row>
    <row r="76" spans="1:12" s="110" customFormat="1" ht="15" customHeight="1" x14ac:dyDescent="0.2">
      <c r="A76" s="120"/>
      <c r="B76" s="119"/>
      <c r="C76" s="258"/>
      <c r="D76" s="267" t="s">
        <v>199</v>
      </c>
      <c r="E76" s="113">
        <v>39.260020554984585</v>
      </c>
      <c r="F76" s="115">
        <v>382</v>
      </c>
      <c r="G76" s="114">
        <v>380</v>
      </c>
      <c r="H76" s="114">
        <v>370</v>
      </c>
      <c r="I76" s="114">
        <v>348</v>
      </c>
      <c r="J76" s="140">
        <v>336</v>
      </c>
      <c r="K76" s="114">
        <v>46</v>
      </c>
      <c r="L76" s="116">
        <v>13.69047619047619</v>
      </c>
    </row>
    <row r="77" spans="1:12" s="110" customFormat="1" ht="15" customHeight="1" x14ac:dyDescent="0.2">
      <c r="A77" s="534"/>
      <c r="B77" s="119" t="s">
        <v>205</v>
      </c>
      <c r="C77" s="268"/>
      <c r="D77" s="182"/>
      <c r="E77" s="113">
        <v>9.3797014762065416</v>
      </c>
      <c r="F77" s="115">
        <v>10287</v>
      </c>
      <c r="G77" s="114">
        <v>10425</v>
      </c>
      <c r="H77" s="114">
        <v>10616</v>
      </c>
      <c r="I77" s="114">
        <v>10528</v>
      </c>
      <c r="J77" s="140">
        <v>10631</v>
      </c>
      <c r="K77" s="114">
        <v>-344</v>
      </c>
      <c r="L77" s="116">
        <v>-3.2358197723638416</v>
      </c>
    </row>
    <row r="78" spans="1:12" s="110" customFormat="1" ht="15" customHeight="1" x14ac:dyDescent="0.2">
      <c r="A78" s="120"/>
      <c r="B78" s="119"/>
      <c r="C78" s="268" t="s">
        <v>106</v>
      </c>
      <c r="D78" s="182"/>
      <c r="E78" s="113">
        <v>60.940993486925244</v>
      </c>
      <c r="F78" s="115">
        <v>6269</v>
      </c>
      <c r="G78" s="114">
        <v>6342</v>
      </c>
      <c r="H78" s="114">
        <v>6462</v>
      </c>
      <c r="I78" s="114">
        <v>6408</v>
      </c>
      <c r="J78" s="140">
        <v>6468</v>
      </c>
      <c r="K78" s="114">
        <v>-199</v>
      </c>
      <c r="L78" s="116">
        <v>-3.0766852195423624</v>
      </c>
    </row>
    <row r="79" spans="1:12" s="110" customFormat="1" ht="15" customHeight="1" x14ac:dyDescent="0.2">
      <c r="A79" s="123"/>
      <c r="B79" s="124"/>
      <c r="C79" s="260" t="s">
        <v>107</v>
      </c>
      <c r="D79" s="261"/>
      <c r="E79" s="125">
        <v>39.059006513074756</v>
      </c>
      <c r="F79" s="143">
        <v>4018</v>
      </c>
      <c r="G79" s="144">
        <v>4083</v>
      </c>
      <c r="H79" s="144">
        <v>4154</v>
      </c>
      <c r="I79" s="144">
        <v>4120</v>
      </c>
      <c r="J79" s="145">
        <v>4163</v>
      </c>
      <c r="K79" s="144">
        <v>-145</v>
      </c>
      <c r="L79" s="146">
        <v>-3.4830650972856114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109673</v>
      </c>
      <c r="E11" s="114">
        <v>110516</v>
      </c>
      <c r="F11" s="114">
        <v>111959</v>
      </c>
      <c r="G11" s="114">
        <v>109992</v>
      </c>
      <c r="H11" s="140">
        <v>110059</v>
      </c>
      <c r="I11" s="115">
        <v>-386</v>
      </c>
      <c r="J11" s="116">
        <v>-0.35072097693055543</v>
      </c>
    </row>
    <row r="12" spans="1:15" s="110" customFormat="1" ht="24.95" customHeight="1" x14ac:dyDescent="0.2">
      <c r="A12" s="193" t="s">
        <v>132</v>
      </c>
      <c r="B12" s="194" t="s">
        <v>133</v>
      </c>
      <c r="C12" s="113">
        <v>0.23615657454432723</v>
      </c>
      <c r="D12" s="115">
        <v>259</v>
      </c>
      <c r="E12" s="114">
        <v>254</v>
      </c>
      <c r="F12" s="114">
        <v>269</v>
      </c>
      <c r="G12" s="114">
        <v>260</v>
      </c>
      <c r="H12" s="140">
        <v>247</v>
      </c>
      <c r="I12" s="115">
        <v>12</v>
      </c>
      <c r="J12" s="116">
        <v>4.8582995951417001</v>
      </c>
    </row>
    <row r="13" spans="1:15" s="110" customFormat="1" ht="24.95" customHeight="1" x14ac:dyDescent="0.2">
      <c r="A13" s="193" t="s">
        <v>134</v>
      </c>
      <c r="B13" s="199" t="s">
        <v>214</v>
      </c>
      <c r="C13" s="113">
        <v>1.4142040429276121</v>
      </c>
      <c r="D13" s="115">
        <v>1551</v>
      </c>
      <c r="E13" s="114">
        <v>1548</v>
      </c>
      <c r="F13" s="114">
        <v>1548</v>
      </c>
      <c r="G13" s="114">
        <v>1529</v>
      </c>
      <c r="H13" s="140">
        <v>1528</v>
      </c>
      <c r="I13" s="115">
        <v>23</v>
      </c>
      <c r="J13" s="116">
        <v>1.5052356020942408</v>
      </c>
    </row>
    <row r="14" spans="1:15" s="287" customFormat="1" ht="24" customHeight="1" x14ac:dyDescent="0.2">
      <c r="A14" s="193" t="s">
        <v>215</v>
      </c>
      <c r="B14" s="199" t="s">
        <v>137</v>
      </c>
      <c r="C14" s="113">
        <v>30.293691245794317</v>
      </c>
      <c r="D14" s="115">
        <v>33224</v>
      </c>
      <c r="E14" s="114">
        <v>33528</v>
      </c>
      <c r="F14" s="114">
        <v>34138</v>
      </c>
      <c r="G14" s="114">
        <v>33847</v>
      </c>
      <c r="H14" s="140">
        <v>33938</v>
      </c>
      <c r="I14" s="115">
        <v>-714</v>
      </c>
      <c r="J14" s="116">
        <v>-2.1038364075667393</v>
      </c>
      <c r="K14" s="110"/>
      <c r="L14" s="110"/>
      <c r="M14" s="110"/>
      <c r="N14" s="110"/>
      <c r="O14" s="110"/>
    </row>
    <row r="15" spans="1:15" s="110" customFormat="1" ht="24.75" customHeight="1" x14ac:dyDescent="0.2">
      <c r="A15" s="193" t="s">
        <v>216</v>
      </c>
      <c r="B15" s="199" t="s">
        <v>217</v>
      </c>
      <c r="C15" s="113">
        <v>1.4415580863111248</v>
      </c>
      <c r="D15" s="115">
        <v>1581</v>
      </c>
      <c r="E15" s="114">
        <v>1602</v>
      </c>
      <c r="F15" s="114">
        <v>1709</v>
      </c>
      <c r="G15" s="114">
        <v>1810</v>
      </c>
      <c r="H15" s="140">
        <v>1947</v>
      </c>
      <c r="I15" s="115">
        <v>-366</v>
      </c>
      <c r="J15" s="116">
        <v>-18.79815100154083</v>
      </c>
    </row>
    <row r="16" spans="1:15" s="287" customFormat="1" ht="24.95" customHeight="1" x14ac:dyDescent="0.2">
      <c r="A16" s="193" t="s">
        <v>218</v>
      </c>
      <c r="B16" s="199" t="s">
        <v>141</v>
      </c>
      <c r="C16" s="113">
        <v>24.170032733671917</v>
      </c>
      <c r="D16" s="115">
        <v>26508</v>
      </c>
      <c r="E16" s="114">
        <v>26804</v>
      </c>
      <c r="F16" s="114">
        <v>27309</v>
      </c>
      <c r="G16" s="114">
        <v>26974</v>
      </c>
      <c r="H16" s="140">
        <v>26913</v>
      </c>
      <c r="I16" s="115">
        <v>-405</v>
      </c>
      <c r="J16" s="116">
        <v>-1.5048489577527588</v>
      </c>
      <c r="K16" s="110"/>
      <c r="L16" s="110"/>
      <c r="M16" s="110"/>
      <c r="N16" s="110"/>
      <c r="O16" s="110"/>
    </row>
    <row r="17" spans="1:15" s="110" customFormat="1" ht="24.95" customHeight="1" x14ac:dyDescent="0.2">
      <c r="A17" s="193" t="s">
        <v>219</v>
      </c>
      <c r="B17" s="199" t="s">
        <v>220</v>
      </c>
      <c r="C17" s="113">
        <v>4.6821004258112753</v>
      </c>
      <c r="D17" s="115">
        <v>5135</v>
      </c>
      <c r="E17" s="114">
        <v>5122</v>
      </c>
      <c r="F17" s="114">
        <v>5120</v>
      </c>
      <c r="G17" s="114">
        <v>5063</v>
      </c>
      <c r="H17" s="140">
        <v>5078</v>
      </c>
      <c r="I17" s="115">
        <v>57</v>
      </c>
      <c r="J17" s="116">
        <v>1.1224891689641592</v>
      </c>
    </row>
    <row r="18" spans="1:15" s="287" customFormat="1" ht="24.95" customHeight="1" x14ac:dyDescent="0.2">
      <c r="A18" s="201" t="s">
        <v>144</v>
      </c>
      <c r="B18" s="202" t="s">
        <v>145</v>
      </c>
      <c r="C18" s="113">
        <v>4.5553600248009998</v>
      </c>
      <c r="D18" s="115">
        <v>4996</v>
      </c>
      <c r="E18" s="114">
        <v>5032</v>
      </c>
      <c r="F18" s="114">
        <v>5143</v>
      </c>
      <c r="G18" s="114">
        <v>4963</v>
      </c>
      <c r="H18" s="140">
        <v>4923</v>
      </c>
      <c r="I18" s="115">
        <v>73</v>
      </c>
      <c r="J18" s="116">
        <v>1.482835669307333</v>
      </c>
      <c r="K18" s="110"/>
      <c r="L18" s="110"/>
      <c r="M18" s="110"/>
      <c r="N18" s="110"/>
      <c r="O18" s="110"/>
    </row>
    <row r="19" spans="1:15" s="110" customFormat="1" ht="24.95" customHeight="1" x14ac:dyDescent="0.2">
      <c r="A19" s="193" t="s">
        <v>146</v>
      </c>
      <c r="B19" s="199" t="s">
        <v>147</v>
      </c>
      <c r="C19" s="113">
        <v>14.162100061090698</v>
      </c>
      <c r="D19" s="115">
        <v>15532</v>
      </c>
      <c r="E19" s="114">
        <v>15638</v>
      </c>
      <c r="F19" s="114">
        <v>15730</v>
      </c>
      <c r="G19" s="114">
        <v>15499</v>
      </c>
      <c r="H19" s="140">
        <v>15540</v>
      </c>
      <c r="I19" s="115">
        <v>-8</v>
      </c>
      <c r="J19" s="116">
        <v>-5.1480051480051477E-2</v>
      </c>
    </row>
    <row r="20" spans="1:15" s="287" customFormat="1" ht="24.95" customHeight="1" x14ac:dyDescent="0.2">
      <c r="A20" s="193" t="s">
        <v>148</v>
      </c>
      <c r="B20" s="199" t="s">
        <v>149</v>
      </c>
      <c r="C20" s="113">
        <v>4.9027563757716122</v>
      </c>
      <c r="D20" s="115">
        <v>5377</v>
      </c>
      <c r="E20" s="114">
        <v>5372</v>
      </c>
      <c r="F20" s="114">
        <v>5384</v>
      </c>
      <c r="G20" s="114">
        <v>5233</v>
      </c>
      <c r="H20" s="140">
        <v>5266</v>
      </c>
      <c r="I20" s="115">
        <v>111</v>
      </c>
      <c r="J20" s="116">
        <v>2.1078617546524878</v>
      </c>
      <c r="K20" s="110"/>
      <c r="L20" s="110"/>
      <c r="M20" s="110"/>
      <c r="N20" s="110"/>
      <c r="O20" s="110"/>
    </row>
    <row r="21" spans="1:15" s="110" customFormat="1" ht="24.95" customHeight="1" x14ac:dyDescent="0.2">
      <c r="A21" s="201" t="s">
        <v>150</v>
      </c>
      <c r="B21" s="202" t="s">
        <v>151</v>
      </c>
      <c r="C21" s="113">
        <v>1.969491123612922</v>
      </c>
      <c r="D21" s="115">
        <v>2160</v>
      </c>
      <c r="E21" s="114">
        <v>2217</v>
      </c>
      <c r="F21" s="114">
        <v>2421</v>
      </c>
      <c r="G21" s="114">
        <v>2374</v>
      </c>
      <c r="H21" s="140">
        <v>2324</v>
      </c>
      <c r="I21" s="115">
        <v>-164</v>
      </c>
      <c r="J21" s="116">
        <v>-7.056798623063683</v>
      </c>
    </row>
    <row r="22" spans="1:15" s="110" customFormat="1" ht="24.95" customHeight="1" x14ac:dyDescent="0.2">
      <c r="A22" s="201" t="s">
        <v>152</v>
      </c>
      <c r="B22" s="199" t="s">
        <v>153</v>
      </c>
      <c r="C22" s="113">
        <v>1.2993170607168583</v>
      </c>
      <c r="D22" s="115">
        <v>1425</v>
      </c>
      <c r="E22" s="114">
        <v>1419</v>
      </c>
      <c r="F22" s="114">
        <v>1432</v>
      </c>
      <c r="G22" s="114">
        <v>1385</v>
      </c>
      <c r="H22" s="140">
        <v>1386</v>
      </c>
      <c r="I22" s="115">
        <v>39</v>
      </c>
      <c r="J22" s="116">
        <v>2.8138528138528138</v>
      </c>
    </row>
    <row r="23" spans="1:15" s="110" customFormat="1" ht="24.95" customHeight="1" x14ac:dyDescent="0.2">
      <c r="A23" s="193" t="s">
        <v>154</v>
      </c>
      <c r="B23" s="199" t="s">
        <v>155</v>
      </c>
      <c r="C23" s="113">
        <v>1.6831854695321546</v>
      </c>
      <c r="D23" s="115">
        <v>1846</v>
      </c>
      <c r="E23" s="114">
        <v>1881</v>
      </c>
      <c r="F23" s="114">
        <v>1892</v>
      </c>
      <c r="G23" s="114">
        <v>1832</v>
      </c>
      <c r="H23" s="140">
        <v>1856</v>
      </c>
      <c r="I23" s="115">
        <v>-10</v>
      </c>
      <c r="J23" s="116">
        <v>-0.53879310344827591</v>
      </c>
    </row>
    <row r="24" spans="1:15" s="110" customFormat="1" ht="24.95" customHeight="1" x14ac:dyDescent="0.2">
      <c r="A24" s="193" t="s">
        <v>156</v>
      </c>
      <c r="B24" s="199" t="s">
        <v>221</v>
      </c>
      <c r="C24" s="113">
        <v>4.4185898078834356</v>
      </c>
      <c r="D24" s="115">
        <v>4846</v>
      </c>
      <c r="E24" s="114">
        <v>4994</v>
      </c>
      <c r="F24" s="114">
        <v>5016</v>
      </c>
      <c r="G24" s="114">
        <v>4962</v>
      </c>
      <c r="H24" s="140">
        <v>4980</v>
      </c>
      <c r="I24" s="115">
        <v>-134</v>
      </c>
      <c r="J24" s="116">
        <v>-2.6907630522088355</v>
      </c>
    </row>
    <row r="25" spans="1:15" s="110" customFormat="1" ht="24.95" customHeight="1" x14ac:dyDescent="0.2">
      <c r="A25" s="193" t="s">
        <v>222</v>
      </c>
      <c r="B25" s="204" t="s">
        <v>159</v>
      </c>
      <c r="C25" s="113">
        <v>3.2879560146982394</v>
      </c>
      <c r="D25" s="115">
        <v>3606</v>
      </c>
      <c r="E25" s="114">
        <v>3640</v>
      </c>
      <c r="F25" s="114">
        <v>3678</v>
      </c>
      <c r="G25" s="114">
        <v>3592</v>
      </c>
      <c r="H25" s="140">
        <v>3585</v>
      </c>
      <c r="I25" s="115">
        <v>21</v>
      </c>
      <c r="J25" s="116">
        <v>0.58577405857740583</v>
      </c>
    </row>
    <row r="26" spans="1:15" s="110" customFormat="1" ht="24.95" customHeight="1" x14ac:dyDescent="0.2">
      <c r="A26" s="201">
        <v>782.78300000000002</v>
      </c>
      <c r="B26" s="203" t="s">
        <v>160</v>
      </c>
      <c r="C26" s="113">
        <v>1.7369817548530633</v>
      </c>
      <c r="D26" s="115">
        <v>1905</v>
      </c>
      <c r="E26" s="114">
        <v>2050</v>
      </c>
      <c r="F26" s="114">
        <v>2498</v>
      </c>
      <c r="G26" s="114">
        <v>2339</v>
      </c>
      <c r="H26" s="140">
        <v>2280</v>
      </c>
      <c r="I26" s="115">
        <v>-375</v>
      </c>
      <c r="J26" s="116">
        <v>-16.44736842105263</v>
      </c>
    </row>
    <row r="27" spans="1:15" s="110" customFormat="1" ht="24.95" customHeight="1" x14ac:dyDescent="0.2">
      <c r="A27" s="193" t="s">
        <v>161</v>
      </c>
      <c r="B27" s="199" t="s">
        <v>223</v>
      </c>
      <c r="C27" s="113">
        <v>4.431355028129075</v>
      </c>
      <c r="D27" s="115">
        <v>4860</v>
      </c>
      <c r="E27" s="114">
        <v>4851</v>
      </c>
      <c r="F27" s="114">
        <v>4832</v>
      </c>
      <c r="G27" s="114">
        <v>4767</v>
      </c>
      <c r="H27" s="140">
        <v>4780</v>
      </c>
      <c r="I27" s="115">
        <v>80</v>
      </c>
      <c r="J27" s="116">
        <v>1.6736401673640167</v>
      </c>
    </row>
    <row r="28" spans="1:15" s="110" customFormat="1" ht="24.95" customHeight="1" x14ac:dyDescent="0.2">
      <c r="A28" s="193" t="s">
        <v>163</v>
      </c>
      <c r="B28" s="199" t="s">
        <v>164</v>
      </c>
      <c r="C28" s="113">
        <v>2.5056303739297729</v>
      </c>
      <c r="D28" s="115">
        <v>2748</v>
      </c>
      <c r="E28" s="114">
        <v>2737</v>
      </c>
      <c r="F28" s="114">
        <v>2702</v>
      </c>
      <c r="G28" s="114">
        <v>2615</v>
      </c>
      <c r="H28" s="140">
        <v>2659</v>
      </c>
      <c r="I28" s="115">
        <v>89</v>
      </c>
      <c r="J28" s="116">
        <v>3.3471229785633696</v>
      </c>
    </row>
    <row r="29" spans="1:15" s="110" customFormat="1" ht="24.95" customHeight="1" x14ac:dyDescent="0.2">
      <c r="A29" s="193">
        <v>86</v>
      </c>
      <c r="B29" s="199" t="s">
        <v>165</v>
      </c>
      <c r="C29" s="113">
        <v>8.6639373410046225</v>
      </c>
      <c r="D29" s="115">
        <v>9502</v>
      </c>
      <c r="E29" s="114">
        <v>9494</v>
      </c>
      <c r="F29" s="114">
        <v>9354</v>
      </c>
      <c r="G29" s="114">
        <v>9242</v>
      </c>
      <c r="H29" s="140">
        <v>9229</v>
      </c>
      <c r="I29" s="115">
        <v>273</v>
      </c>
      <c r="J29" s="116">
        <v>2.9580669628345433</v>
      </c>
    </row>
    <row r="30" spans="1:15" s="110" customFormat="1" ht="24.95" customHeight="1" x14ac:dyDescent="0.2">
      <c r="A30" s="193">
        <v>87.88</v>
      </c>
      <c r="B30" s="204" t="s">
        <v>166</v>
      </c>
      <c r="C30" s="113">
        <v>10.413684316103325</v>
      </c>
      <c r="D30" s="115">
        <v>11421</v>
      </c>
      <c r="E30" s="114">
        <v>11472</v>
      </c>
      <c r="F30" s="114">
        <v>11517</v>
      </c>
      <c r="G30" s="114">
        <v>11142</v>
      </c>
      <c r="H30" s="140">
        <v>11154</v>
      </c>
      <c r="I30" s="115">
        <v>267</v>
      </c>
      <c r="J30" s="116">
        <v>2.3937600860677786</v>
      </c>
    </row>
    <row r="31" spans="1:15" s="110" customFormat="1" ht="24.95" customHeight="1" x14ac:dyDescent="0.2">
      <c r="A31" s="193" t="s">
        <v>167</v>
      </c>
      <c r="B31" s="199" t="s">
        <v>168</v>
      </c>
      <c r="C31" s="113">
        <v>4.0256033846069679</v>
      </c>
      <c r="D31" s="115">
        <v>4415</v>
      </c>
      <c r="E31" s="114">
        <v>4389</v>
      </c>
      <c r="F31" s="114">
        <v>4405</v>
      </c>
      <c r="G31" s="114">
        <v>4411</v>
      </c>
      <c r="H31" s="140">
        <v>4384</v>
      </c>
      <c r="I31" s="115">
        <v>31</v>
      </c>
      <c r="J31" s="116">
        <v>0.70711678832116787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0.23615657454432723</v>
      </c>
      <c r="D34" s="115">
        <v>259</v>
      </c>
      <c r="E34" s="114">
        <v>254</v>
      </c>
      <c r="F34" s="114">
        <v>269</v>
      </c>
      <c r="G34" s="114">
        <v>260</v>
      </c>
      <c r="H34" s="140">
        <v>247</v>
      </c>
      <c r="I34" s="115">
        <v>12</v>
      </c>
      <c r="J34" s="116">
        <v>4.8582995951417001</v>
      </c>
    </row>
    <row r="35" spans="1:10" s="110" customFormat="1" ht="24.95" customHeight="1" x14ac:dyDescent="0.2">
      <c r="A35" s="292" t="s">
        <v>171</v>
      </c>
      <c r="B35" s="293" t="s">
        <v>172</v>
      </c>
      <c r="C35" s="113">
        <v>36.263255313522926</v>
      </c>
      <c r="D35" s="115">
        <v>39771</v>
      </c>
      <c r="E35" s="114">
        <v>40108</v>
      </c>
      <c r="F35" s="114">
        <v>40829</v>
      </c>
      <c r="G35" s="114">
        <v>40339</v>
      </c>
      <c r="H35" s="140">
        <v>40389</v>
      </c>
      <c r="I35" s="115">
        <v>-618</v>
      </c>
      <c r="J35" s="116">
        <v>-1.5301195870162667</v>
      </c>
    </row>
    <row r="36" spans="1:10" s="110" customFormat="1" ht="24.95" customHeight="1" x14ac:dyDescent="0.2">
      <c r="A36" s="294" t="s">
        <v>173</v>
      </c>
      <c r="B36" s="295" t="s">
        <v>174</v>
      </c>
      <c r="C36" s="125">
        <v>63.500588111932743</v>
      </c>
      <c r="D36" s="143">
        <v>69643</v>
      </c>
      <c r="E36" s="144">
        <v>70154</v>
      </c>
      <c r="F36" s="144">
        <v>70861</v>
      </c>
      <c r="G36" s="144">
        <v>69393</v>
      </c>
      <c r="H36" s="145">
        <v>69423</v>
      </c>
      <c r="I36" s="143">
        <v>220</v>
      </c>
      <c r="J36" s="146">
        <v>0.31689785805856846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2020-09-25T08:26:21Z</dcterms:created>
  <dcterms:modified xsi:type="dcterms:W3CDTF">2020-09-28T08:08:07Z</dcterms:modified>
</cp:coreProperties>
</file>