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H44" i="24"/>
  <c r="D44" i="24"/>
  <c r="C44" i="24"/>
  <c r="M44" i="24" s="1"/>
  <c r="B44" i="24"/>
  <c r="J44" i="24" s="1"/>
  <c r="M43" i="24"/>
  <c r="K43" i="24"/>
  <c r="H43" i="24"/>
  <c r="G43" i="24"/>
  <c r="F43" i="24"/>
  <c r="E43" i="24"/>
  <c r="D43" i="24"/>
  <c r="C43" i="24"/>
  <c r="I43" i="24" s="1"/>
  <c r="B43" i="24"/>
  <c r="J43" i="24" s="1"/>
  <c r="K42" i="24"/>
  <c r="I42" i="24"/>
  <c r="H42" i="24"/>
  <c r="D42" i="24"/>
  <c r="C42" i="24"/>
  <c r="M42" i="24" s="1"/>
  <c r="B42" i="24"/>
  <c r="J42" i="24" s="1"/>
  <c r="M41" i="24"/>
  <c r="L41" i="24"/>
  <c r="K41" i="24"/>
  <c r="H41" i="24"/>
  <c r="G41" i="24"/>
  <c r="F41" i="24"/>
  <c r="E41" i="24"/>
  <c r="D41" i="24"/>
  <c r="C41" i="24"/>
  <c r="I41" i="24" s="1"/>
  <c r="B41" i="24"/>
  <c r="J41" i="24" s="1"/>
  <c r="K40" i="24"/>
  <c r="I40" i="24"/>
  <c r="H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C31" i="24"/>
  <c r="C30" i="24"/>
  <c r="C29" i="24"/>
  <c r="C28" i="24"/>
  <c r="C27" i="24"/>
  <c r="C26" i="24"/>
  <c r="G26" i="24" s="1"/>
  <c r="C25" i="24"/>
  <c r="C24" i="24"/>
  <c r="C23" i="24"/>
  <c r="C22" i="24"/>
  <c r="C21" i="24"/>
  <c r="C20" i="24"/>
  <c r="C19" i="24"/>
  <c r="C18" i="24"/>
  <c r="G18" i="24" s="1"/>
  <c r="C17" i="24"/>
  <c r="C16" i="24"/>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K8" i="24" l="1"/>
  <c r="H8" i="24"/>
  <c r="F8" i="24"/>
  <c r="D8" i="24"/>
  <c r="J8" i="24"/>
  <c r="D7" i="24"/>
  <c r="J7" i="24"/>
  <c r="H7" i="24"/>
  <c r="F7" i="24"/>
  <c r="K7" i="24"/>
  <c r="K16" i="24"/>
  <c r="H16" i="24"/>
  <c r="F16" i="24"/>
  <c r="D16" i="24"/>
  <c r="J16" i="24"/>
  <c r="D29" i="24"/>
  <c r="J29" i="24"/>
  <c r="H29" i="24"/>
  <c r="K29" i="24"/>
  <c r="F29" i="24"/>
  <c r="K32" i="24"/>
  <c r="J32" i="24"/>
  <c r="H32" i="24"/>
  <c r="F32" i="24"/>
  <c r="D32" i="24"/>
  <c r="G23" i="24"/>
  <c r="M23" i="24"/>
  <c r="E23" i="24"/>
  <c r="L23" i="24"/>
  <c r="I23" i="24"/>
  <c r="D23" i="24"/>
  <c r="J23" i="24"/>
  <c r="H23" i="24"/>
  <c r="K23" i="24"/>
  <c r="F23" i="24"/>
  <c r="K26" i="24"/>
  <c r="H26" i="24"/>
  <c r="F26" i="24"/>
  <c r="D26" i="24"/>
  <c r="J26" i="24"/>
  <c r="G7" i="24"/>
  <c r="L7" i="24"/>
  <c r="I7" i="24"/>
  <c r="E7" i="24"/>
  <c r="M7" i="24"/>
  <c r="G9" i="24"/>
  <c r="L9" i="24"/>
  <c r="I9" i="24"/>
  <c r="E9" i="24"/>
  <c r="M9" i="24"/>
  <c r="G17" i="24"/>
  <c r="L17" i="24"/>
  <c r="I17" i="24"/>
  <c r="M17" i="24"/>
  <c r="E17" i="24"/>
  <c r="G33" i="24"/>
  <c r="M33" i="24"/>
  <c r="E33" i="24"/>
  <c r="L33" i="24"/>
  <c r="I33" i="24"/>
  <c r="D17" i="24"/>
  <c r="J17" i="24"/>
  <c r="H17" i="24"/>
  <c r="K17" i="24"/>
  <c r="F17" i="24"/>
  <c r="K20" i="24"/>
  <c r="H20" i="24"/>
  <c r="F20" i="24"/>
  <c r="D20" i="24"/>
  <c r="J20" i="24"/>
  <c r="F33" i="24"/>
  <c r="D33" i="24"/>
  <c r="J33" i="24"/>
  <c r="H33" i="24"/>
  <c r="K33" i="24"/>
  <c r="H37" i="24"/>
  <c r="F37" i="24"/>
  <c r="D37" i="24"/>
  <c r="K37" i="24"/>
  <c r="J37" i="24"/>
  <c r="M8" i="24"/>
  <c r="E8" i="24"/>
  <c r="L8" i="24"/>
  <c r="I8" i="24"/>
  <c r="G8" i="24"/>
  <c r="C14" i="24"/>
  <c r="C6" i="24"/>
  <c r="G27" i="24"/>
  <c r="M27" i="24"/>
  <c r="E27" i="24"/>
  <c r="L27" i="24"/>
  <c r="I27" i="24"/>
  <c r="B14" i="24"/>
  <c r="B6" i="24"/>
  <c r="D27" i="24"/>
  <c r="J27" i="24"/>
  <c r="H27" i="24"/>
  <c r="K27" i="24"/>
  <c r="F27" i="24"/>
  <c r="K30" i="24"/>
  <c r="J30" i="24"/>
  <c r="H30" i="24"/>
  <c r="F30" i="24"/>
  <c r="D30" i="24"/>
  <c r="G21" i="24"/>
  <c r="M21" i="24"/>
  <c r="E21" i="24"/>
  <c r="L21" i="24"/>
  <c r="I21" i="24"/>
  <c r="M38" i="24"/>
  <c r="E38" i="24"/>
  <c r="L38" i="24"/>
  <c r="G38" i="24"/>
  <c r="I38" i="24"/>
  <c r="D21" i="24"/>
  <c r="J21" i="24"/>
  <c r="H21" i="24"/>
  <c r="K21" i="24"/>
  <c r="F21" i="24"/>
  <c r="K24" i="24"/>
  <c r="H24" i="24"/>
  <c r="F24" i="24"/>
  <c r="D24" i="24"/>
  <c r="J24" i="24"/>
  <c r="D38" i="24"/>
  <c r="K38" i="24"/>
  <c r="J38" i="24"/>
  <c r="H38" i="24"/>
  <c r="F38" i="24"/>
  <c r="G15" i="24"/>
  <c r="L15" i="24"/>
  <c r="I15" i="24"/>
  <c r="M15" i="24"/>
  <c r="E15" i="24"/>
  <c r="G31" i="24"/>
  <c r="M31" i="24"/>
  <c r="E31" i="24"/>
  <c r="L31" i="24"/>
  <c r="I31" i="24"/>
  <c r="D15" i="24"/>
  <c r="J15" i="24"/>
  <c r="H15" i="24"/>
  <c r="K15" i="24"/>
  <c r="F15" i="24"/>
  <c r="K18" i="24"/>
  <c r="H18" i="24"/>
  <c r="F18" i="24"/>
  <c r="D18" i="24"/>
  <c r="J18" i="24"/>
  <c r="F31" i="24"/>
  <c r="D31" i="24"/>
  <c r="J31" i="24"/>
  <c r="H31" i="24"/>
  <c r="K31" i="24"/>
  <c r="K34" i="24"/>
  <c r="J34" i="24"/>
  <c r="H34" i="24"/>
  <c r="F34" i="24"/>
  <c r="D34" i="24"/>
  <c r="G25" i="24"/>
  <c r="M25" i="24"/>
  <c r="E25" i="24"/>
  <c r="L25" i="24"/>
  <c r="I25" i="24"/>
  <c r="D9" i="24"/>
  <c r="J9" i="24"/>
  <c r="H9" i="24"/>
  <c r="K9" i="24"/>
  <c r="F9" i="24"/>
  <c r="D25" i="24"/>
  <c r="J25" i="24"/>
  <c r="H25" i="24"/>
  <c r="K25" i="24"/>
  <c r="F25" i="24"/>
  <c r="K28" i="24"/>
  <c r="H28" i="24"/>
  <c r="F28" i="24"/>
  <c r="D28" i="24"/>
  <c r="J28" i="24"/>
  <c r="G19" i="24"/>
  <c r="L19" i="24"/>
  <c r="I19" i="24"/>
  <c r="M19" i="24"/>
  <c r="E19" i="24"/>
  <c r="G35" i="24"/>
  <c r="M35" i="24"/>
  <c r="E35" i="24"/>
  <c r="L35" i="24"/>
  <c r="I35" i="24"/>
  <c r="D19" i="24"/>
  <c r="J19" i="24"/>
  <c r="H19" i="24"/>
  <c r="K19" i="24"/>
  <c r="F19" i="24"/>
  <c r="K22" i="24"/>
  <c r="H22" i="24"/>
  <c r="F22" i="24"/>
  <c r="D22" i="24"/>
  <c r="J22" i="24"/>
  <c r="F35" i="24"/>
  <c r="D35" i="24"/>
  <c r="J35" i="24"/>
  <c r="H35" i="24"/>
  <c r="K35" i="24"/>
  <c r="B45" i="24"/>
  <c r="B39" i="24"/>
  <c r="G29" i="24"/>
  <c r="M29" i="24"/>
  <c r="E29" i="24"/>
  <c r="L29" i="24"/>
  <c r="I29" i="24"/>
  <c r="M16" i="24"/>
  <c r="E16" i="24"/>
  <c r="L16" i="24"/>
  <c r="I24" i="24"/>
  <c r="M24" i="24"/>
  <c r="E24" i="24"/>
  <c r="L24" i="24"/>
  <c r="I32" i="24"/>
  <c r="M32" i="24"/>
  <c r="E32" i="24"/>
  <c r="L32" i="24"/>
  <c r="I22" i="24"/>
  <c r="M22" i="24"/>
  <c r="E22" i="24"/>
  <c r="L22" i="24"/>
  <c r="I30" i="24"/>
  <c r="M30" i="24"/>
  <c r="E30" i="24"/>
  <c r="L30" i="24"/>
  <c r="C45" i="24"/>
  <c r="C39" i="24"/>
  <c r="G24"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G30" i="24"/>
  <c r="I20" i="24"/>
  <c r="M20" i="24"/>
  <c r="E20" i="24"/>
  <c r="L20" i="24"/>
  <c r="I28" i="24"/>
  <c r="M28" i="24"/>
  <c r="E28" i="24"/>
  <c r="L28" i="24"/>
  <c r="I37" i="24"/>
  <c r="G37" i="24"/>
  <c r="L37" i="24"/>
  <c r="G16" i="24"/>
  <c r="G22" i="24"/>
  <c r="I16" i="24"/>
  <c r="M18" i="24"/>
  <c r="E18" i="24"/>
  <c r="L18" i="24"/>
  <c r="I26" i="24"/>
  <c r="M26" i="24"/>
  <c r="E26" i="24"/>
  <c r="L26" i="24"/>
  <c r="I34" i="24"/>
  <c r="M34" i="24"/>
  <c r="E34" i="24"/>
  <c r="L34" i="24"/>
  <c r="I18" i="24"/>
  <c r="G20" i="24"/>
  <c r="G28" i="24"/>
  <c r="G32"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K77" i="24" s="1"/>
  <c r="J75" i="24"/>
  <c r="I75" i="24"/>
  <c r="I77" i="24" s="1"/>
  <c r="F40" i="24"/>
  <c r="F42" i="24"/>
  <c r="F44" i="24"/>
  <c r="G40" i="24"/>
  <c r="G42" i="24"/>
  <c r="G44" i="24"/>
  <c r="L43" i="24"/>
  <c r="L40" i="24"/>
  <c r="L42" i="24"/>
  <c r="E40" i="24"/>
  <c r="E42" i="24"/>
  <c r="E44" i="24"/>
  <c r="I39" i="24" l="1"/>
  <c r="G39" i="24"/>
  <c r="L39" i="24"/>
  <c r="M39" i="24"/>
  <c r="E39" i="24"/>
  <c r="I45" i="24"/>
  <c r="G45" i="24"/>
  <c r="L45" i="24"/>
  <c r="M45" i="24"/>
  <c r="E45" i="24"/>
  <c r="M6" i="24"/>
  <c r="E6" i="24"/>
  <c r="L6" i="24"/>
  <c r="I6" i="24"/>
  <c r="G6" i="24"/>
  <c r="H39" i="24"/>
  <c r="F39" i="24"/>
  <c r="D39" i="24"/>
  <c r="K39" i="24"/>
  <c r="J39" i="24"/>
  <c r="K6" i="24"/>
  <c r="H6" i="24"/>
  <c r="F6" i="24"/>
  <c r="D6" i="24"/>
  <c r="J6" i="24"/>
  <c r="M14" i="24"/>
  <c r="E14" i="24"/>
  <c r="L14" i="24"/>
  <c r="I14" i="24"/>
  <c r="G14" i="24"/>
  <c r="H45" i="24"/>
  <c r="F45" i="24"/>
  <c r="D45" i="24"/>
  <c r="K45" i="24"/>
  <c r="J45" i="24"/>
  <c r="K14" i="24"/>
  <c r="H14" i="24"/>
  <c r="F14" i="24"/>
  <c r="D14" i="24"/>
  <c r="J14" i="24"/>
  <c r="I79" i="24"/>
  <c r="J77" i="24"/>
  <c r="K79" i="24"/>
  <c r="J79" i="24" l="1"/>
  <c r="J78" i="24"/>
  <c r="K78" i="24"/>
  <c r="I78" i="24"/>
  <c r="I83" i="24" l="1"/>
  <c r="I82" i="24"/>
  <c r="I81" i="24"/>
</calcChain>
</file>

<file path=xl/sharedStrings.xml><?xml version="1.0" encoding="utf-8"?>
<sst xmlns="http://schemas.openxmlformats.org/spreadsheetml/2006/main" count="1650" uniqueCount="521">
  <si>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</si>
  <si>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</si>
  <si>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</si>
  <si>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</si>
  <si>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</si>
  <si>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</si>
  <si>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</si>
  <si>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</si>
  <si>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</si>
  <si>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</si>
  <si>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</si>
  <si>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</si>
  <si>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</si>
  <si>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Hochsauerlandkreis (05958)</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</si>
  <si>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</si>
  <si>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</si>
  <si>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</si>
  <si>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</si>
  <si>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</si>
  <si>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</si>
  <si>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</si>
  <si>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</si>
  <si>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</si>
  <si>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</si>
  <si>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</si>
  <si>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</si>
  <si>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</si>
  <si>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</si>
  <si>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West</t>
  </si>
  <si>
    <t>Josef-Gockeln-Str. 7</t>
  </si>
  <si>
    <t>40474 Düsseldorf</t>
  </si>
  <si>
    <t>E-Mail:</t>
  </si>
  <si>
    <t>Statistik-Service-West@arbeitsagentur.de</t>
  </si>
  <si>
    <t>Hotline:</t>
  </si>
  <si>
    <t>0211/4306-331</t>
  </si>
  <si>
    <t>Fax:</t>
  </si>
  <si>
    <t>0211/4306-470</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</si>
  <si>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</si>
  <si>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</si>
  <si>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</si>
  <si>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</si>
  <si>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</si>
  <si>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</si>
  <si>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</si>
  <si>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</si>
  <si>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</si>
  <si>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</si>
  <si>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</si>
  <si>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</si>
  <si>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</si>
  <si>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</si>
  <si>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</si>
  <si>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</si>
  <si>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</si>
  <si>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</si>
  <si>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</si>
  <si>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</si>
  <si>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</si>
  <si>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</si>
  <si>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</si>
  <si>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</si>
  <si>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</si>
  <si>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</si>
  <si>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</si>
  <si>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</si>
  <si>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</si>
  <si>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</si>
  <si>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</si>
  <si>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</si>
  <si>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</si>
  <si>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</si>
  <si>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</si>
  <si>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</si>
  <si>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</si>
  <si>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</si>
  <si>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</si>
  <si>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</si>
  <si>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</si>
  <si>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</si>
  <si>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</si>
  <si>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</si>
  <si>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</si>
  <si>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</si>
  <si>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</si>
  <si>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</si>
  <si>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</si>
  <si>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</si>
  <si>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</si>
  <si>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</si>
  <si>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</si>
  <si>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</si>
  <si>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</si>
  <si>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Hochsauerlandkreis (05958);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</si>
  <si>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</si>
  <si>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</si>
  <si>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</si>
  <si>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</si>
  <si>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</si>
  <si>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</si>
  <si>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</si>
  <si>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</si>
  <si>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</si>
  <si>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</si>
  <si>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</si>
  <si>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</si>
  <si>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</si>
  <si>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</si>
  <si>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</si>
  <si>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</si>
  <si>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</si>
  <si>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</si>
  <si>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</si>
  <si>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</si>
  <si>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</si>
  <si>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</si>
  <si>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</si>
  <si>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</si>
  <si>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</si>
  <si>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</si>
  <si>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</si>
  <si>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</si>
  <si>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</si>
  <si>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</si>
  <si>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</si>
  <si>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</si>
  <si>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</si>
  <si>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</si>
  <si>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</si>
  <si>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</si>
  <si>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Nordrhein-Westfalen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</si>
  <si>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</si>
  <si>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</si>
  <si>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</si>
  <si>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</si>
  <si>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</si>
  <si>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</si>
  <si>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</si>
  <si>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</si>
  <si>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</si>
  <si>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</si>
  <si>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</si>
  <si>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</si>
  <si>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</si>
  <si>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</si>
  <si>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</si>
  <si>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</si>
  <si>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</si>
  <si>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</si>
  <si>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</si>
  <si>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</si>
  <si>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</si>
  <si>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</si>
  <si>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</si>
  <si>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</si>
  <si>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</si>
  <si>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</si>
  <si>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</si>
  <si>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</si>
  <si>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</si>
  <si>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</si>
  <si>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</si>
  <si>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</si>
  <si>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</si>
  <si>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</si>
  <si>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</si>
  <si>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</si>
  <si>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</si>
  <si>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</si>
  <si>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</si>
  <si>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</si>
  <si>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</si>
  <si>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</si>
  <si>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</si>
  <si>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</si>
  <si>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</si>
  <si>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</si>
  <si>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</si>
  <si>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</si>
  <si>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</si>
  <si>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</si>
  <si>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</si>
  <si>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</si>
  <si>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</si>
  <si>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Hochsauerlandkreis (05958)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</si>
  <si>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</si>
  <si>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</si>
  <si>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</si>
  <si>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</si>
  <si>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</si>
  <si>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</si>
  <si>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</si>
  <si>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</si>
  <si>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</si>
  <si>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</si>
  <si>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</si>
  <si>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</si>
  <si>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</si>
  <si>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</si>
  <si>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</si>
  <si>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</si>
  <si>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</si>
  <si>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</si>
  <si>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</si>
  <si>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</si>
  <si>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</si>
  <si>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</si>
  <si>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</si>
  <si>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</si>
  <si>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</si>
  <si>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</si>
  <si>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</si>
  <si>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</si>
  <si>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</si>
  <si>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</si>
  <si>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</si>
  <si>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</si>
  <si>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</si>
  <si>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</si>
  <si>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</si>
  <si>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</si>
  <si>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</si>
  <si>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</si>
  <si>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</si>
  <si>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</si>
  <si>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</si>
  <si>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</si>
  <si>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</si>
  <si>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</si>
  <si>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</si>
  <si>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</si>
  <si>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</si>
  <si>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</si>
  <si>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</si>
  <si>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</si>
  <si>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</si>
  <si>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</si>
  <si>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</si>
  <si>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</si>
  <si>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</si>
  <si>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</si>
  <si>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</si>
  <si>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</si>
  <si>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</si>
  <si>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</si>
  <si>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</si>
  <si>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</si>
  <si>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</si>
  <si>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</si>
  <si>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</si>
  <si>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</si>
  <si>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</si>
  <si>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</si>
  <si>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</si>
  <si>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</si>
  <si>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</si>
  <si>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</si>
  <si>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</si>
  <si>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</si>
  <si>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</si>
  <si>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</si>
  <si>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</si>
  <si>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</si>
  <si>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</si>
  <si>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</si>
  <si>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</si>
  <si>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</si>
  <si>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</si>
  <si>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</si>
  <si>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</si>
  <si>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</si>
  <si>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</si>
  <si>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</si>
  <si>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</si>
  <si>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</si>
  <si>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</si>
  <si>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</si>
  <si>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</si>
  <si>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</si>
  <si>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</si>
  <si>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</si>
  <si>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</si>
  <si>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</si>
  <si>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</si>
  <si>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</si>
  <si>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</si>
  <si>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</si>
  <si>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</si>
  <si>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</si>
  <si>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</si>
  <si>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</si>
  <si>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</si>
  <si>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</si>
  <si>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</si>
  <si>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</si>
  <si>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</si>
  <si>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</si>
  <si>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</si>
  <si>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</si>
  <si>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</si>
  <si>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</si>
  <si>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</si>
  <si>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</si>
  <si>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</si>
  <si>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</si>
  <si>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</si>
  <si>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</si>
  <si>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</si>
  <si>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</si>
  <si>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</si>
  <si>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</si>
  <si>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</si>
  <si>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</si>
  <si>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</si>
  <si>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</si>
  <si>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</si>
  <si>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</si>
  <si>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</si>
  <si>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</si>
  <si>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</si>
  <si>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</si>
  <si>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</si>
  <si>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</si>
  <si>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</si>
  <si>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</si>
  <si>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</si>
  <si>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</si>
  <si>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</si>
  <si>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</si>
  <si>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</si>
  <si>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</si>
  <si>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</si>
  <si>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</si>
  <si>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</si>
  <si>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</si>
  <si>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</si>
  <si>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</si>
  <si>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</si>
  <si>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</si>
  <si>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</si>
  <si>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</si>
  <si>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</si>
  <si>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</si>
  <si>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</si>
  <si>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</si>
  <si>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</si>
  <si>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</si>
  <si>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</si>
  <si>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</si>
  <si>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</si>
  <si>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</si>
  <si>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</si>
  <si>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</si>
  <si>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</si>
  <si>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</si>
  <si>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</si>
  <si>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</si>
  <si>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</si>
  <si>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</si>
  <si>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</si>
  <si>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</si>
  <si>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</si>
  <si>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</si>
  <si>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</si>
  <si>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</si>
  <si>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</si>
  <si>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</si>
  <si>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</si>
  <si>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</si>
  <si>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</si>
  <si>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</si>
  <si>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</si>
  <si>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</si>
  <si>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</si>
  <si>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Hochsauerlandkreis (05958);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</si>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</sst>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{52F306C8-3BE4-45AA-889D-4592BAE030B1}</c15:txfldGUID>
                      <c15:f>Daten_Diagramme!$D$6</c15:f>
                      <c15:dlblFieldTableCache>
                        <c:ptCount val="1"/>
                        <c:pt idx="0">
                          <c:v>0.8</c:v>
                        </c:pt>
                      </c15:dlblFieldTableCache>
                    </c15:dlblFTEntry>
                  </c15:dlblFieldTable>
                  <c15:showDataLabelsRange val="0"/>
                </c:ext>
                <c:ext xmlns:c16="http://schemas.microsoft.com/office/drawing/2014/chart" uri="{C3380CC4-5D6E-409C-BE32-E72D297353CC}">
                  <c16:uniqueId val="{00000000-43ED-428C-8822-31FAB4FEF289}"/>
                </c:ext>
              </c:extLst>
            </c:dLbl>
            <c:dLbl>
              <c:idx val="1"/>
              <c:tx>
                <c:strRef>
                  <c:f>Daten_Diagramme!$D$7</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{BC79C12E-6643-44E3-9968-CA9D3AD0822F}</c15:txfldGUID>
                      <c15:f>Daten_Diagramme!$D$7</c15:f>
                      <c15:dlblFieldTableCache>
                        <c:ptCount val="1"/>
                        <c:pt idx="0">
                          <c:v>1.3</c:v>
                        </c:pt>
                      </c15:dlblFieldTableCache>
                    </c15:dlblFTEntry>
                  </c15:dlblFieldTable>
                  <c15:showDataLabelsRange val="0"/>
                </c:ext>
                <c:ext xmlns:c16="http://schemas.microsoft.com/office/drawing/2014/chart" uri="{C3380CC4-5D6E-409C-BE32-E72D297353CC}">
                  <c16:uniqueId val="{00000001-43ED-428C-8822-31FAB4FEF289}"/>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{B1E08584-1B99-4A69-AB37-8D2A2DA72F2A}</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43ED-428C-8822-31FAB4FEF289}"/>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{90403253-6A21-49DD-9AB9-4AA918341199}</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43ED-428C-8822-31FAB4FEF289}"/>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0.84722856530370672</c:v>
                </c:pt>
                <c:pt idx="1">
                  <c:v>1.3225681822425275</c:v>
                </c:pt>
                <c:pt idx="2">
                  <c:v>1.1186464311118853</c:v>
                </c:pt>
                <c:pt idx="3">
                  <c:v>1.0875687030768</c:v>
                </c:pt>
              </c:numCache>
            </c:numRef>
          </c:val>
          <c:extLst>
            <c:ext xmlns:c16="http://schemas.microsoft.com/office/drawing/2014/chart" uri="{C3380CC4-5D6E-409C-BE32-E72D297353CC}">
              <c16:uniqueId val="{00000004-43ED-428C-8822-31FAB4FEF289}"/>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{647E1733-0EA3-4F44-AFA3-881A37850CB5}</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43ED-428C-8822-31FAB4FEF289}"/>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{334225E1-4D4E-4189-B2D3-467D532134A8}</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43ED-428C-8822-31FAB4FEF289}"/>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{94E23929-8961-47FF-A336-2301CA041E49}</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43ED-428C-8822-31FAB4FEF289}"/>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{D7EC2736-3949-4B0A-B1B3-16CCDF007C59}</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43ED-428C-8822-31FAB4FEF289}"/>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43ED-428C-8822-31FAB4FEF289}"/>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43ED-428C-8822-31FAB4FEF289}"/>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{A2475711-FF1E-481A-B026-C2E9E2F6C3FF}</c15:txfldGUID>
                      <c15:f>Daten_Diagramme!$E$6</c15:f>
                      <c15:dlblFieldTableCache>
                        <c:ptCount val="1"/>
                        <c:pt idx="0">
                          <c:v>-3.7</c:v>
                        </c:pt>
                      </c15:dlblFieldTableCache>
                    </c15:dlblFTEntry>
                  </c15:dlblFieldTable>
                  <c15:showDataLabelsRange val="0"/>
                </c:ext>
                <c:ext xmlns:c16="http://schemas.microsoft.com/office/drawing/2014/chart" uri="{C3380CC4-5D6E-409C-BE32-E72D297353CC}">
                  <c16:uniqueId val="{00000000-F0C4-442D-8B79-E3318284000F}"/>
                </c:ext>
              </c:extLst>
            </c:dLbl>
            <c:dLbl>
              <c:idx val="1"/>
              <c:tx>
                <c:strRef>
                  <c:f>Daten_Diagramme!$E$7</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{5C232DE1-EDE5-4F9D-969E-E79E899F8D68}</c15:txfldGUID>
                      <c15:f>Daten_Diagramme!$E$7</c15:f>
                      <c15:dlblFieldTableCache>
                        <c:ptCount val="1"/>
                        <c:pt idx="0">
                          <c:v>-3.2</c:v>
                        </c:pt>
                      </c15:dlblFieldTableCache>
                    </c15:dlblFTEntry>
                  </c15:dlblFieldTable>
                  <c15:showDataLabelsRange val="0"/>
                </c:ext>
                <c:ext xmlns:c16="http://schemas.microsoft.com/office/drawing/2014/chart" uri="{C3380CC4-5D6E-409C-BE32-E72D297353CC}">
                  <c16:uniqueId val="{00000001-F0C4-442D-8B79-E3318284000F}"/>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{C08D8DA3-B1F6-4281-9FCB-DDAA207B948E}</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F0C4-442D-8B79-E3318284000F}"/>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{6F40E7FB-4E74-443B-9B5D-E689A11EEF1B}</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F0C4-442D-8B79-E331828400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-3.706795276077413</c:v>
                </c:pt>
                <c:pt idx="1">
                  <c:v>-3.156552267354261</c:v>
                </c:pt>
                <c:pt idx="2">
                  <c:v>-2.7637010795899166</c:v>
                </c:pt>
                <c:pt idx="3">
                  <c:v>-2.8655893304673015</c:v>
                </c:pt>
              </c:numCache>
            </c:numRef>
          </c:val>
          <c:extLst>
            <c:ext xmlns:c16="http://schemas.microsoft.com/office/drawing/2014/chart" uri="{C3380CC4-5D6E-409C-BE32-E72D297353CC}">
              <c16:uniqueId val="{00000004-F0C4-442D-8B79-E3318284000F}"/>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{2D2F28E5-AE73-4EAA-AA2A-BD07DC069873}</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F0C4-442D-8B79-E3318284000F}"/>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{61D89148-D358-446E-8939-61BB79823E0C}</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F0C4-442D-8B79-E3318284000F}"/>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{FBE49594-66E1-460F-9E85-B7FD0393F366}</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F0C4-442D-8B79-E3318284000F}"/>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{C217A49E-96B8-48FC-8DF2-7207E56D5F41}</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F0C4-442D-8B79-E3318284000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F0C4-442D-8B79-E3318284000F}"/>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F0C4-442D-8B79-E3318284000F}"/>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{52E5880D-D0C9-4252-BC32-C32819EA99F9}</c15:txfldGUID>
                      <c15:f>Daten_Diagramme!$D$14</c15:f>
                      <c15:dlblFieldTableCache>
                        <c:ptCount val="1"/>
                        <c:pt idx="0">
                          <c:v>0.8</c:v>
                        </c:pt>
                      </c15:dlblFieldTableCache>
                    </c15:dlblFTEntry>
                  </c15:dlblFieldTable>
                  <c15:showDataLabelsRange val="0"/>
                </c:ext>
                <c:ext xmlns:c16="http://schemas.microsoft.com/office/drawing/2014/chart" uri="{C3380CC4-5D6E-409C-BE32-E72D297353CC}">
                  <c16:uniqueId val="{00000000-51CE-45BC-8D0E-54B230C14618}"/>
                </c:ext>
              </c:extLst>
            </c:dLbl>
            <c:dLbl>
              <c:idx val="1"/>
              <c:tx>
                <c:strRef>
                  <c:f>Daten_Diagramme!$D$15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{27D62541-EF34-4C76-AA5D-77A8B067ACD6}</c15:txfldGUID>
                      <c15:f>Daten_Diagramme!$D$15</c15:f>
                      <c15:dlblFieldTableCache>
                        <c:ptCount val="1"/>
                        <c:pt idx="0">
                          <c:v>0.4</c:v>
                        </c:pt>
                      </c15:dlblFieldTableCache>
                    </c15:dlblFTEntry>
                  </c15:dlblFieldTable>
                  <c15:showDataLabelsRange val="0"/>
                </c:ext>
                <c:ext xmlns:c16="http://schemas.microsoft.com/office/drawing/2014/chart" uri="{C3380CC4-5D6E-409C-BE32-E72D297353CC}">
                  <c16:uniqueId val="{00000001-51CE-45BC-8D0E-54B230C14618}"/>
                </c:ext>
              </c:extLst>
            </c:dLbl>
            <c:dLbl>
              <c:idx val="2"/>
              <c:tx>
                <c:strRef>
                  <c:f>Daten_Diagramme!$D$16</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{F8027E9B-C075-4AA3-AD3A-2C0CAB29B3DD}</c15:txfldGUID>
                      <c15:f>Daten_Diagramme!$D$16</c15:f>
                      <c15:dlblFieldTableCache>
                        <c:ptCount val="1"/>
                        <c:pt idx="0">
                          <c:v>4.2</c:v>
                        </c:pt>
                      </c15:dlblFieldTableCache>
                    </c15:dlblFTEntry>
                  </c15:dlblFieldTable>
                  <c15:showDataLabelsRange val="0"/>
                </c:ext>
                <c:ext xmlns:c16="http://schemas.microsoft.com/office/drawing/2014/chart" uri="{C3380CC4-5D6E-409C-BE32-E72D297353CC}">
                  <c16:uniqueId val="{00000002-51CE-45BC-8D0E-54B230C14618}"/>
                </c:ext>
              </c:extLst>
            </c:dLbl>
            <c:dLbl>
              <c:idx val="3"/>
              <c:tx>
                <c:strRef>
                  <c:f>Daten_Diagramme!$D$17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{5408FAE1-CB6E-4AF9-9FA7-B1B50A13005B}</c15:txfldGUID>
                      <c15:f>Daten_Diagramme!$D$17</c15:f>
                      <c15:dlblFieldTableCache>
                        <c:ptCount val="1"/>
                        <c:pt idx="0">
                          <c:v>-1.0</c:v>
                        </c:pt>
                      </c15:dlblFieldTableCache>
                    </c15:dlblFTEntry>
                  </c15:dlblFieldTable>
                  <c15:showDataLabelsRange val="0"/>
                </c:ext>
                <c:ext xmlns:c16="http://schemas.microsoft.com/office/drawing/2014/chart" uri="{C3380CC4-5D6E-409C-BE32-E72D297353CC}">
                  <c16:uniqueId val="{00000003-51CE-45BC-8D0E-54B230C14618}"/>
                </c:ext>
              </c:extLst>
            </c:dLbl>
            <c:dLbl>
              <c:idx val="4"/>
              <c:tx>
                <c:strRef>
                  <c:f>Daten_Diagramme!$D$18</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{B4662E82-EC39-47C6-AC34-C1ECAC0981F8}</c15:txfldGUID>
                      <c15:f>Daten_Diagramme!$D$18</c15:f>
                      <c15:dlblFieldTableCache>
                        <c:ptCount val="1"/>
                        <c:pt idx="0">
                          <c:v>1.7</c:v>
                        </c:pt>
                      </c15:dlblFieldTableCache>
                    </c15:dlblFTEntry>
                  </c15:dlblFieldTable>
                  <c15:showDataLabelsRange val="0"/>
                </c:ext>
                <c:ext xmlns:c16="http://schemas.microsoft.com/office/drawing/2014/chart" uri="{C3380CC4-5D6E-409C-BE32-E72D297353CC}">
                  <c16:uniqueId val="{00000004-51CE-45BC-8D0E-54B230C14618}"/>
                </c:ext>
              </c:extLst>
            </c:dLbl>
            <c:dLbl>
              <c:idx val="5"/>
              <c:tx>
                <c:strRef>
                  <c:f>Daten_Diagramme!$D$19</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{D90E024B-EC45-4243-9BC5-87CE98C51608}</c15:txfldGUID>
                      <c15:f>Daten_Diagramme!$D$19</c15:f>
                      <c15:dlblFieldTableCache>
                        <c:ptCount val="1"/>
                        <c:pt idx="0">
                          <c:v>-2.3</c:v>
                        </c:pt>
                      </c15:dlblFieldTableCache>
                    </c15:dlblFTEntry>
                  </c15:dlblFieldTable>
                  <c15:showDataLabelsRange val="0"/>
                </c:ext>
                <c:ext xmlns:c16="http://schemas.microsoft.com/office/drawing/2014/chart" uri="{C3380CC4-5D6E-409C-BE32-E72D297353CC}">
                  <c16:uniqueId val="{00000005-51CE-45BC-8D0E-54B230C14618}"/>
                </c:ext>
              </c:extLst>
            </c:dLbl>
            <c:dLbl>
              <c:idx val="6"/>
              <c:tx>
                <c:strRef>
                  <c:f>Daten_Diagramme!$D$20</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{75FB002E-DCE9-4BDC-B633-51B3A8719141}</c15:txfldGUID>
                      <c15:f>Daten_Diagramme!$D$20</c15:f>
                      <c15:dlblFieldTableCache>
                        <c:ptCount val="1"/>
                        <c:pt idx="0">
                          <c:v>0.6</c:v>
                        </c:pt>
                      </c15:dlblFieldTableCache>
                    </c15:dlblFTEntry>
                  </c15:dlblFieldTable>
                  <c15:showDataLabelsRange val="0"/>
                </c:ext>
                <c:ext xmlns:c16="http://schemas.microsoft.com/office/drawing/2014/chart" uri="{C3380CC4-5D6E-409C-BE32-E72D297353CC}">
                  <c16:uniqueId val="{00000006-51CE-45BC-8D0E-54B230C14618}"/>
                </c:ext>
              </c:extLst>
            </c:dLbl>
            <c:dLbl>
              <c:idx val="7"/>
              <c:tx>
                <c:strRef>
                  <c:f>Daten_Diagramme!$D$21</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{18B4BDD6-EC5E-4451-9712-B1A22A3A9C3A}</c15:txfldGUID>
                      <c15:f>Daten_Diagramme!$D$21</c15:f>
                      <c15:dlblFieldTableCache>
                        <c:ptCount val="1"/>
                        <c:pt idx="0">
                          <c:v>2.4</c:v>
                        </c:pt>
                      </c15:dlblFieldTableCache>
                    </c15:dlblFTEntry>
                  </c15:dlblFieldTable>
                  <c15:showDataLabelsRange val="0"/>
                </c:ext>
                <c:ext xmlns:c16="http://schemas.microsoft.com/office/drawing/2014/chart" uri="{C3380CC4-5D6E-409C-BE32-E72D297353CC}">
                  <c16:uniqueId val="{00000007-51CE-45BC-8D0E-54B230C14618}"/>
                </c:ext>
              </c:extLst>
            </c:dLbl>
            <c:dLbl>
              <c:idx val="8"/>
              <c:tx>
                <c:strRef>
                  <c:f>Daten_Diagramme!$D$22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{9C134570-F115-4E71-AB37-2BCD335912FF}</c15:txfldGUID>
                      <c15:f>Daten_Diagramme!$D$22</c15:f>
                      <c15:dlblFieldTableCache>
                        <c:ptCount val="1"/>
                        <c:pt idx="0">
                          <c:v>2.5</c:v>
                        </c:pt>
                      </c15:dlblFieldTableCache>
                    </c15:dlblFTEntry>
                  </c15:dlblFieldTable>
                  <c15:showDataLabelsRange val="0"/>
                </c:ext>
                <c:ext xmlns:c16="http://schemas.microsoft.com/office/drawing/2014/chart" uri="{C3380CC4-5D6E-409C-BE32-E72D297353CC}">
                  <c16:uniqueId val="{00000008-51CE-45BC-8D0E-54B230C14618}"/>
                </c:ext>
              </c:extLst>
            </c:dLbl>
            <c:dLbl>
              <c:idx val="9"/>
              <c:tx>
                <c:strRef>
                  <c:f>Daten_Diagramme!$D$23</c:f>
                  <c:strCache>
                    <c:ptCount val="1"/>
                    <c:pt idx="0">
                      <c:v>-2.3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{5056C2C6-1289-4312-8847-BD1B5D3A7199}</c15:txfldGUID>
                      <c15:f>Daten_Diagramme!$D$23</c15:f>
                      <c15:dlblFieldTableCache>
                        <c:ptCount val="1"/>
                        <c:pt idx="0">
                          <c:v>-2.3</c:v>
                        </c:pt>
                      </c15:dlblFieldTableCache>
                    </c15:dlblFTEntry>
                  </c15:dlblFieldTable>
                  <c15:showDataLabelsRange val="0"/>
                </c:ext>
                <c:ext xmlns:c16="http://schemas.microsoft.com/office/drawing/2014/chart" uri="{C3380CC4-5D6E-409C-BE32-E72D297353CC}">
                  <c16:uniqueId val="{00000009-51CE-45BC-8D0E-54B230C14618}"/>
                </c:ext>
              </c:extLst>
            </c:dLbl>
            <c:dLbl>
              <c:idx val="10"/>
              <c:tx>
                <c:strRef>
                  <c:f>Daten_Diagramme!$D$24</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{CB679D19-6349-426C-9391-5A85C0B88366}</c15:txfldGUID>
                      <c15:f>Daten_Diagramme!$D$24</c15:f>
                      <c15:dlblFieldTableCache>
                        <c:ptCount val="1"/>
                        <c:pt idx="0">
                          <c:v>-0.7</c:v>
                        </c:pt>
                      </c15:dlblFieldTableCache>
                    </c15:dlblFTEntry>
                  </c15:dlblFieldTable>
                  <c15:showDataLabelsRange val="0"/>
                </c:ext>
                <c:ext xmlns:c16="http://schemas.microsoft.com/office/drawing/2014/chart" uri="{C3380CC4-5D6E-409C-BE32-E72D297353CC}">
                  <c16:uniqueId val="{0000000A-51CE-45BC-8D0E-54B230C14618}"/>
                </c:ext>
              </c:extLst>
            </c:dLbl>
            <c:dLbl>
              <c:idx val="11"/>
              <c:tx>
                <c:strRef>
                  <c:f>Daten_Diagramme!$D$25</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{3F1FACE1-E52D-4C02-A29E-74105ACB28A3}</c15:txfldGUID>
                      <c15:f>Daten_Diagramme!$D$25</c15:f>
                      <c15:dlblFieldTableCache>
                        <c:ptCount val="1"/>
                        <c:pt idx="0">
                          <c:v>4.5</c:v>
                        </c:pt>
                      </c15:dlblFieldTableCache>
                    </c15:dlblFTEntry>
                  </c15:dlblFieldTable>
                  <c15:showDataLabelsRange val="0"/>
                </c:ext>
                <c:ext xmlns:c16="http://schemas.microsoft.com/office/drawing/2014/chart" uri="{C3380CC4-5D6E-409C-BE32-E72D297353CC}">
                  <c16:uniqueId val="{0000000B-51CE-45BC-8D0E-54B230C14618}"/>
                </c:ext>
              </c:extLst>
            </c:dLbl>
            <c:dLbl>
              <c:idx val="12"/>
              <c:tx>
                <c:strRef>
                  <c:f>Daten_Diagramme!$D$26</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{E21D77A5-ADFD-4218-A064-43C798D22FC4}</c15:txfldGUID>
                      <c15:f>Daten_Diagramme!$D$26</c15:f>
                      <c15:dlblFieldTableCache>
                        <c:ptCount val="1"/>
                        <c:pt idx="0">
                          <c:v>1.3</c:v>
                        </c:pt>
                      </c15:dlblFieldTableCache>
                    </c15:dlblFTEntry>
                  </c15:dlblFieldTable>
                  <c15:showDataLabelsRange val="0"/>
                </c:ext>
                <c:ext xmlns:c16="http://schemas.microsoft.com/office/drawing/2014/chart" uri="{C3380CC4-5D6E-409C-BE32-E72D297353CC}">
                  <c16:uniqueId val="{0000000C-51CE-45BC-8D0E-54B230C14618}"/>
                </c:ext>
              </c:extLst>
            </c:dLbl>
            <c:dLbl>
              <c:idx val="13"/>
              <c:tx>
                <c:strRef>
                  <c:f>Daten_Diagramme!$D$27</c:f>
                  <c:strCache>
                    <c:ptCount val="1"/>
                    <c:pt idx="0">
                      <c:v>1.5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{74242C28-A7FA-4249-BC3C-BB140D9AE9CA}</c15:txfldGUID>
                      <c15:f>Daten_Diagramme!$D$27</c15:f>
                      <c15:dlblFieldTableCache>
                        <c:ptCount val="1"/>
                        <c:pt idx="0">
                          <c:v>1.5</c:v>
                        </c:pt>
                      </c15:dlblFieldTableCache>
                    </c15:dlblFTEntry>
                  </c15:dlblFieldTable>
                  <c15:showDataLabelsRange val="0"/>
                </c:ext>
                <c:ext xmlns:c16="http://schemas.microsoft.com/office/drawing/2014/chart" uri="{C3380CC4-5D6E-409C-BE32-E72D297353CC}">
                  <c16:uniqueId val="{0000000D-51CE-45BC-8D0E-54B230C14618}"/>
                </c:ext>
              </c:extLst>
            </c:dLbl>
            <c:dLbl>
              <c:idx val="14"/>
              <c:tx>
                <c:strRef>
                  <c:f>Daten_Diagramme!$D$28</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{1EBEF532-0913-43D0-92B3-0B3BD230B1AD}</c15:txfldGUID>
                      <c15:f>Daten_Diagramme!$D$28</c15:f>
                      <c15:dlblFieldTableCache>
                        <c:ptCount val="1"/>
                        <c:pt idx="0">
                          <c:v>5.6</c:v>
                        </c:pt>
                      </c15:dlblFieldTableCache>
                    </c15:dlblFTEntry>
                  </c15:dlblFieldTable>
                  <c15:showDataLabelsRange val="0"/>
                </c:ext>
                <c:ext xmlns:c16="http://schemas.microsoft.com/office/drawing/2014/chart" uri="{C3380CC4-5D6E-409C-BE32-E72D297353CC}">
                  <c16:uniqueId val="{0000000E-51CE-45BC-8D0E-54B230C14618}"/>
                </c:ext>
              </c:extLst>
            </c:dLbl>
            <c:dLbl>
              <c:idx val="15"/>
              <c:tx>
                <c:strRef>
                  <c:f>Daten_Diagramme!$D$29</c:f>
                  <c:strCache>
                    <c:ptCount val="1"/>
                    <c:pt idx="0">
                      <c:v>-16.1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{3241D619-4A3C-4435-94E6-2312C441E26A}</c15:txfldGUID>
                      <c15:f>Daten_Diagramme!$D$29</c15:f>
                      <c15:dlblFieldTableCache>
                        <c:ptCount val="1"/>
                        <c:pt idx="0">
                          <c:v>-16.1</c:v>
                        </c:pt>
                      </c15:dlblFieldTableCache>
                    </c15:dlblFTEntry>
                  </c15:dlblFieldTable>
                  <c15:showDataLabelsRange val="0"/>
                </c:ext>
                <c:ext xmlns:c16="http://schemas.microsoft.com/office/drawing/2014/chart" uri="{C3380CC4-5D6E-409C-BE32-E72D297353CC}">
                  <c16:uniqueId val="{0000000F-51CE-45BC-8D0E-54B230C14618}"/>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{84EA8E35-8318-48C5-9D7C-09827DF94F9B}</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51CE-45BC-8D0E-54B230C14618}"/>
                </c:ext>
              </c:extLst>
            </c:dLbl>
            <c:dLbl>
              <c:idx val="17"/>
              <c:tx>
                <c:strRef>
                  <c:f>Daten_Diagramme!$D$31</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{CDA7502B-7A86-4F27-B329-DFFEA054BB45}</c15:txfldGUID>
                      <c15:f>Daten_Diagramme!$D$31</c15:f>
                      <c15:dlblFieldTableCache>
                        <c:ptCount val="1"/>
                        <c:pt idx="0">
                          <c:v>9.8</c:v>
                        </c:pt>
                      </c15:dlblFieldTableCache>
                    </c15:dlblFTEntry>
                  </c15:dlblFieldTable>
                  <c15:showDataLabelsRange val="0"/>
                </c:ext>
                <c:ext xmlns:c16="http://schemas.microsoft.com/office/drawing/2014/chart" uri="{C3380CC4-5D6E-409C-BE32-E72D297353CC}">
                  <c16:uniqueId val="{00000011-51CE-45BC-8D0E-54B230C14618}"/>
                </c:ext>
              </c:extLst>
            </c:dLbl>
            <c:dLbl>
              <c:idx val="18"/>
              <c:tx>
                <c:strRef>
                  <c:f>Daten_Diagramme!$D$32</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{EC879748-5184-4621-BE0E-D9DC6A12346C}</c15:txfldGUID>
                      <c15:f>Daten_Diagramme!$D$32</c15:f>
                      <c15:dlblFieldTableCache>
                        <c:ptCount val="1"/>
                        <c:pt idx="0">
                          <c:v>2.8</c:v>
                        </c:pt>
                      </c15:dlblFieldTableCache>
                    </c15:dlblFTEntry>
                  </c15:dlblFieldTable>
                  <c15:showDataLabelsRange val="0"/>
                </c:ext>
                <c:ext xmlns:c16="http://schemas.microsoft.com/office/drawing/2014/chart" uri="{C3380CC4-5D6E-409C-BE32-E72D297353CC}">
                  <c16:uniqueId val="{00000012-51CE-45BC-8D0E-54B230C14618}"/>
                </c:ext>
              </c:extLst>
            </c:dLbl>
            <c:dLbl>
              <c:idx val="19"/>
              <c:tx>
                <c:strRef>
                  <c:f>Daten_Diagramme!$D$33</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{D1C9A5A5-B176-4190-B0D8-9C1D22F6346E}</c15:txfldGUID>
                      <c15:f>Daten_Diagramme!$D$33</c15:f>
                      <c15:dlblFieldTableCache>
                        <c:ptCount val="1"/>
                        <c:pt idx="0">
                          <c:v>0.1</c:v>
                        </c:pt>
                      </c15:dlblFieldTableCache>
                    </c15:dlblFTEntry>
                  </c15:dlblFieldTable>
                  <c15:showDataLabelsRange val="0"/>
                </c:ext>
                <c:ext xmlns:c16="http://schemas.microsoft.com/office/drawing/2014/chart" uri="{C3380CC4-5D6E-409C-BE32-E72D297353CC}">
                  <c16:uniqueId val="{00000013-51CE-45BC-8D0E-54B230C14618}"/>
                </c:ext>
              </c:extLst>
            </c:dLbl>
            <c:dLbl>
              <c:idx val="20"/>
              <c:tx>
                <c:strRef>
                  <c:f>Daten_Diagramme!$D$34</c:f>
                  <c:strCache>
                    <c:ptCount val="1"/>
                    <c:pt idx="0">
                      <c:v>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{CD2FC3FA-CC91-4C57-B000-6D76CC829BEE}</c15:txfldGUID>
                      <c15:f>Daten_Diagramme!$D$34</c15:f>
                      <c15:dlblFieldTableCache>
                        <c:ptCount val="1"/>
                        <c:pt idx="0">
                          <c:v>5.2</c:v>
                        </c:pt>
                      </c15:dlblFieldTableCache>
                    </c15:dlblFTEntry>
                  </c15:dlblFieldTable>
                  <c15:showDataLabelsRange val="0"/>
                </c:ext>
                <c:ext xmlns:c16="http://schemas.microsoft.com/office/drawing/2014/chart" uri="{C3380CC4-5D6E-409C-BE32-E72D297353CC}">
                  <c16:uniqueId val="{00000014-51CE-45BC-8D0E-54B230C14618}"/>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{70DE03A9-B6E9-411E-9E22-1D08DF302528}</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1CE-45BC-8D0E-54B230C14618}"/>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{BB1B7729-000D-4FD2-B2E2-97F80B6445F1}</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1CE-45BC-8D0E-54B230C14618}"/>
                </c:ext>
              </c:extLst>
            </c:dLbl>
            <c:dLbl>
              <c:idx val="23"/>
              <c:tx>
                <c:strRef>
                  <c:f>Daten_Diagramme!$D$37</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{B966A13A-4DBF-4AD6-8CC0-C89BFBD4C5DD}</c15:txfldGUID>
                      <c15:f>Daten_Diagramme!$D$37</c15:f>
                      <c15:dlblFieldTableCache>
                        <c:ptCount val="1"/>
                        <c:pt idx="0">
                          <c:v>0.4</c:v>
                        </c:pt>
                      </c15:dlblFieldTableCache>
                    </c15:dlblFTEntry>
                  </c15:dlblFieldTable>
                  <c15:showDataLabelsRange val="0"/>
                </c:ext>
                <c:ext xmlns:c16="http://schemas.microsoft.com/office/drawing/2014/chart" uri="{C3380CC4-5D6E-409C-BE32-E72D297353CC}">
                  <c16:uniqueId val="{00000017-51CE-45BC-8D0E-54B230C14618}"/>
                </c:ext>
              </c:extLst>
            </c:dLbl>
            <c:dLbl>
              <c:idx val="24"/>
              <c:layout>
                <c:manualLayout>
                  <c:x val="4.7769028871392123E-3"/>
                  <c:y val="-4.6876052205785108E-5"/>
                </c:manualLayout>
              </c:layout>
              <c:tx>
                <c:strRef>
                  <c:f>Daten_Diagramme!$D$38</c:f>
                  <c:strCache>
                    <c:ptCount val="1"/>
                    <c:pt idx="0">
                      <c:v>-0.3</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{0404BD6B-3E0B-4DAF-AF18-AE5AC81FE798}</c15:txfldGUID>
                      <c15:f>Daten_Diagramme!$D$38</c15:f>
                      <c15:dlblFieldTableCache>
                        <c:ptCount val="1"/>
                        <c:pt idx="0">
                          <c:v>-0.3</c:v>
                        </c:pt>
                      </c15:dlblFieldTableCache>
                    </c15:dlblFTEntry>
                  </c15:dlblFieldTable>
                  <c15:showDataLabelsRange val="0"/>
                </c:ext>
                <c:ext xmlns:c16="http://schemas.microsoft.com/office/drawing/2014/chart" uri="{C3380CC4-5D6E-409C-BE32-E72D297353CC}">
                  <c16:uniqueId val="{00000018-51CE-45BC-8D0E-54B230C14618}"/>
                </c:ext>
              </c:extLst>
            </c:dLbl>
            <c:dLbl>
              <c:idx val="25"/>
              <c:tx>
                <c:strRef>
                  <c:f>Daten_Diagramme!$D$39</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{2A55B5FC-C610-4582-B577-538F735C654D}</c15:txfldGUID>
                      <c15:f>Daten_Diagramme!$D$39</c15:f>
                      <c15:dlblFieldTableCache>
                        <c:ptCount val="1"/>
                        <c:pt idx="0">
                          <c:v>1.7</c:v>
                        </c:pt>
                      </c15:dlblFieldTableCache>
                    </c15:dlblFTEntry>
                  </c15:dlblFieldTable>
                  <c15:showDataLabelsRange val="0"/>
                </c:ext>
                <c:ext xmlns:c16="http://schemas.microsoft.com/office/drawing/2014/chart" uri="{C3380CC4-5D6E-409C-BE32-E72D297353CC}">
                  <c16:uniqueId val="{00000019-51CE-45BC-8D0E-54B230C14618}"/>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{BB36CA80-56DF-450C-9A96-87C647266AFB}</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1CE-45BC-8D0E-54B230C14618}"/>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{028999B2-ABDA-490E-8365-2B4151F6D06C}</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1CE-45BC-8D0E-54B230C14618}"/>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{904B047C-6368-4113-B0C7-1F2FFFE4409D}</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1CE-45BC-8D0E-54B230C14618}"/>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{02A63FD9-9DE2-47A9-BEF2-CBE9530C68F5}</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1CE-45BC-8D0E-54B230C14618}"/>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{301271F2-DAD8-46B9-A092-734D8579C27B}</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1CE-45BC-8D0E-54B230C14618}"/>
                </c:ext>
              </c:extLst>
            </c:dLbl>
            <c:dLbl>
              <c:idx val="31"/>
              <c:tx>
                <c:strRef>
                  <c:f>Daten_Diagramme!$D$45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{C9E4E960-A7F8-420A-A9EE-DAFD9F58DD8A}</c15:txfldGUID>
                      <c15:f>Daten_Diagramme!$D$45</c15:f>
                      <c15:dlblFieldTableCache>
                        <c:ptCount val="1"/>
                        <c:pt idx="0">
                          <c:v>1.7</c:v>
                        </c:pt>
                      </c15:dlblFieldTableCache>
                    </c15:dlblFTEntry>
                  </c15:dlblFieldTable>
                  <c15:showDataLabelsRange val="0"/>
                </c:ext>
                <c:ext xmlns:c16="http://schemas.microsoft.com/office/drawing/2014/chart" uri="{C3380CC4-5D6E-409C-BE32-E72D297353CC}">
                  <c16:uniqueId val="{0000001F-51CE-45BC-8D0E-54B230C146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0.84722856530370672</c:v>
                </c:pt>
                <c:pt idx="1">
                  <c:v>0.41580041580041582</c:v>
                </c:pt>
                <c:pt idx="2">
                  <c:v>4.1582150101419879</c:v>
                </c:pt>
                <c:pt idx="3">
                  <c:v>-1.0309837755711106</c:v>
                </c:pt>
                <c:pt idx="4">
                  <c:v>1.7363344051446945</c:v>
                </c:pt>
                <c:pt idx="5">
                  <c:v>-2.2536320672151233</c:v>
                </c:pt>
                <c:pt idx="6">
                  <c:v>0.57809656353709449</c:v>
                </c:pt>
                <c:pt idx="7">
                  <c:v>2.4193548387096775</c:v>
                </c:pt>
                <c:pt idx="8">
                  <c:v>2.5152684024429446</c:v>
                </c:pt>
                <c:pt idx="9">
                  <c:v>-2.3342670401493932</c:v>
                </c:pt>
                <c:pt idx="10">
                  <c:v>-0.67176279823951823</c:v>
                </c:pt>
                <c:pt idx="11">
                  <c:v>4.4594594594594597</c:v>
                </c:pt>
                <c:pt idx="12">
                  <c:v>1.2578616352201257</c:v>
                </c:pt>
                <c:pt idx="13">
                  <c:v>1.5396762731938414</c:v>
                </c:pt>
                <c:pt idx="14">
                  <c:v>5.5646481178396074</c:v>
                </c:pt>
                <c:pt idx="15">
                  <c:v>-16.06376456161864</c:v>
                </c:pt>
                <c:pt idx="16">
                  <c:v>2.6423159121818536</c:v>
                </c:pt>
                <c:pt idx="17">
                  <c:v>9.8237597911227148</c:v>
                </c:pt>
                <c:pt idx="18">
                  <c:v>2.7983939652025795</c:v>
                </c:pt>
                <c:pt idx="19">
                  <c:v>0.11804052724768838</c:v>
                </c:pt>
                <c:pt idx="20">
                  <c:v>5.2109181141439205</c:v>
                </c:pt>
                <c:pt idx="21">
                  <c:v>0</c:v>
                </c:pt>
                <c:pt idx="23">
                  <c:v>0.41580041580041582</c:v>
                </c:pt>
                <c:pt idx="24">
                  <c:v>-0.34388816935375821</c:v>
                </c:pt>
                <c:pt idx="25">
                  <c:v>1.7206362617186866</c:v>
                </c:pt>
              </c:numCache>
            </c:numRef>
          </c:val>
          <c:extLst>
            <c:ext xmlns:c16="http://schemas.microsoft.com/office/drawing/2014/chart" uri="{C3380CC4-5D6E-409C-BE32-E72D297353CC}">
              <c16:uniqueId val="{00000020-51CE-45BC-8D0E-54B230C14618}"/>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{A98FA387-9E7A-4ACE-9AF8-E4982B87CC64}</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1CE-45BC-8D0E-54B230C14618}"/>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{7B75246D-D861-4B0B-BCEF-731D6C3C6420}</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1CE-45BC-8D0E-54B230C14618}"/>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{EE2F1D8E-6CC6-461F-9C77-EEB70FEE7756}</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51CE-45BC-8D0E-54B230C14618}"/>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{76D52ADB-4077-4D85-98B8-931937B87D2A}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1CE-45BC-8D0E-54B230C14618}"/>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{10FCB7E5-C0CE-4447-8A7A-755A0F22BD94}</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1CE-45BC-8D0E-54B230C14618}"/>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{9FD81E17-6641-4BC7-BD9E-1939B8F4AC8A}</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1CE-45BC-8D0E-54B230C14618}"/>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{112B6FC1-9CC5-443A-BA74-C9613B52AFBD}</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1CE-45BC-8D0E-54B230C14618}"/>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{5B6B4F6D-15B6-4D4F-BAE5-5A17E186C8C1}</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1CE-45BC-8D0E-54B230C14618}"/>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{0BAC4DB0-123F-45E9-8DF1-FEC46943C904}</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1CE-45BC-8D0E-54B230C14618}"/>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{3DF70CF4-8ED4-40BC-B5AD-FD85545F141E}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1CE-45BC-8D0E-54B230C14618}"/>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{ABD5820A-54C4-4D90-A3E8-C63018D2668D}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1CE-45BC-8D0E-54B230C14618}"/>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{397AAB28-0B08-45B9-B741-8D0CD3D4AB9F}</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1CE-45BC-8D0E-54B230C14618}"/>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{B704847B-ECB7-42F6-B780-DBFAE4DE2D15}</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1CE-45BC-8D0E-54B230C14618}"/>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{896B6454-1232-42CD-87D6-65CA30D9ED7C}</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1CE-45BC-8D0E-54B230C14618}"/>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{9233BF15-4A03-4E9D-A50D-3339B0571D71}</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1CE-45BC-8D0E-54B230C14618}"/>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{455CC09F-3CB7-4C62-A2F8-793AF83E2122}</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1CE-45BC-8D0E-54B230C14618}"/>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{485CBA44-5DEE-4209-86EF-57D4DC5456CC}</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1CE-45BC-8D0E-54B230C14618}"/>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{6AA8751B-2C0B-44D1-910A-92A356EEA849}</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1CE-45BC-8D0E-54B230C14618}"/>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{DCF2B0E1-C601-46C9-AB9C-C27B7D4BE93B}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1CE-45BC-8D0E-54B230C14618}"/>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{6B692668-CBB2-4534-A03B-6656536B8CA8}</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1CE-45BC-8D0E-54B230C14618}"/>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{033B149A-BCB1-4153-8267-7EEE817CBD91}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1CE-45BC-8D0E-54B230C14618}"/>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{219D345A-27B8-4E86-9F63-C30ACA02248B}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1CE-45BC-8D0E-54B230C14618}"/>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{6A36B567-5041-49C6-9CAA-9A574BB6A742}</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1CE-45BC-8D0E-54B230C14618}"/>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{299E7553-0605-4739-A06A-434C1CCDDAD7}</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1CE-45BC-8D0E-54B230C14618}"/>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{D98CCE5B-1513-47AD-8C55-8576D1621A64}</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1CE-45BC-8D0E-54B230C14618}"/>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{486C362E-2621-4319-A804-2997FA4D3E29}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1CE-45BC-8D0E-54B230C14618}"/>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{6CB5662C-1693-4FB8-921D-AB340B4E13FF}</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1CE-45BC-8D0E-54B230C14618}"/>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{14A76FB2-1718-4A61-A6E9-4E3B22038093}</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1CE-45BC-8D0E-54B230C14618}"/>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{4FEEDED7-673C-4135-87ED-53FEC44FABC4}</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1CE-45BC-8D0E-54B230C14618}"/>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{E9059CE9-A55E-4180-A42A-008F070F2B69}</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1CE-45BC-8D0E-54B230C14618}"/>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{ACFEFDFB-66A9-4F38-949F-ED9B2E4C5FA8}</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1CE-45BC-8D0E-54B230C14618}"/>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{F642DF25-ACEA-482C-9FB1-55B824AB0902}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1CE-45BC-8D0E-54B230C14618}"/>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1CE-45BC-8D0E-54B230C14618}"/>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1CE-45BC-8D0E-54B230C14618}"/>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{FD8B1014-8F62-4F1E-A702-BA2F9CAB6696}</c15:txfldGUID>
                      <c15:f>Daten_Diagramme!$E$14</c15:f>
                      <c15:dlblFieldTableCache>
                        <c:ptCount val="1"/>
                        <c:pt idx="0">
                          <c:v>-3.7</c:v>
                        </c:pt>
                      </c15:dlblFieldTableCache>
                    </c15:dlblFTEntry>
                  </c15:dlblFieldTable>
                  <c15:showDataLabelsRange val="0"/>
                </c:ext>
                <c:ext xmlns:c16="http://schemas.microsoft.com/office/drawing/2014/chart" uri="{C3380CC4-5D6E-409C-BE32-E72D297353CC}">
                  <c16:uniqueId val="{00000000-2E40-4798-BABF-622C5AC3A92F}"/>
                </c:ext>
              </c:extLst>
            </c:dLbl>
            <c:dLbl>
              <c:idx val="1"/>
              <c:tx>
                <c:strRef>
                  <c:f>Daten_Diagramme!$E$15</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{5EEA8109-0AFC-4BFC-831C-C1D2D0359CEE}</c15:txfldGUID>
                      <c15:f>Daten_Diagramme!$E$15</c15:f>
                      <c15:dlblFieldTableCache>
                        <c:ptCount val="1"/>
                        <c:pt idx="0">
                          <c:v>7.6</c:v>
                        </c:pt>
                      </c15:dlblFieldTableCache>
                    </c15:dlblFTEntry>
                  </c15:dlblFieldTable>
                  <c15:showDataLabelsRange val="0"/>
                </c:ext>
                <c:ext xmlns:c16="http://schemas.microsoft.com/office/drawing/2014/chart" uri="{C3380CC4-5D6E-409C-BE32-E72D297353CC}">
                  <c16:uniqueId val="{00000001-2E40-4798-BABF-622C5AC3A92F}"/>
                </c:ext>
              </c:extLst>
            </c:dLbl>
            <c:dLbl>
              <c:idx val="2"/>
              <c:tx>
                <c:strRef>
                  <c:f>Daten_Diagramme!$E$16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{244BFF09-B4E7-4670-B8B6-BF8725AB4537}</c15:txfldGUID>
                      <c15:f>Daten_Diagramme!$E$16</c15:f>
                      <c15:dlblFieldTableCache>
                        <c:ptCount val="1"/>
                        <c:pt idx="0">
                          <c:v>-1.2</c:v>
                        </c:pt>
                      </c15:dlblFieldTableCache>
                    </c15:dlblFTEntry>
                  </c15:dlblFieldTable>
                  <c15:showDataLabelsRange val="0"/>
                </c:ext>
                <c:ext xmlns:c16="http://schemas.microsoft.com/office/drawing/2014/chart" uri="{C3380CC4-5D6E-409C-BE32-E72D297353CC}">
                  <c16:uniqueId val="{00000002-2E40-4798-BABF-622C5AC3A92F}"/>
                </c:ext>
              </c:extLst>
            </c:dLbl>
            <c:dLbl>
              <c:idx val="3"/>
              <c:tx>
                <c:strRef>
                  <c:f>Daten_Diagramme!$E$17</c:f>
                  <c:strCache>
                    <c:ptCount val="1"/>
                    <c:pt idx="0">
                      <c:v>-8.4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{B694D4D4-F4F0-4CE9-A89C-A3C5748BA088}</c15:txfldGUID>
                      <c15:f>Daten_Diagramme!$E$17</c15:f>
                      <c15:dlblFieldTableCache>
                        <c:ptCount val="1"/>
                        <c:pt idx="0">
                          <c:v>-8.4</c:v>
                        </c:pt>
                      </c15:dlblFieldTableCache>
                    </c15:dlblFTEntry>
                  </c15:dlblFieldTable>
                  <c15:showDataLabelsRange val="0"/>
                </c:ext>
                <c:ext xmlns:c16="http://schemas.microsoft.com/office/drawing/2014/chart" uri="{C3380CC4-5D6E-409C-BE32-E72D297353CC}">
                  <c16:uniqueId val="{00000003-2E40-4798-BABF-622C5AC3A92F}"/>
                </c:ext>
              </c:extLst>
            </c:dLbl>
            <c:dLbl>
              <c:idx val="4"/>
              <c:tx>
                <c:strRef>
                  <c:f>Daten_Diagramme!$E$18</c:f>
                  <c:strCache>
                    <c:ptCount val="1"/>
                    <c:pt idx="0">
                      <c:v>-4.6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{FBA6E8D0-8B39-4E96-A2D6-2EA5F5C73426}</c15:txfldGUID>
                      <c15:f>Daten_Diagramme!$E$18</c15:f>
                      <c15:dlblFieldTableCache>
                        <c:ptCount val="1"/>
                        <c:pt idx="0">
                          <c:v>-4.6</c:v>
                        </c:pt>
                      </c15:dlblFieldTableCache>
                    </c15:dlblFTEntry>
                  </c15:dlblFieldTable>
                  <c15:showDataLabelsRange val="0"/>
                </c:ext>
                <c:ext xmlns:c16="http://schemas.microsoft.com/office/drawing/2014/chart" uri="{C3380CC4-5D6E-409C-BE32-E72D297353CC}">
                  <c16:uniqueId val="{00000004-2E40-4798-BABF-622C5AC3A92F}"/>
                </c:ext>
              </c:extLst>
            </c:dLbl>
            <c:dLbl>
              <c:idx val="5"/>
              <c:tx>
                <c:strRef>
                  <c:f>Daten_Diagramme!$E$19</c:f>
                  <c:strCache>
                    <c:ptCount val="1"/>
                    <c:pt idx="0">
                      <c:v>-9.1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{F370935B-A108-46F8-9C2F-AFCE63D4A90B}</c15:txfldGUID>
                      <c15:f>Daten_Diagramme!$E$19</c15:f>
                      <c15:dlblFieldTableCache>
                        <c:ptCount val="1"/>
                        <c:pt idx="0">
                          <c:v>-9.1</c:v>
                        </c:pt>
                      </c15:dlblFieldTableCache>
                    </c15:dlblFTEntry>
                  </c15:dlblFieldTable>
                  <c15:showDataLabelsRange val="0"/>
                </c:ext>
                <c:ext xmlns:c16="http://schemas.microsoft.com/office/drawing/2014/chart" uri="{C3380CC4-5D6E-409C-BE32-E72D297353CC}">
                  <c16:uniqueId val="{00000005-2E40-4798-BABF-622C5AC3A92F}"/>
                </c:ext>
              </c:extLst>
            </c:dLbl>
            <c:dLbl>
              <c:idx val="6"/>
              <c:tx>
                <c:strRef>
                  <c:f>Daten_Diagramme!$E$20</c:f>
                  <c:strCache>
                    <c:ptCount val="1"/>
                    <c:pt idx="0">
                      <c:v>-12.7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{8364C465-8AA4-4975-B1C1-759F3125E133}</c15:txfldGUID>
                      <c15:f>Daten_Diagramme!$E$20</c15:f>
                      <c15:dlblFieldTableCache>
                        <c:ptCount val="1"/>
                        <c:pt idx="0">
                          <c:v>-12.7</c:v>
                        </c:pt>
                      </c15:dlblFieldTableCache>
                    </c15:dlblFTEntry>
                  </c15:dlblFieldTable>
                  <c15:showDataLabelsRange val="0"/>
                </c:ext>
                <c:ext xmlns:c16="http://schemas.microsoft.com/office/drawing/2014/chart" uri="{C3380CC4-5D6E-409C-BE32-E72D297353CC}">
                  <c16:uniqueId val="{00000006-2E40-4798-BABF-622C5AC3A92F}"/>
                </c:ext>
              </c:extLst>
            </c:dLbl>
            <c:dLbl>
              <c:idx val="7"/>
              <c:tx>
                <c:strRef>
                  <c:f>Daten_Diagramme!$E$21</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{B5F2F721-3444-4B90-BB28-21EA53A159B9}</c15:txfldGUID>
                      <c15:f>Daten_Diagramme!$E$21</c15:f>
                      <c15:dlblFieldTableCache>
                        <c:ptCount val="1"/>
                        <c:pt idx="0">
                          <c:v>-2.0</c:v>
                        </c:pt>
                      </c15:dlblFieldTableCache>
                    </c15:dlblFTEntry>
                  </c15:dlblFieldTable>
                  <c15:showDataLabelsRange val="0"/>
                </c:ext>
                <c:ext xmlns:c16="http://schemas.microsoft.com/office/drawing/2014/chart" uri="{C3380CC4-5D6E-409C-BE32-E72D297353CC}">
                  <c16:uniqueId val="{00000007-2E40-4798-BABF-622C5AC3A92F}"/>
                </c:ext>
              </c:extLst>
            </c:dLbl>
            <c:dLbl>
              <c:idx val="8"/>
              <c:tx>
                <c:strRef>
                  <c:f>Daten_Diagramme!$E$22</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{861DDFBC-3396-41B9-B6F1-DA50F79952AE}</c15:txfldGUID>
                      <c15:f>Daten_Diagramme!$E$22</c15:f>
                      <c15:dlblFieldTableCache>
                        <c:ptCount val="1"/>
                        <c:pt idx="0">
                          <c:v>-1.9</c:v>
                        </c:pt>
                      </c15:dlblFieldTableCache>
                    </c15:dlblFTEntry>
                  </c15:dlblFieldTable>
                  <c15:showDataLabelsRange val="0"/>
                </c:ext>
                <c:ext xmlns:c16="http://schemas.microsoft.com/office/drawing/2014/chart" uri="{C3380CC4-5D6E-409C-BE32-E72D297353CC}">
                  <c16:uniqueId val="{00000008-2E40-4798-BABF-622C5AC3A92F}"/>
                </c:ext>
              </c:extLst>
            </c:dLbl>
            <c:dLbl>
              <c:idx val="9"/>
              <c:tx>
                <c:strRef>
                  <c:f>Daten_Diagramme!$E$23</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{CB62854A-837D-4648-9E35-41A745271896}</c15:txfldGUID>
                      <c15:f>Daten_Diagramme!$E$23</c15:f>
                      <c15:dlblFieldTableCache>
                        <c:ptCount val="1"/>
                        <c:pt idx="0">
                          <c:v>-1.3</c:v>
                        </c:pt>
                      </c15:dlblFieldTableCache>
                    </c15:dlblFTEntry>
                  </c15:dlblFieldTable>
                  <c15:showDataLabelsRange val="0"/>
                </c:ext>
                <c:ext xmlns:c16="http://schemas.microsoft.com/office/drawing/2014/chart" uri="{C3380CC4-5D6E-409C-BE32-E72D297353CC}">
                  <c16:uniqueId val="{00000009-2E40-4798-BABF-622C5AC3A92F}"/>
                </c:ext>
              </c:extLst>
            </c:dLbl>
            <c:dLbl>
              <c:idx val="10"/>
              <c:tx>
                <c:strRef>
                  <c:f>Daten_Diagramme!$E$24</c:f>
                  <c:strCache>
                    <c:ptCount val="1"/>
                    <c:pt idx="0">
                      <c:v>-8.7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{7A5F1396-B601-4A2E-8BDF-4BC7C5F6F7F4}</c15:txfldGUID>
                      <c15:f>Daten_Diagramme!$E$24</c15:f>
                      <c15:dlblFieldTableCache>
                        <c:ptCount val="1"/>
                        <c:pt idx="0">
                          <c:v>-8.7</c:v>
                        </c:pt>
                      </c15:dlblFieldTableCache>
                    </c15:dlblFTEntry>
                  </c15:dlblFieldTable>
                  <c15:showDataLabelsRange val="0"/>
                </c:ext>
                <c:ext xmlns:c16="http://schemas.microsoft.com/office/drawing/2014/chart" uri="{C3380CC4-5D6E-409C-BE32-E72D297353CC}">
                  <c16:uniqueId val="{0000000A-2E40-4798-BABF-622C5AC3A92F}"/>
                </c:ext>
              </c:extLst>
            </c:dLbl>
            <c:dLbl>
              <c:idx val="11"/>
              <c:tx>
                <c:strRef>
                  <c:f>Daten_Diagramme!$E$25</c:f>
                  <c:strCache>
                    <c:ptCount val="1"/>
                    <c:pt idx="0">
                      <c:v>3.5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{7D117877-D999-4ED5-81E1-8A0AFA7F7D26}</c15:txfldGUID>
                      <c15:f>Daten_Diagramme!$E$25</c15:f>
                      <c15:dlblFieldTableCache>
                        <c:ptCount val="1"/>
                        <c:pt idx="0">
                          <c:v>3.5</c:v>
                        </c:pt>
                      </c15:dlblFieldTableCache>
                    </c15:dlblFTEntry>
                  </c15:dlblFieldTable>
                  <c15:showDataLabelsRange val="0"/>
                </c:ext>
                <c:ext xmlns:c16="http://schemas.microsoft.com/office/drawing/2014/chart" uri="{C3380CC4-5D6E-409C-BE32-E72D297353CC}">
                  <c16:uniqueId val="{0000000B-2E40-4798-BABF-622C5AC3A92F}"/>
                </c:ext>
              </c:extLst>
            </c:dLbl>
            <c:dLbl>
              <c:idx val="12"/>
              <c:tx>
                <c:strRef>
                  <c:f>Daten_Diagramme!$E$26</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{3434A62A-C7EC-4196-8AD2-D0DAA9A2C2E0}</c15:txfldGUID>
                      <c15:f>Daten_Diagramme!$E$26</c15:f>
                      <c15:dlblFieldTableCache>
                        <c:ptCount val="1"/>
                        <c:pt idx="0">
                          <c:v>2.9</c:v>
                        </c:pt>
                      </c15:dlblFieldTableCache>
                    </c15:dlblFTEntry>
                  </c15:dlblFieldTable>
                  <c15:showDataLabelsRange val="0"/>
                </c:ext>
                <c:ext xmlns:c16="http://schemas.microsoft.com/office/drawing/2014/chart" uri="{C3380CC4-5D6E-409C-BE32-E72D297353CC}">
                  <c16:uniqueId val="{0000000C-2E40-4798-BABF-622C5AC3A92F}"/>
                </c:ext>
              </c:extLst>
            </c:dLbl>
            <c:dLbl>
              <c:idx val="13"/>
              <c:tx>
                <c:strRef>
                  <c:f>Daten_Diagramme!$E$27</c:f>
                  <c:strCache>
                    <c:ptCount val="1"/>
                    <c:pt idx="0">
                      <c:v>-4.2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{1A355B24-7CB4-4D02-A32B-4B596A6C365B}</c15:txfldGUID>
                      <c15:f>Daten_Diagramme!$E$27</c15:f>
                      <c15:dlblFieldTableCache>
                        <c:ptCount val="1"/>
                        <c:pt idx="0">
                          <c:v>-4.2</c:v>
                        </c:pt>
                      </c15:dlblFieldTableCache>
                    </c15:dlblFTEntry>
                  </c15:dlblFieldTable>
                  <c15:showDataLabelsRange val="0"/>
                </c:ext>
                <c:ext xmlns:c16="http://schemas.microsoft.com/office/drawing/2014/chart" uri="{C3380CC4-5D6E-409C-BE32-E72D297353CC}">
                  <c16:uniqueId val="{0000000D-2E40-4798-BABF-622C5AC3A92F}"/>
                </c:ext>
              </c:extLst>
            </c:dLbl>
            <c:dLbl>
              <c:idx val="14"/>
              <c:tx>
                <c:strRef>
                  <c:f>Daten_Diagramme!$E$28</c:f>
                  <c:strCache>
                    <c:ptCount val="1"/>
                    <c:pt idx="0">
                      <c:v>-5.9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{5A22ABED-9731-45E4-8C10-6EBE9A6345C9}</c15:txfldGUID>
                      <c15:f>Daten_Diagramme!$E$28</c15:f>
                      <c15:dlblFieldTableCache>
                        <c:ptCount val="1"/>
                        <c:pt idx="0">
                          <c:v>-5.9</c:v>
                        </c:pt>
                      </c15:dlblFieldTableCache>
                    </c15:dlblFTEntry>
                  </c15:dlblFieldTable>
                  <c15:showDataLabelsRange val="0"/>
                </c:ext>
                <c:ext xmlns:c16="http://schemas.microsoft.com/office/drawing/2014/chart" uri="{C3380CC4-5D6E-409C-BE32-E72D297353CC}">
                  <c16:uniqueId val="{0000000E-2E40-4798-BABF-622C5AC3A92F}"/>
                </c:ext>
              </c:extLst>
            </c:dLbl>
            <c:dLbl>
              <c:idx val="15"/>
              <c:tx>
                <c:strRef>
                  <c:f>Daten_Diagramme!$E$29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{2B8D84AB-C381-4001-B7A3-6304AA380F80}</c15:txfldGUID>
                      <c15:f>Daten_Diagramme!$E$29</c15:f>
                      <c15:dlblFieldTableCache>
                        <c:ptCount val="1"/>
                        <c:pt idx="0">
                          <c:v>-3.3</c:v>
                        </c:pt>
                      </c15:dlblFieldTableCache>
                    </c15:dlblFTEntry>
                  </c15:dlblFieldTable>
                  <c15:showDataLabelsRange val="0"/>
                </c:ext>
                <c:ext xmlns:c16="http://schemas.microsoft.com/office/drawing/2014/chart" uri="{C3380CC4-5D6E-409C-BE32-E72D297353CC}">
                  <c16:uniqueId val="{0000000F-2E40-4798-BABF-622C5AC3A92F}"/>
                </c:ext>
              </c:extLst>
            </c:dLbl>
            <c:dLbl>
              <c:idx val="16"/>
              <c:tx>
                <c:strRef>
                  <c:f>Daten_Diagramme!$E$30</c:f>
                  <c:strCache>
                    <c:ptCount val="1"/>
                    <c:pt idx="0">
                      <c:v>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{66083241-8CF2-4522-BB86-F0CC2E046F04}</c15:txfldGUID>
                      <c15:f>Daten_Diagramme!$E$30</c15:f>
                      <c15:dlblFieldTableCache>
                        <c:ptCount val="1"/>
                        <c:pt idx="0">
                          <c:v>5.0</c:v>
                        </c:pt>
                      </c15:dlblFieldTableCache>
                    </c15:dlblFTEntry>
                  </c15:dlblFieldTable>
                  <c15:showDataLabelsRange val="0"/>
                </c:ext>
                <c:ext xmlns:c16="http://schemas.microsoft.com/office/drawing/2014/chart" uri="{C3380CC4-5D6E-409C-BE32-E72D297353CC}">
                  <c16:uniqueId val="{00000010-2E40-4798-BABF-622C5AC3A92F}"/>
                </c:ext>
              </c:extLst>
            </c:dLbl>
            <c:dLbl>
              <c:idx val="17"/>
              <c:tx>
                <c:strRef>
                  <c:f>Daten_Diagramme!$E$31</c:f>
                  <c:strCache>
                    <c:ptCount val="1"/>
                    <c:pt idx="0">
                      <c:v>41.4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{5FD7278E-F477-4812-B089-7B564C623308}</c15:txfldGUID>
                      <c15:f>Daten_Diagramme!$E$31</c15:f>
                      <c15:dlblFieldTableCache>
                        <c:ptCount val="1"/>
                        <c:pt idx="0">
                          <c:v>41.4</c:v>
                        </c:pt>
                      </c15:dlblFieldTableCache>
                    </c15:dlblFTEntry>
                  </c15:dlblFieldTable>
                  <c15:showDataLabelsRange val="0"/>
                </c:ext>
                <c:ext xmlns:c16="http://schemas.microsoft.com/office/drawing/2014/chart" uri="{C3380CC4-5D6E-409C-BE32-E72D297353CC}">
                  <c16:uniqueId val="{00000011-2E40-4798-BABF-622C5AC3A92F}"/>
                </c:ext>
              </c:extLst>
            </c:dLbl>
            <c:dLbl>
              <c:idx val="18"/>
              <c:tx>
                <c:strRef>
                  <c:f>Daten_Diagramme!$E$32</c:f>
                  <c:strCache>
                    <c:ptCount val="1"/>
                    <c:pt idx="0">
                      <c:v>-1.4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{FC9DF6EC-14A7-4A87-AF07-B85D9AE5F792}</c15:txfldGUID>
                      <c15:f>Daten_Diagramme!$E$32</c15:f>
                      <c15:dlblFieldTableCache>
                        <c:ptCount val="1"/>
                        <c:pt idx="0">
                          <c:v>-1.4</c:v>
                        </c:pt>
                      </c15:dlblFieldTableCache>
                    </c15:dlblFTEntry>
                  </c15:dlblFieldTable>
                  <c15:showDataLabelsRange val="0"/>
                </c:ext>
                <c:ext xmlns:c16="http://schemas.microsoft.com/office/drawing/2014/chart" uri="{C3380CC4-5D6E-409C-BE32-E72D297353CC}">
                  <c16:uniqueId val="{00000012-2E40-4798-BABF-622C5AC3A92F}"/>
                </c:ext>
              </c:extLst>
            </c:dLbl>
            <c:dLbl>
              <c:idx val="19"/>
              <c:tx>
                <c:strRef>
                  <c:f>Daten_Diagramme!$E$33</c:f>
                  <c:strCache>
                    <c:ptCount val="1"/>
                    <c:pt idx="0">
                      <c:v>-14.4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{C406741A-F7E0-42BD-97CA-7F568CEF7BC2}</c15:txfldGUID>
                      <c15:f>Daten_Diagramme!$E$33</c15:f>
                      <c15:dlblFieldTableCache>
                        <c:ptCount val="1"/>
                        <c:pt idx="0">
                          <c:v>-14.4</c:v>
                        </c:pt>
                      </c15:dlblFieldTableCache>
                    </c15:dlblFTEntry>
                  </c15:dlblFieldTable>
                  <c15:showDataLabelsRange val="0"/>
                </c:ext>
                <c:ext xmlns:c16="http://schemas.microsoft.com/office/drawing/2014/chart" uri="{C3380CC4-5D6E-409C-BE32-E72D297353CC}">
                  <c16:uniqueId val="{00000013-2E40-4798-BABF-622C5AC3A92F}"/>
                </c:ext>
              </c:extLst>
            </c:dLbl>
            <c:dLbl>
              <c:idx val="20"/>
              <c:tx>
                <c:strRef>
                  <c:f>Daten_Diagramme!$E$34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{77EF14D8-B448-4E7F-BAA7-751BAACECB59}</c15:txfldGUID>
                      <c15:f>Daten_Diagramme!$E$34</c15:f>
                      <c15:dlblFieldTableCache>
                        <c:ptCount val="1"/>
                        <c:pt idx="0">
                          <c:v>-1.2</c:v>
                        </c:pt>
                      </c15:dlblFieldTableCache>
                    </c15:dlblFTEntry>
                  </c15:dlblFieldTable>
                  <c15:showDataLabelsRange val="0"/>
                </c:ext>
                <c:ext xmlns:c16="http://schemas.microsoft.com/office/drawing/2014/chart" uri="{C3380CC4-5D6E-409C-BE32-E72D297353CC}">
                  <c16:uniqueId val="{00000014-2E40-4798-BABF-622C5AC3A92F}"/>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{C790BACD-7AAB-49E4-AE60-99E37E850568}</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2E40-4798-BABF-622C5AC3A92F}"/>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{26C617DF-AAF2-4729-A44E-96A078620D9E}</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2E40-4798-BABF-622C5AC3A92F}"/>
                </c:ext>
              </c:extLst>
            </c:dLbl>
            <c:dLbl>
              <c:idx val="23"/>
              <c:tx>
                <c:strRef>
                  <c:f>Daten_Diagramme!$E$37</c:f>
                  <c:strCache>
                    <c:ptCount val="1"/>
                    <c:pt idx="0">
                      <c:v>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{28CA6288-1701-43BC-A36D-7450EED998E0}</c15:txfldGUID>
                      <c15:f>Daten_Diagramme!$E$37</c15:f>
                      <c15:dlblFieldTableCache>
                        <c:ptCount val="1"/>
                        <c:pt idx="0">
                          <c:v>7.6</c:v>
                        </c:pt>
                      </c15:dlblFieldTableCache>
                    </c15:dlblFTEntry>
                  </c15:dlblFieldTable>
                  <c15:showDataLabelsRange val="0"/>
                </c:ext>
                <c:ext xmlns:c16="http://schemas.microsoft.com/office/drawing/2014/chart" uri="{C3380CC4-5D6E-409C-BE32-E72D297353CC}">
                  <c16:uniqueId val="{00000017-2E40-4798-BABF-622C5AC3A92F}"/>
                </c:ext>
              </c:extLst>
            </c:dLbl>
            <c:dLbl>
              <c:idx val="24"/>
              <c:tx>
                <c:strRef>
                  <c:f>Daten_Diagramme!$E$38</c:f>
                  <c:strCache>
                    <c:ptCount val="1"/>
                    <c:pt idx="0">
                      <c:v>-6.7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{75DF2FB4-A288-45FA-8ACA-6B31B18930B0}</c15:txfldGUID>
                      <c15:f>Daten_Diagramme!$E$38</c15:f>
                      <c15:dlblFieldTableCache>
                        <c:ptCount val="1"/>
                        <c:pt idx="0">
                          <c:v>-6.7</c:v>
                        </c:pt>
                      </c15:dlblFieldTableCache>
                    </c15:dlblFTEntry>
                  </c15:dlblFieldTable>
                  <c15:showDataLabelsRange val="0"/>
                </c:ext>
                <c:ext xmlns:c16="http://schemas.microsoft.com/office/drawing/2014/chart" uri="{C3380CC4-5D6E-409C-BE32-E72D297353CC}">
                  <c16:uniqueId val="{00000018-2E40-4798-BABF-622C5AC3A92F}"/>
                </c:ext>
              </c:extLst>
            </c:dLbl>
            <c:dLbl>
              <c:idx val="25"/>
              <c:tx>
                <c:strRef>
                  <c:f>Daten_Diagramme!$E$39</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{39607529-349B-4730-9AF7-8A9897370511}</c15:txfldGUID>
                      <c15:f>Daten_Diagramme!$E$39</c15:f>
                      <c15:dlblFieldTableCache>
                        <c:ptCount val="1"/>
                        <c:pt idx="0">
                          <c:v>-3.3</c:v>
                        </c:pt>
                      </c15:dlblFieldTableCache>
                    </c15:dlblFTEntry>
                  </c15:dlblFieldTable>
                  <c15:showDataLabelsRange val="0"/>
                </c:ext>
                <c:ext xmlns:c16="http://schemas.microsoft.com/office/drawing/2014/chart" uri="{C3380CC4-5D6E-409C-BE32-E72D297353CC}">
                  <c16:uniqueId val="{00000019-2E40-4798-BABF-622C5AC3A92F}"/>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{C7539F65-0B2D-4A67-8C3D-F49751E52797}</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2E40-4798-BABF-622C5AC3A92F}"/>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{A7EA7E5B-A934-40E6-8AD9-0095A9761EE4}</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2E40-4798-BABF-622C5AC3A92F}"/>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{BC78CD8F-79E1-4584-BC3A-837B685BE303}</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2E40-4798-BABF-622C5AC3A92F}"/>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{D5F8A731-121B-4E0A-9D09-600919C2B78F}</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2E40-4798-BABF-622C5AC3A92F}"/>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{40515D64-3D0B-4F32-9806-FF77F31C128B}</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2E40-4798-BABF-622C5AC3A92F}"/>
                </c:ext>
              </c:extLst>
            </c:dLbl>
            <c:dLbl>
              <c:idx val="31"/>
              <c:tx>
                <c:strRef>
                  <c:f>Daten_Diagramme!$E$45</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{478AC686-CEA2-49EA-908B-966398F4E1E1}</c15:txfldGUID>
                      <c15:f>Daten_Diagramme!$E$45</c15:f>
                      <c15:dlblFieldTableCache>
                        <c:ptCount val="1"/>
                        <c:pt idx="0">
                          <c:v>-3.3</c:v>
                        </c:pt>
                      </c15:dlblFieldTableCache>
                    </c15:dlblFTEntry>
                  </c15:dlblFieldTable>
                  <c15:showDataLabelsRange val="0"/>
                </c:ext>
                <c:ext xmlns:c16="http://schemas.microsoft.com/office/drawing/2014/chart" uri="{C3380CC4-5D6E-409C-BE32-E72D297353CC}">
                  <c16:uniqueId val="{0000001F-2E40-4798-BABF-622C5AC3A9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-3.706795276077413</c:v>
                </c:pt>
                <c:pt idx="1">
                  <c:v>7.6124567474048446</c:v>
                </c:pt>
                <c:pt idx="2">
                  <c:v>-1.1673151750972763</c:v>
                </c:pt>
                <c:pt idx="3">
                  <c:v>-8.4300975383186252</c:v>
                </c:pt>
                <c:pt idx="4">
                  <c:v>-4.6247818499127398</c:v>
                </c:pt>
                <c:pt idx="5">
                  <c:v>-9.0764331210191092</c:v>
                </c:pt>
                <c:pt idx="6">
                  <c:v>-12.654320987654321</c:v>
                </c:pt>
                <c:pt idx="7">
                  <c:v>-1.9832189168573608</c:v>
                </c:pt>
                <c:pt idx="8">
                  <c:v>-1.8905872888173774</c:v>
                </c:pt>
                <c:pt idx="9">
                  <c:v>-1.2913223140495869</c:v>
                </c:pt>
                <c:pt idx="10">
                  <c:v>-8.7235996326905418</c:v>
                </c:pt>
                <c:pt idx="11">
                  <c:v>3.536977491961415</c:v>
                </c:pt>
                <c:pt idx="12">
                  <c:v>2.8753993610223643</c:v>
                </c:pt>
                <c:pt idx="13">
                  <c:v>-4.2153589315525872</c:v>
                </c:pt>
                <c:pt idx="14">
                  <c:v>-5.8798190824897691</c:v>
                </c:pt>
                <c:pt idx="15">
                  <c:v>-3.3333333333333335</c:v>
                </c:pt>
                <c:pt idx="16">
                  <c:v>5.0228310502283104</c:v>
                </c:pt>
                <c:pt idx="17">
                  <c:v>41.37323943661972</c:v>
                </c:pt>
                <c:pt idx="18">
                  <c:v>-1.4413177762525737</c:v>
                </c:pt>
                <c:pt idx="19">
                  <c:v>-14.354066985645932</c:v>
                </c:pt>
                <c:pt idx="20">
                  <c:v>-1.1645267243953419</c:v>
                </c:pt>
                <c:pt idx="21">
                  <c:v>0</c:v>
                </c:pt>
                <c:pt idx="23">
                  <c:v>7.6124567474048446</c:v>
                </c:pt>
                <c:pt idx="24">
                  <c:v>-6.6734763363976848</c:v>
                </c:pt>
                <c:pt idx="25">
                  <c:v>-3.2864756314204064</c:v>
                </c:pt>
              </c:numCache>
            </c:numRef>
          </c:val>
          <c:extLst>
            <c:ext xmlns:c16="http://schemas.microsoft.com/office/drawing/2014/chart" uri="{C3380CC4-5D6E-409C-BE32-E72D297353CC}">
              <c16:uniqueId val="{00000020-2E40-4798-BABF-622C5AC3A92F}"/>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{18EF752E-9AAC-466F-8DD4-116D8A4257BC}</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2E40-4798-BABF-622C5AC3A92F}"/>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{56CCAE78-5259-40D5-80A8-889AA28C632E}</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2E40-4798-BABF-622C5AC3A92F}"/>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{014CD7C7-33B6-49B8-BDDB-B4FF3989D60B}</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2E40-4798-BABF-622C5AC3A92F}"/>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{12C37D2B-F395-446F-BCA8-9E93107FAA3C}</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2E40-4798-BABF-622C5AC3A92F}"/>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{2006F675-AC8F-413A-B7BF-E39F29090143}</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2E40-4798-BABF-622C5AC3A92F}"/>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{C43C3F3B-9DA8-4A04-BCA3-0196128CCA01}</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2E40-4798-BABF-622C5AC3A92F}"/>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{7ED82F00-5D07-4066-9709-C6DDA346B2BA}</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2E40-4798-BABF-622C5AC3A92F}"/>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{C210123C-53D2-430F-95A1-8107BCB5C375}</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2E40-4798-BABF-622C5AC3A92F}"/>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{FA31C628-93A9-4902-90A1-1B5C2542F94A}</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2E40-4798-BABF-622C5AC3A92F}"/>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{EE87EC15-39E3-4794-88EB-C98873ECA1C3}</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2E40-4798-BABF-622C5AC3A92F}"/>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{AD6708FF-B8F3-46EF-82BF-BDA5C6680DC4}</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2E40-4798-BABF-622C5AC3A92F}"/>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{0F60F4FA-B30B-452E-851E-EF531143B7B7}</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2E40-4798-BABF-622C5AC3A92F}"/>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{E8C6F36B-ECF5-4B8A-9D0A-B19C835C7471}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2E40-4798-BABF-622C5AC3A92F}"/>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{66FF93F2-CE0C-48DA-83CE-7F4C86BBA8F5}</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2E40-4798-BABF-622C5AC3A92F}"/>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{ED6A649A-7AB1-41A1-B347-F6AD7941AA1C}</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2E40-4798-BABF-622C5AC3A92F}"/>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{1A9059E6-A2B7-4C3C-A032-BE87C977BEC7}</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2E40-4798-BABF-622C5AC3A92F}"/>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{8E600520-6252-430A-910D-83A00B88CE8E}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2E40-4798-BABF-622C5AC3A92F}"/>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{D80E5801-7F24-4F33-AB75-8A107794CFAF}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2E40-4798-BABF-622C5AC3A92F}"/>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{86421EE4-1883-4F85-8FE7-8E01781BBE3D}</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2E40-4798-BABF-622C5AC3A92F}"/>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{DD50261F-D372-4D6B-91F7-5330CC77E28B}</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2E40-4798-BABF-622C5AC3A92F}"/>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{3398BF38-2118-4241-971F-CBBB0F16F9D1}</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2E40-4798-BABF-622C5AC3A92F}"/>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{AEA3CDB9-62ED-489B-A407-E13113BC247E}</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2E40-4798-BABF-622C5AC3A92F}"/>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{E8D5A66F-428D-4A45-9F5D-0DF24C1CD23F}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2E40-4798-BABF-622C5AC3A92F}"/>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{A5EDF2CC-C36D-4A22-B469-0CE383B7F9BD}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2E40-4798-BABF-622C5AC3A92F}"/>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{674F3478-7409-421F-83EC-E798AA8BFD0A}</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2E40-4798-BABF-622C5AC3A92F}"/>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{07AB77B7-04A0-473F-A786-95CCF1B94428}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2E40-4798-BABF-622C5AC3A92F}"/>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{7CC10B17-6201-4F2B-8B01-B02EA38EC4E6}</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2E40-4798-BABF-622C5AC3A92F}"/>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{EC3E4BC0-6C7B-460E-92D4-52D6F61F68B7}</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2E40-4798-BABF-622C5AC3A92F}"/>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{C1BEE5BA-F117-4904-8D01-75F3D1486826}</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2E40-4798-BABF-622C5AC3A92F}"/>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{48018963-C792-423C-A179-B2AED984B6F2}</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2E40-4798-BABF-622C5AC3A92F}"/>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{670998DB-BAC3-49E3-ACFC-60B3717B6C4F}</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2E40-4798-BABF-622C5AC3A92F}"/>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{8E3811C9-51F0-4B54-80F8-C7787B18D97D}</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2E40-4798-BABF-622C5AC3A92F}"/>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2E40-4798-BABF-622C5AC3A92F}"/>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2E40-4798-BABF-622C5AC3A92F}"/>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{B082C997-81D1-4FD5-9CFD-E283E8392FBA}</c15:txfldGUID>
                      <c15:f>Diagramm!$I$46</c15:f>
                      <c15:dlblFieldTableCache>
                        <c:ptCount val="1"/>
                      </c15:dlblFieldTableCache>
                    </c15:dlblFTEntry>
                  </c15:dlblFieldTable>
                  <c15:showDataLabelsRange val="0"/>
                </c:ext>
                <c:ext xmlns:c16="http://schemas.microsoft.com/office/drawing/2014/chart" uri="{C3380CC4-5D6E-409C-BE32-E72D297353CC}">
                  <c16:uniqueId val="{00000000-F520-4200-ACEC-C85192FAFC1A}"/>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{E5849252-F5A5-465F-B2F2-C5BB61E1C528}</c15:txfldGUID>
                      <c15:f>Diagramm!$I$47</c15:f>
                      <c15:dlblFieldTableCache>
                        <c:ptCount val="1"/>
                      </c15:dlblFieldTableCache>
                    </c15:dlblFTEntry>
                  </c15:dlblFieldTable>
                  <c15:showDataLabelsRange val="0"/>
                </c:ext>
                <c:ext xmlns:c16="http://schemas.microsoft.com/office/drawing/2014/chart" uri="{C3380CC4-5D6E-409C-BE32-E72D297353CC}">
                  <c16:uniqueId val="{00000001-F520-4200-ACEC-C85192FAFC1A}"/>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{21B96C56-932F-40E2-B41A-9F61F80E01DB}</c15:txfldGUID>
                      <c15:f>Diagramm!$I$48</c15:f>
                      <c15:dlblFieldTableCache>
                        <c:ptCount val="1"/>
                      </c15:dlblFieldTableCache>
                    </c15:dlblFTEntry>
                  </c15:dlblFieldTable>
                  <c15:showDataLabelsRange val="0"/>
                </c:ext>
                <c:ext xmlns:c16="http://schemas.microsoft.com/office/drawing/2014/chart" uri="{C3380CC4-5D6E-409C-BE32-E72D297353CC}">
                  <c16:uniqueId val="{00000002-F520-4200-ACEC-C85192FAFC1A}"/>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{96279A65-1B85-4047-BC57-CBB74219CAC1}</c15:txfldGUID>
                      <c15:f>Diagramm!$I$49</c15:f>
                      <c15:dlblFieldTableCache>
                        <c:ptCount val="1"/>
                      </c15:dlblFieldTableCache>
                    </c15:dlblFTEntry>
                  </c15:dlblFieldTable>
                  <c15:showDataLabelsRange val="0"/>
                </c:ext>
                <c:ext xmlns:c16="http://schemas.microsoft.com/office/drawing/2014/chart" uri="{C3380CC4-5D6E-409C-BE32-E72D297353CC}">
                  <c16:uniqueId val="{00000003-F520-4200-ACEC-C85192FAFC1A}"/>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{4E00807D-8BA2-4B19-A977-D81F2F0D9A5C}</c15:txfldGUID>
                      <c15:f>Diagramm!$I$50</c15:f>
                      <c15:dlblFieldTableCache>
                        <c:ptCount val="1"/>
                      </c15:dlblFieldTableCache>
                    </c15:dlblFTEntry>
                  </c15:dlblFieldTable>
                  <c15:showDataLabelsRange val="0"/>
                </c:ext>
                <c:ext xmlns:c16="http://schemas.microsoft.com/office/drawing/2014/chart" uri="{C3380CC4-5D6E-409C-BE32-E72D297353CC}">
                  <c16:uniqueId val="{00000004-F520-4200-ACEC-C85192FAFC1A}"/>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{2DC78D96-AD97-473C-BEBC-1E10C1D18A29}</c15:txfldGUID>
                      <c15:f>Diagramm!$I$51</c15:f>
                      <c15:dlblFieldTableCache>
                        <c:ptCount val="1"/>
                      </c15:dlblFieldTableCache>
                    </c15:dlblFTEntry>
                  </c15:dlblFieldTable>
                  <c15:showDataLabelsRange val="0"/>
                </c:ext>
                <c:ext xmlns:c16="http://schemas.microsoft.com/office/drawing/2014/chart" uri="{C3380CC4-5D6E-409C-BE32-E72D297353CC}">
                  <c16:uniqueId val="{00000005-F520-4200-ACEC-C85192FAFC1A}"/>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{E1B978AC-1B3F-4958-990A-282F88F369AF}</c15:txfldGUID>
                      <c15:f>Diagramm!$I$52</c15:f>
                      <c15:dlblFieldTableCache>
                        <c:ptCount val="1"/>
                      </c15:dlblFieldTableCache>
                    </c15:dlblFTEntry>
                  </c15:dlblFieldTable>
                  <c15:showDataLabelsRange val="0"/>
                </c:ext>
                <c:ext xmlns:c16="http://schemas.microsoft.com/office/drawing/2014/chart" uri="{C3380CC4-5D6E-409C-BE32-E72D297353CC}">
                  <c16:uniqueId val="{00000006-F520-4200-ACEC-C85192FAFC1A}"/>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{BCD67B36-ECCD-4718-87A8-B14B476D7A8E}</c15:txfldGUID>
                      <c15:f>Diagramm!$I$53</c15:f>
                      <c15:dlblFieldTableCache>
                        <c:ptCount val="1"/>
                      </c15:dlblFieldTableCache>
                    </c15:dlblFTEntry>
                  </c15:dlblFieldTable>
                  <c15:showDataLabelsRange val="0"/>
                </c:ext>
                <c:ext xmlns:c16="http://schemas.microsoft.com/office/drawing/2014/chart" uri="{C3380CC4-5D6E-409C-BE32-E72D297353CC}">
                  <c16:uniqueId val="{00000007-F520-4200-ACEC-C85192FAFC1A}"/>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{B0B43A5E-B265-4FC5-BE96-23AD0A20FEC2}</c15:txfldGUID>
                      <c15:f>Diagramm!$I$54</c15:f>
                      <c15:dlblFieldTableCache>
                        <c:ptCount val="1"/>
                      </c15:dlblFieldTableCache>
                    </c15:dlblFTEntry>
                  </c15:dlblFieldTable>
                  <c15:showDataLabelsRange val="0"/>
                </c:ext>
                <c:ext xmlns:c16="http://schemas.microsoft.com/office/drawing/2014/chart" uri="{C3380CC4-5D6E-409C-BE32-E72D297353CC}">
                  <c16:uniqueId val="{00000008-F520-4200-ACEC-C85192FAFC1A}"/>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{83C05005-5D12-4433-9435-3A03E5C9DABE}</c15:txfldGUID>
                      <c15:f>Diagramm!$I$55</c15:f>
                      <c15:dlblFieldTableCache>
                        <c:ptCount val="1"/>
                      </c15:dlblFieldTableCache>
                    </c15:dlblFTEntry>
                  </c15:dlblFieldTable>
                  <c15:showDataLabelsRange val="0"/>
                </c:ext>
                <c:ext xmlns:c16="http://schemas.microsoft.com/office/drawing/2014/chart" uri="{C3380CC4-5D6E-409C-BE32-E72D297353CC}">
                  <c16:uniqueId val="{00000009-F520-4200-ACEC-C85192FAFC1A}"/>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{E13C4106-B937-478A-9DD0-34B5AB70F0E4}</c15:txfldGUID>
                      <c15:f>Diagramm!$I$56</c15:f>
                      <c15:dlblFieldTableCache>
                        <c:ptCount val="1"/>
                      </c15:dlblFieldTableCache>
                    </c15:dlblFTEntry>
                  </c15:dlblFieldTable>
                  <c15:showDataLabelsRange val="0"/>
                </c:ext>
                <c:ext xmlns:c16="http://schemas.microsoft.com/office/drawing/2014/chart" uri="{C3380CC4-5D6E-409C-BE32-E72D297353CC}">
                  <c16:uniqueId val="{0000000A-F520-4200-ACEC-C85192FAFC1A}"/>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{D534DE29-8B1D-415B-89A0-C92B8D2F4427}</c15:txfldGUID>
                      <c15:f>Diagramm!$I$57</c15:f>
                      <c15:dlblFieldTableCache>
                        <c:ptCount val="1"/>
                      </c15:dlblFieldTableCache>
                    </c15:dlblFTEntry>
                  </c15:dlblFieldTable>
                  <c15:showDataLabelsRange val="0"/>
                </c:ext>
                <c:ext xmlns:c16="http://schemas.microsoft.com/office/drawing/2014/chart" uri="{C3380CC4-5D6E-409C-BE32-E72D297353CC}">
                  <c16:uniqueId val="{0000000B-F520-4200-ACEC-C85192FAFC1A}"/>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{7BD15C9F-6436-470E-A7B3-164DEFE5FBF5}</c15:txfldGUID>
                      <c15:f>Diagramm!$I$58</c15:f>
                      <c15:dlblFieldTableCache>
                        <c:ptCount val="1"/>
                      </c15:dlblFieldTableCache>
                    </c15:dlblFTEntry>
                  </c15:dlblFieldTable>
                  <c15:showDataLabelsRange val="0"/>
                </c:ext>
                <c:ext xmlns:c16="http://schemas.microsoft.com/office/drawing/2014/chart" uri="{C3380CC4-5D6E-409C-BE32-E72D297353CC}">
                  <c16:uniqueId val="{0000000C-F520-4200-ACEC-C85192FAFC1A}"/>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{90085E2D-733E-4688-BA44-48ABA0A666AE}</c15:txfldGUID>
                      <c15:f>Diagramm!$I$59</c15:f>
                      <c15:dlblFieldTableCache>
                        <c:ptCount val="1"/>
                      </c15:dlblFieldTableCache>
                    </c15:dlblFTEntry>
                  </c15:dlblFieldTable>
                  <c15:showDataLabelsRange val="0"/>
                </c:ext>
                <c:ext xmlns:c16="http://schemas.microsoft.com/office/drawing/2014/chart" uri="{C3380CC4-5D6E-409C-BE32-E72D297353CC}">
                  <c16:uniqueId val="{0000000D-F520-4200-ACEC-C85192FAFC1A}"/>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{F781EF34-A773-471C-862F-1B84F19ED9AF}</c15:txfldGUID>
                      <c15:f>Diagramm!$I$60</c15:f>
                      <c15:dlblFieldTableCache>
                        <c:ptCount val="1"/>
                      </c15:dlblFieldTableCache>
                    </c15:dlblFTEntry>
                  </c15:dlblFieldTable>
                  <c15:showDataLabelsRange val="0"/>
                </c:ext>
                <c:ext xmlns:c16="http://schemas.microsoft.com/office/drawing/2014/chart" uri="{C3380CC4-5D6E-409C-BE32-E72D297353CC}">
                  <c16:uniqueId val="{0000000E-F520-4200-ACEC-C85192FAFC1A}"/>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{F3E4983F-7519-4035-8B40-1F0034EF78DC}</c15:txfldGUID>
                      <c15:f>Diagramm!$I$61</c15:f>
                      <c15:dlblFieldTableCache>
                        <c:ptCount val="1"/>
                      </c15:dlblFieldTableCache>
                    </c15:dlblFTEntry>
                  </c15:dlblFieldTable>
                  <c15:showDataLabelsRange val="0"/>
                </c:ext>
                <c:ext xmlns:c16="http://schemas.microsoft.com/office/drawing/2014/chart" uri="{C3380CC4-5D6E-409C-BE32-E72D297353CC}">
                  <c16:uniqueId val="{0000000F-F520-4200-ACEC-C85192FAFC1A}"/>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{CA38189D-5ACB-46CD-91DE-9CB1EEA6604B}</c15:txfldGUID>
                      <c15:f>Diagramm!$I$62</c15:f>
                      <c15:dlblFieldTableCache>
                        <c:ptCount val="1"/>
                      </c15:dlblFieldTableCache>
                    </c15:dlblFTEntry>
                  </c15:dlblFieldTable>
                  <c15:showDataLabelsRange val="0"/>
                </c:ext>
                <c:ext xmlns:c16="http://schemas.microsoft.com/office/drawing/2014/chart" uri="{C3380CC4-5D6E-409C-BE32-E72D297353CC}">
                  <c16:uniqueId val="{00000010-F520-4200-ACEC-C85192FAFC1A}"/>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{A7526A42-067F-44D9-B4BD-186BDC5938A8}</c15:txfldGUID>
                      <c15:f>Diagramm!$I$63</c15:f>
                      <c15:dlblFieldTableCache>
                        <c:ptCount val="1"/>
                      </c15:dlblFieldTableCache>
                    </c15:dlblFTEntry>
                  </c15:dlblFieldTable>
                  <c15:showDataLabelsRange val="0"/>
                </c:ext>
                <c:ext xmlns:c16="http://schemas.microsoft.com/office/drawing/2014/chart" uri="{C3380CC4-5D6E-409C-BE32-E72D297353CC}">
                  <c16:uniqueId val="{00000011-F520-4200-ACEC-C85192FAFC1A}"/>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{C4DEB405-DC57-4D51-BD97-F071EED45C53}</c15:txfldGUID>
                      <c15:f>Diagramm!$I$64</c15:f>
                      <c15:dlblFieldTableCache>
                        <c:ptCount val="1"/>
                      </c15:dlblFieldTableCache>
                    </c15:dlblFTEntry>
                  </c15:dlblFieldTable>
                  <c15:showDataLabelsRange val="0"/>
                </c:ext>
                <c:ext xmlns:c16="http://schemas.microsoft.com/office/drawing/2014/chart" uri="{C3380CC4-5D6E-409C-BE32-E72D297353CC}">
                  <c16:uniqueId val="{00000012-F520-4200-ACEC-C85192FAFC1A}"/>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{08D929B8-0728-4129-852A-36ABA5BAF302}</c15:txfldGUID>
                      <c15:f>Diagramm!$I$65</c15:f>
                      <c15:dlblFieldTableCache>
                        <c:ptCount val="1"/>
                      </c15:dlblFieldTableCache>
                    </c15:dlblFTEntry>
                  </c15:dlblFieldTable>
                  <c15:showDataLabelsRange val="0"/>
                </c:ext>
                <c:ext xmlns:c16="http://schemas.microsoft.com/office/drawing/2014/chart" uri="{C3380CC4-5D6E-409C-BE32-E72D297353CC}">
                  <c16:uniqueId val="{00000013-F520-4200-ACEC-C85192FAFC1A}"/>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{9DA79E71-8FC3-4E0A-A0D5-9673DB0953A4}</c15:txfldGUID>
                      <c15:f>Diagramm!$I$66</c15:f>
                      <c15:dlblFieldTableCache>
                        <c:ptCount val="1"/>
                      </c15:dlblFieldTableCache>
                    </c15:dlblFTEntry>
                  </c15:dlblFieldTable>
                  <c15:showDataLabelsRange val="0"/>
                </c:ext>
                <c:ext xmlns:c16="http://schemas.microsoft.com/office/drawing/2014/chart" uri="{C3380CC4-5D6E-409C-BE32-E72D297353CC}">
                  <c16:uniqueId val="{00000014-F520-4200-ACEC-C85192FAFC1A}"/>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{7A9BD329-CFE0-4434-ADAC-CA44CE322CA1}</c15:txfldGUID>
                      <c15:f>Diagramm!$I$67</c15:f>
                      <c15:dlblFieldTableCache>
                        <c:ptCount val="1"/>
                      </c15:dlblFieldTableCache>
                    </c15:dlblFTEntry>
                  </c15:dlblFieldTable>
                  <c15:showDataLabelsRange val="0"/>
                </c:ext>
                <c:ext xmlns:c16="http://schemas.microsoft.com/office/drawing/2014/chart" uri="{C3380CC4-5D6E-409C-BE32-E72D297353CC}">
                  <c16:uniqueId val="{00000015-F520-4200-ACEC-C85192FAFC1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F520-4200-ACEC-C85192FAFC1A}"/>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{2A34EA36-1173-4AE9-A286-5BD13D1BAF98}</c15:txfldGUID>
                      <c15:f>Diagramm!$K$46</c15:f>
                      <c15:dlblFieldTableCache>
                        <c:ptCount val="1"/>
                      </c15:dlblFieldTableCache>
                    </c15:dlblFTEntry>
                  </c15:dlblFieldTable>
                  <c15:showDataLabelsRange val="0"/>
                </c:ext>
                <c:ext xmlns:c16="http://schemas.microsoft.com/office/drawing/2014/chart" uri="{C3380CC4-5D6E-409C-BE32-E72D297353CC}">
                  <c16:uniqueId val="{00000017-F520-4200-ACEC-C85192FAFC1A}"/>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{52070380-7342-4338-BBE5-D46E9C017A63}</c15:txfldGUID>
                      <c15:f>Diagramm!$K$47</c15:f>
                      <c15:dlblFieldTableCache>
                        <c:ptCount val="1"/>
                      </c15:dlblFieldTableCache>
                    </c15:dlblFTEntry>
                  </c15:dlblFieldTable>
                  <c15:showDataLabelsRange val="0"/>
                </c:ext>
                <c:ext xmlns:c16="http://schemas.microsoft.com/office/drawing/2014/chart" uri="{C3380CC4-5D6E-409C-BE32-E72D297353CC}">
                  <c16:uniqueId val="{00000018-F520-4200-ACEC-C85192FAFC1A}"/>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{532B62A5-EDC4-4A3A-84FA-ED98D0044D84}</c15:txfldGUID>
                      <c15:f>Diagramm!$K$48</c15:f>
                      <c15:dlblFieldTableCache>
                        <c:ptCount val="1"/>
                      </c15:dlblFieldTableCache>
                    </c15:dlblFTEntry>
                  </c15:dlblFieldTable>
                  <c15:showDataLabelsRange val="0"/>
                </c:ext>
                <c:ext xmlns:c16="http://schemas.microsoft.com/office/drawing/2014/chart" uri="{C3380CC4-5D6E-409C-BE32-E72D297353CC}">
                  <c16:uniqueId val="{00000019-F520-4200-ACEC-C85192FAFC1A}"/>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{203FCE3F-D9EF-47A8-B3A8-6139067B8138}</c15:txfldGUID>
                      <c15:f>Diagramm!$K$49</c15:f>
                      <c15:dlblFieldTableCache>
                        <c:ptCount val="1"/>
                      </c15:dlblFieldTableCache>
                    </c15:dlblFTEntry>
                  </c15:dlblFieldTable>
                  <c15:showDataLabelsRange val="0"/>
                </c:ext>
                <c:ext xmlns:c16="http://schemas.microsoft.com/office/drawing/2014/chart" uri="{C3380CC4-5D6E-409C-BE32-E72D297353CC}">
                  <c16:uniqueId val="{0000001A-F520-4200-ACEC-C85192FAFC1A}"/>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{3750DFA2-A0C8-4226-8EC1-105408D1E8EB}</c15:txfldGUID>
                      <c15:f>Diagramm!$K$50</c15:f>
                      <c15:dlblFieldTableCache>
                        <c:ptCount val="1"/>
                      </c15:dlblFieldTableCache>
                    </c15:dlblFTEntry>
                  </c15:dlblFieldTable>
                  <c15:showDataLabelsRange val="0"/>
                </c:ext>
                <c:ext xmlns:c16="http://schemas.microsoft.com/office/drawing/2014/chart" uri="{C3380CC4-5D6E-409C-BE32-E72D297353CC}">
                  <c16:uniqueId val="{0000001B-F520-4200-ACEC-C85192FAFC1A}"/>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{33F54654-6034-430F-AD41-14E9065F77F6}</c15:txfldGUID>
                      <c15:f>Diagramm!$K$51</c15:f>
                      <c15:dlblFieldTableCache>
                        <c:ptCount val="1"/>
                      </c15:dlblFieldTableCache>
                    </c15:dlblFTEntry>
                  </c15:dlblFieldTable>
                  <c15:showDataLabelsRange val="0"/>
                </c:ext>
                <c:ext xmlns:c16="http://schemas.microsoft.com/office/drawing/2014/chart" uri="{C3380CC4-5D6E-409C-BE32-E72D297353CC}">
                  <c16:uniqueId val="{0000001C-F520-4200-ACEC-C85192FAFC1A}"/>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{CBFEF86B-A603-44BD-BE4C-DBAFFFA86618}</c15:txfldGUID>
                      <c15:f>Diagramm!$K$52</c15:f>
                      <c15:dlblFieldTableCache>
                        <c:ptCount val="1"/>
                      </c15:dlblFieldTableCache>
                    </c15:dlblFTEntry>
                  </c15:dlblFieldTable>
                  <c15:showDataLabelsRange val="0"/>
                </c:ext>
                <c:ext xmlns:c16="http://schemas.microsoft.com/office/drawing/2014/chart" uri="{C3380CC4-5D6E-409C-BE32-E72D297353CC}">
                  <c16:uniqueId val="{0000001D-F520-4200-ACEC-C85192FAFC1A}"/>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{74ED505F-4E18-44A4-AA5D-0E85A09440EE}</c15:txfldGUID>
                      <c15:f>Diagramm!$K$53</c15:f>
                      <c15:dlblFieldTableCache>
                        <c:ptCount val="1"/>
                      </c15:dlblFieldTableCache>
                    </c15:dlblFTEntry>
                  </c15:dlblFieldTable>
                  <c15:showDataLabelsRange val="0"/>
                </c:ext>
                <c:ext xmlns:c16="http://schemas.microsoft.com/office/drawing/2014/chart" uri="{C3380CC4-5D6E-409C-BE32-E72D297353CC}">
                  <c16:uniqueId val="{0000001E-F520-4200-ACEC-C85192FAFC1A}"/>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{36745A32-3796-4AE6-9F3E-8064FD02C911}</c15:txfldGUID>
                      <c15:f>Diagramm!$K$54</c15:f>
                      <c15:dlblFieldTableCache>
                        <c:ptCount val="1"/>
                      </c15:dlblFieldTableCache>
                    </c15:dlblFTEntry>
                  </c15:dlblFieldTable>
                  <c15:showDataLabelsRange val="0"/>
                </c:ext>
                <c:ext xmlns:c16="http://schemas.microsoft.com/office/drawing/2014/chart" uri="{C3380CC4-5D6E-409C-BE32-E72D297353CC}">
                  <c16:uniqueId val="{0000001F-F520-4200-ACEC-C85192FAFC1A}"/>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{D5377364-A109-4519-9EF0-6A4D3912EF0D}</c15:txfldGUID>
                      <c15:f>Diagramm!$K$55</c15:f>
                      <c15:dlblFieldTableCache>
                        <c:ptCount val="1"/>
                      </c15:dlblFieldTableCache>
                    </c15:dlblFTEntry>
                  </c15:dlblFieldTable>
                  <c15:showDataLabelsRange val="0"/>
                </c:ext>
                <c:ext xmlns:c16="http://schemas.microsoft.com/office/drawing/2014/chart" uri="{C3380CC4-5D6E-409C-BE32-E72D297353CC}">
                  <c16:uniqueId val="{00000020-F520-4200-ACEC-C85192FAFC1A}"/>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{5DC814F7-88A3-4B44-B604-4D699F9A1180}</c15:txfldGUID>
                      <c15:f>Diagramm!$K$56</c15:f>
                      <c15:dlblFieldTableCache>
                        <c:ptCount val="1"/>
                      </c15:dlblFieldTableCache>
                    </c15:dlblFTEntry>
                  </c15:dlblFieldTable>
                  <c15:showDataLabelsRange val="0"/>
                </c:ext>
                <c:ext xmlns:c16="http://schemas.microsoft.com/office/drawing/2014/chart" uri="{C3380CC4-5D6E-409C-BE32-E72D297353CC}">
                  <c16:uniqueId val="{00000021-F520-4200-ACEC-C85192FAFC1A}"/>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{3CD3B45F-133A-43A9-A370-E695E25B06DC}</c15:txfldGUID>
                      <c15:f>Diagramm!$K$57</c15:f>
                      <c15:dlblFieldTableCache>
                        <c:ptCount val="1"/>
                      </c15:dlblFieldTableCache>
                    </c15:dlblFTEntry>
                  </c15:dlblFieldTable>
                  <c15:showDataLabelsRange val="0"/>
                </c:ext>
                <c:ext xmlns:c16="http://schemas.microsoft.com/office/drawing/2014/chart" uri="{C3380CC4-5D6E-409C-BE32-E72D297353CC}">
                  <c16:uniqueId val="{00000022-F520-4200-ACEC-C85192FAFC1A}"/>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{7BEFA3A6-E88C-415F-9DBC-6F14FA5D76E7}</c15:txfldGUID>
                      <c15:f>Diagramm!$K$58</c15:f>
                      <c15:dlblFieldTableCache>
                        <c:ptCount val="1"/>
                      </c15:dlblFieldTableCache>
                    </c15:dlblFTEntry>
                  </c15:dlblFieldTable>
                  <c15:showDataLabelsRange val="0"/>
                </c:ext>
                <c:ext xmlns:c16="http://schemas.microsoft.com/office/drawing/2014/chart" uri="{C3380CC4-5D6E-409C-BE32-E72D297353CC}">
                  <c16:uniqueId val="{00000023-F520-4200-ACEC-C85192FAFC1A}"/>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{91BA9E75-1ACF-43CE-9EFE-C699554966B9}</c15:txfldGUID>
                      <c15:f>Diagramm!$K$59</c15:f>
                      <c15:dlblFieldTableCache>
                        <c:ptCount val="1"/>
                      </c15:dlblFieldTableCache>
                    </c15:dlblFTEntry>
                  </c15:dlblFieldTable>
                  <c15:showDataLabelsRange val="0"/>
                </c:ext>
                <c:ext xmlns:c16="http://schemas.microsoft.com/office/drawing/2014/chart" uri="{C3380CC4-5D6E-409C-BE32-E72D297353CC}">
                  <c16:uniqueId val="{00000024-F520-4200-ACEC-C85192FAFC1A}"/>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{CED70C7E-A97C-4E0E-8F49-6DDCC6187E2F}</c15:txfldGUID>
                      <c15:f>Diagramm!$K$60</c15:f>
                      <c15:dlblFieldTableCache>
                        <c:ptCount val="1"/>
                      </c15:dlblFieldTableCache>
                    </c15:dlblFTEntry>
                  </c15:dlblFieldTable>
                  <c15:showDataLabelsRange val="0"/>
                </c:ext>
                <c:ext xmlns:c16="http://schemas.microsoft.com/office/drawing/2014/chart" uri="{C3380CC4-5D6E-409C-BE32-E72D297353CC}">
                  <c16:uniqueId val="{00000025-F520-4200-ACEC-C85192FAFC1A}"/>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{A15DB871-346E-4AD8-988E-8F5C77E5EA4F}</c15:txfldGUID>
                      <c15:f>Diagramm!$K$61</c15:f>
                      <c15:dlblFieldTableCache>
                        <c:ptCount val="1"/>
                      </c15:dlblFieldTableCache>
                    </c15:dlblFTEntry>
                  </c15:dlblFieldTable>
                  <c15:showDataLabelsRange val="0"/>
                </c:ext>
                <c:ext xmlns:c16="http://schemas.microsoft.com/office/drawing/2014/chart" uri="{C3380CC4-5D6E-409C-BE32-E72D297353CC}">
                  <c16:uniqueId val="{00000026-F520-4200-ACEC-C85192FAFC1A}"/>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{3EF75BDE-535F-469E-B27C-8904771D0A48}</c15:txfldGUID>
                      <c15:f>Diagramm!$K$62</c15:f>
                      <c15:dlblFieldTableCache>
                        <c:ptCount val="1"/>
                      </c15:dlblFieldTableCache>
                    </c15:dlblFTEntry>
                  </c15:dlblFieldTable>
                  <c15:showDataLabelsRange val="0"/>
                </c:ext>
                <c:ext xmlns:c16="http://schemas.microsoft.com/office/drawing/2014/chart" uri="{C3380CC4-5D6E-409C-BE32-E72D297353CC}">
                  <c16:uniqueId val="{00000027-F520-4200-ACEC-C85192FAFC1A}"/>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{B5BD9E0F-F8E9-4860-A387-7C1CDC4493A0}</c15:txfldGUID>
                      <c15:f>Diagramm!$K$63</c15:f>
                      <c15:dlblFieldTableCache>
                        <c:ptCount val="1"/>
                      </c15:dlblFieldTableCache>
                    </c15:dlblFTEntry>
                  </c15:dlblFieldTable>
                  <c15:showDataLabelsRange val="0"/>
                </c:ext>
                <c:ext xmlns:c16="http://schemas.microsoft.com/office/drawing/2014/chart" uri="{C3380CC4-5D6E-409C-BE32-E72D297353CC}">
                  <c16:uniqueId val="{00000028-F520-4200-ACEC-C85192FAFC1A}"/>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{3D0BF460-E42B-4B7C-9076-FCE4F2EFFEB8}</c15:txfldGUID>
                      <c15:f>Diagramm!$K$64</c15:f>
                      <c15:dlblFieldTableCache>
                        <c:ptCount val="1"/>
                      </c15:dlblFieldTableCache>
                    </c15:dlblFTEntry>
                  </c15:dlblFieldTable>
                  <c15:showDataLabelsRange val="0"/>
                </c:ext>
                <c:ext xmlns:c16="http://schemas.microsoft.com/office/drawing/2014/chart" uri="{C3380CC4-5D6E-409C-BE32-E72D297353CC}">
                  <c16:uniqueId val="{00000029-F520-4200-ACEC-C85192FAFC1A}"/>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{8FAC3519-9755-4428-A742-C027D0EDE56D}</c15:txfldGUID>
                      <c15:f>Diagramm!$K$65</c15:f>
                      <c15:dlblFieldTableCache>
                        <c:ptCount val="1"/>
                      </c15:dlblFieldTableCache>
                    </c15:dlblFTEntry>
                  </c15:dlblFieldTable>
                  <c15:showDataLabelsRange val="0"/>
                </c:ext>
                <c:ext xmlns:c16="http://schemas.microsoft.com/office/drawing/2014/chart" uri="{C3380CC4-5D6E-409C-BE32-E72D297353CC}">
                  <c16:uniqueId val="{0000002A-F520-4200-ACEC-C85192FAFC1A}"/>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{90F84476-9631-4A2C-992D-8E5AA2BDAEAE}</c15:txfldGUID>
                      <c15:f>Diagramm!$K$66</c15:f>
                      <c15:dlblFieldTableCache>
                        <c:ptCount val="1"/>
                      </c15:dlblFieldTableCache>
                    </c15:dlblFTEntry>
                  </c15:dlblFieldTable>
                  <c15:showDataLabelsRange val="0"/>
                </c:ext>
                <c:ext xmlns:c16="http://schemas.microsoft.com/office/drawing/2014/chart" uri="{C3380CC4-5D6E-409C-BE32-E72D297353CC}">
                  <c16:uniqueId val="{0000002B-F520-4200-ACEC-C85192FAFC1A}"/>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{204403DD-267A-4F2B-98C2-DDA0B8635B14}</c15:txfldGUID>
                      <c15:f>Diagramm!$K$67</c15:f>
                      <c15:dlblFieldTableCache>
                        <c:ptCount val="1"/>
                      </c15:dlblFieldTableCache>
                    </c15:dlblFTEntry>
                  </c15:dlblFieldTable>
                  <c15:showDataLabelsRange val="0"/>
                </c:ext>
                <c:ext xmlns:c16="http://schemas.microsoft.com/office/drawing/2014/chart" uri="{C3380CC4-5D6E-409C-BE32-E72D297353CC}">
                  <c16:uniqueId val="{0000002C-F520-4200-ACEC-C85192FAFC1A}"/>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F520-4200-ACEC-C85192FAFC1A}"/>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{E1E847F4-1D61-430E-B83C-863993F3AE7D}</c15:txfldGUID>
                      <c15:f>Diagramm!$J$46</c15:f>
                      <c15:dlblFieldTableCache>
                        <c:ptCount val="1"/>
                      </c15:dlblFieldTableCache>
                    </c15:dlblFTEntry>
                  </c15:dlblFieldTable>
                  <c15:showDataLabelsRange val="0"/>
                </c:ext>
                <c:ext xmlns:c16="http://schemas.microsoft.com/office/drawing/2014/chart" uri="{C3380CC4-5D6E-409C-BE32-E72D297353CC}">
                  <c16:uniqueId val="{0000002E-F520-4200-ACEC-C85192FAFC1A}"/>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{949CBAF5-F382-451C-A447-8706D1667DCC}</c15:txfldGUID>
                      <c15:f>Diagramm!$J$47</c15:f>
                      <c15:dlblFieldTableCache>
                        <c:ptCount val="1"/>
                      </c15:dlblFieldTableCache>
                    </c15:dlblFTEntry>
                  </c15:dlblFieldTable>
                  <c15:showDataLabelsRange val="0"/>
                </c:ext>
                <c:ext xmlns:c16="http://schemas.microsoft.com/office/drawing/2014/chart" uri="{C3380CC4-5D6E-409C-BE32-E72D297353CC}">
                  <c16:uniqueId val="{0000002F-F520-4200-ACEC-C85192FAFC1A}"/>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{9E2620D6-BDA8-43FC-8A35-830A1277AA7B}</c15:txfldGUID>
                      <c15:f>Diagramm!$J$48</c15:f>
                      <c15:dlblFieldTableCache>
                        <c:ptCount val="1"/>
                      </c15:dlblFieldTableCache>
                    </c15:dlblFTEntry>
                  </c15:dlblFieldTable>
                  <c15:showDataLabelsRange val="0"/>
                </c:ext>
                <c:ext xmlns:c16="http://schemas.microsoft.com/office/drawing/2014/chart" uri="{C3380CC4-5D6E-409C-BE32-E72D297353CC}">
                  <c16:uniqueId val="{00000030-F520-4200-ACEC-C85192FAFC1A}"/>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{BEC5CBFB-ED7E-43DF-879D-6556531B89C5}</c15:txfldGUID>
                      <c15:f>Diagramm!$J$49</c15:f>
                      <c15:dlblFieldTableCache>
                        <c:ptCount val="1"/>
                      </c15:dlblFieldTableCache>
                    </c15:dlblFTEntry>
                  </c15:dlblFieldTable>
                  <c15:showDataLabelsRange val="0"/>
                </c:ext>
                <c:ext xmlns:c16="http://schemas.microsoft.com/office/drawing/2014/chart" uri="{C3380CC4-5D6E-409C-BE32-E72D297353CC}">
                  <c16:uniqueId val="{00000031-F520-4200-ACEC-C85192FAFC1A}"/>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{77AC5403-D9D5-4450-AB97-AD7C14EC48C2}</c15:txfldGUID>
                      <c15:f>Diagramm!$J$50</c15:f>
                      <c15:dlblFieldTableCache>
                        <c:ptCount val="1"/>
                      </c15:dlblFieldTableCache>
                    </c15:dlblFTEntry>
                  </c15:dlblFieldTable>
                  <c15:showDataLabelsRange val="0"/>
                </c:ext>
                <c:ext xmlns:c16="http://schemas.microsoft.com/office/drawing/2014/chart" uri="{C3380CC4-5D6E-409C-BE32-E72D297353CC}">
                  <c16:uniqueId val="{00000032-F520-4200-ACEC-C85192FAFC1A}"/>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{205A50B9-1C39-4EED-BE8F-DB536D757359}</c15:txfldGUID>
                      <c15:f>Diagramm!$J$51</c15:f>
                      <c15:dlblFieldTableCache>
                        <c:ptCount val="1"/>
                      </c15:dlblFieldTableCache>
                    </c15:dlblFTEntry>
                  </c15:dlblFieldTable>
                  <c15:showDataLabelsRange val="0"/>
                </c:ext>
                <c:ext xmlns:c16="http://schemas.microsoft.com/office/drawing/2014/chart" uri="{C3380CC4-5D6E-409C-BE32-E72D297353CC}">
                  <c16:uniqueId val="{00000033-F520-4200-ACEC-C85192FAFC1A}"/>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{A563708A-7821-46E5-A7F6-B27EEB6B1AC0}</c15:txfldGUID>
                      <c15:f>Diagramm!$J$52</c15:f>
                      <c15:dlblFieldTableCache>
                        <c:ptCount val="1"/>
                      </c15:dlblFieldTableCache>
                    </c15:dlblFTEntry>
                  </c15:dlblFieldTable>
                  <c15:showDataLabelsRange val="0"/>
                </c:ext>
                <c:ext xmlns:c16="http://schemas.microsoft.com/office/drawing/2014/chart" uri="{C3380CC4-5D6E-409C-BE32-E72D297353CC}">
                  <c16:uniqueId val="{00000034-F520-4200-ACEC-C85192FAFC1A}"/>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{E5A4301B-A884-4AED-9393-8806815222AD}</c15:txfldGUID>
                      <c15:f>Diagramm!$J$53</c15:f>
                      <c15:dlblFieldTableCache>
                        <c:ptCount val="1"/>
                      </c15:dlblFieldTableCache>
                    </c15:dlblFTEntry>
                  </c15:dlblFieldTable>
                  <c15:showDataLabelsRange val="0"/>
                </c:ext>
                <c:ext xmlns:c16="http://schemas.microsoft.com/office/drawing/2014/chart" uri="{C3380CC4-5D6E-409C-BE32-E72D297353CC}">
                  <c16:uniqueId val="{00000035-F520-4200-ACEC-C85192FAFC1A}"/>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{6BD5F3B0-515E-4CF3-8E99-D48044359E91}</c15:txfldGUID>
                      <c15:f>Diagramm!$J$54</c15:f>
                      <c15:dlblFieldTableCache>
                        <c:ptCount val="1"/>
                      </c15:dlblFieldTableCache>
                    </c15:dlblFTEntry>
                  </c15:dlblFieldTable>
                  <c15:showDataLabelsRange val="0"/>
                </c:ext>
                <c:ext xmlns:c16="http://schemas.microsoft.com/office/drawing/2014/chart" uri="{C3380CC4-5D6E-409C-BE32-E72D297353CC}">
                  <c16:uniqueId val="{00000036-F520-4200-ACEC-C85192FAFC1A}"/>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{2E50A5FA-3858-4807-8051-395391591762}</c15:txfldGUID>
                      <c15:f>Diagramm!$J$55</c15:f>
                      <c15:dlblFieldTableCache>
                        <c:ptCount val="1"/>
                      </c15:dlblFieldTableCache>
                    </c15:dlblFTEntry>
                  </c15:dlblFieldTable>
                  <c15:showDataLabelsRange val="0"/>
                </c:ext>
                <c:ext xmlns:c16="http://schemas.microsoft.com/office/drawing/2014/chart" uri="{C3380CC4-5D6E-409C-BE32-E72D297353CC}">
                  <c16:uniqueId val="{00000037-F520-4200-ACEC-C85192FAFC1A}"/>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{59A4F414-DB4A-4558-B3EC-4ABB91EC89FF}</c15:txfldGUID>
                      <c15:f>Diagramm!$J$56</c15:f>
                      <c15:dlblFieldTableCache>
                        <c:ptCount val="1"/>
                      </c15:dlblFieldTableCache>
                    </c15:dlblFTEntry>
                  </c15:dlblFieldTable>
                  <c15:showDataLabelsRange val="0"/>
                </c:ext>
                <c:ext xmlns:c16="http://schemas.microsoft.com/office/drawing/2014/chart" uri="{C3380CC4-5D6E-409C-BE32-E72D297353CC}">
                  <c16:uniqueId val="{00000038-F520-4200-ACEC-C85192FAFC1A}"/>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{F34B4F8C-B328-46A4-80C3-D58A398E8523}</c15:txfldGUID>
                      <c15:f>Diagramm!$J$57</c15:f>
                      <c15:dlblFieldTableCache>
                        <c:ptCount val="1"/>
                      </c15:dlblFieldTableCache>
                    </c15:dlblFTEntry>
                  </c15:dlblFieldTable>
                  <c15:showDataLabelsRange val="0"/>
                </c:ext>
                <c:ext xmlns:c16="http://schemas.microsoft.com/office/drawing/2014/chart" uri="{C3380CC4-5D6E-409C-BE32-E72D297353CC}">
                  <c16:uniqueId val="{00000039-F520-4200-ACEC-C85192FAFC1A}"/>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{132773C5-5A5F-416C-A3F7-83097D4D887F}</c15:txfldGUID>
                      <c15:f>Diagramm!$J$58</c15:f>
                      <c15:dlblFieldTableCache>
                        <c:ptCount val="1"/>
                      </c15:dlblFieldTableCache>
                    </c15:dlblFTEntry>
                  </c15:dlblFieldTable>
                  <c15:showDataLabelsRange val="0"/>
                </c:ext>
                <c:ext xmlns:c16="http://schemas.microsoft.com/office/drawing/2014/chart" uri="{C3380CC4-5D6E-409C-BE32-E72D297353CC}">
                  <c16:uniqueId val="{0000003A-F520-4200-ACEC-C85192FAFC1A}"/>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{3F572528-C2DF-4459-B2C6-46D0728DA215}</c15:txfldGUID>
                      <c15:f>Diagramm!$J$59</c15:f>
                      <c15:dlblFieldTableCache>
                        <c:ptCount val="1"/>
                      </c15:dlblFieldTableCache>
                    </c15:dlblFTEntry>
                  </c15:dlblFieldTable>
                  <c15:showDataLabelsRange val="0"/>
                </c:ext>
                <c:ext xmlns:c16="http://schemas.microsoft.com/office/drawing/2014/chart" uri="{C3380CC4-5D6E-409C-BE32-E72D297353CC}">
                  <c16:uniqueId val="{0000003B-F520-4200-ACEC-C85192FAFC1A}"/>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{01BCE624-2C36-41F6-AF81-E63DF6C1C5CD}</c15:txfldGUID>
                      <c15:f>Diagramm!$J$60</c15:f>
                      <c15:dlblFieldTableCache>
                        <c:ptCount val="1"/>
                      </c15:dlblFieldTableCache>
                    </c15:dlblFTEntry>
                  </c15:dlblFieldTable>
                  <c15:showDataLabelsRange val="0"/>
                </c:ext>
                <c:ext xmlns:c16="http://schemas.microsoft.com/office/drawing/2014/chart" uri="{C3380CC4-5D6E-409C-BE32-E72D297353CC}">
                  <c16:uniqueId val="{0000003C-F520-4200-ACEC-C85192FAFC1A}"/>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{1ABD1564-974E-4F81-A507-2B510683DC1F}</c15:txfldGUID>
                      <c15:f>Diagramm!$J$61</c15:f>
                      <c15:dlblFieldTableCache>
                        <c:ptCount val="1"/>
                      </c15:dlblFieldTableCache>
                    </c15:dlblFTEntry>
                  </c15:dlblFieldTable>
                  <c15:showDataLabelsRange val="0"/>
                </c:ext>
                <c:ext xmlns:c16="http://schemas.microsoft.com/office/drawing/2014/chart" uri="{C3380CC4-5D6E-409C-BE32-E72D297353CC}">
                  <c16:uniqueId val="{0000003D-F520-4200-ACEC-C85192FAFC1A}"/>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{54FB97A6-B3E4-458E-BB0A-D7B119C712BA}</c15:txfldGUID>
                      <c15:f>Diagramm!$J$62</c15:f>
                      <c15:dlblFieldTableCache>
                        <c:ptCount val="1"/>
                      </c15:dlblFieldTableCache>
                    </c15:dlblFTEntry>
                  </c15:dlblFieldTable>
                  <c15:showDataLabelsRange val="0"/>
                </c:ext>
                <c:ext xmlns:c16="http://schemas.microsoft.com/office/drawing/2014/chart" uri="{C3380CC4-5D6E-409C-BE32-E72D297353CC}">
                  <c16:uniqueId val="{0000003E-F520-4200-ACEC-C85192FAFC1A}"/>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{25FB7E55-4D44-4D2F-8193-CAB667080790}</c15:txfldGUID>
                      <c15:f>Diagramm!$J$63</c15:f>
                      <c15:dlblFieldTableCache>
                        <c:ptCount val="1"/>
                      </c15:dlblFieldTableCache>
                    </c15:dlblFTEntry>
                  </c15:dlblFieldTable>
                  <c15:showDataLabelsRange val="0"/>
                </c:ext>
                <c:ext xmlns:c16="http://schemas.microsoft.com/office/drawing/2014/chart" uri="{C3380CC4-5D6E-409C-BE32-E72D297353CC}">
                  <c16:uniqueId val="{0000003F-F520-4200-ACEC-C85192FAFC1A}"/>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{F69D7AD3-C9B1-4990-893E-649E62B88AFB}</c15:txfldGUID>
                      <c15:f>Diagramm!$J$64</c15:f>
                      <c15:dlblFieldTableCache>
                        <c:ptCount val="1"/>
                      </c15:dlblFieldTableCache>
                    </c15:dlblFTEntry>
                  </c15:dlblFieldTable>
                  <c15:showDataLabelsRange val="0"/>
                </c:ext>
                <c:ext xmlns:c16="http://schemas.microsoft.com/office/drawing/2014/chart" uri="{C3380CC4-5D6E-409C-BE32-E72D297353CC}">
                  <c16:uniqueId val="{00000040-F520-4200-ACEC-C85192FAFC1A}"/>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{DAC721B6-8624-4301-9DB1-46559E536A48}</c15:txfldGUID>
                      <c15:f>Diagramm!$J$65</c15:f>
                      <c15:dlblFieldTableCache>
                        <c:ptCount val="1"/>
                      </c15:dlblFieldTableCache>
                    </c15:dlblFTEntry>
                  </c15:dlblFieldTable>
                  <c15:showDataLabelsRange val="0"/>
                </c:ext>
                <c:ext xmlns:c16="http://schemas.microsoft.com/office/drawing/2014/chart" uri="{C3380CC4-5D6E-409C-BE32-E72D297353CC}">
                  <c16:uniqueId val="{00000041-F520-4200-ACEC-C85192FAFC1A}"/>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{C102B94E-CD09-4845-A2BF-C9C958FDEA2A}</c15:txfldGUID>
                      <c15:f>Diagramm!$J$66</c15:f>
                      <c15:dlblFieldTableCache>
                        <c:ptCount val="1"/>
                      </c15:dlblFieldTableCache>
                    </c15:dlblFTEntry>
                  </c15:dlblFieldTable>
                  <c15:showDataLabelsRange val="0"/>
                </c:ext>
                <c:ext xmlns:c16="http://schemas.microsoft.com/office/drawing/2014/chart" uri="{C3380CC4-5D6E-409C-BE32-E72D297353CC}">
                  <c16:uniqueId val="{00000042-F520-4200-ACEC-C85192FAFC1A}"/>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{1785B3A5-08CA-462C-8352-BEBA651E2761}</c15:txfldGUID>
                      <c15:f>Diagramm!$J$67</c15:f>
                      <c15:dlblFieldTableCache>
                        <c:ptCount val="1"/>
                      </c15:dlblFieldTableCache>
                    </c15:dlblFTEntry>
                  </c15:dlblFieldTable>
                  <c15:showDataLabelsRange val="0"/>
                </c:ext>
                <c:ext xmlns:c16="http://schemas.microsoft.com/office/drawing/2014/chart" uri="{C3380CC4-5D6E-409C-BE32-E72D297353CC}">
                  <c16:uniqueId val="{00000043-F520-4200-ACEC-C85192FAFC1A}"/>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F520-4200-ACEC-C85192FAFC1A}"/>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AB5E-4000-A642-A862249C21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5E-4000-A642-A862249C21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AB5E-4000-A642-A862249C21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AB5E-4000-A642-A862249C21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AB5E-4000-A642-A862249C21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AB5E-4000-A642-A862249C21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AB5E-4000-A642-A862249C21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AB5E-4000-A642-A862249C21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AB5E-4000-A642-A862249C21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AB5E-4000-A642-A862249C21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AB5E-4000-A642-A862249C21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AB5E-4000-A642-A862249C21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AB5E-4000-A642-A862249C21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AB5E-4000-A642-A862249C21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AB5E-4000-A642-A862249C21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AB5E-4000-A642-A862249C21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B5E-4000-A642-A862249C21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AB5E-4000-A642-A862249C21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AB5E-4000-A642-A862249C21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AB5E-4000-A642-A862249C21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AB5E-4000-A642-A862249C21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AB5E-4000-A642-A862249C21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AB5E-4000-A642-A862249C2198}"/>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AB5E-4000-A642-A862249C21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AB5E-4000-A642-A862249C21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AB5E-4000-A642-A862249C21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AB5E-4000-A642-A862249C21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AB5E-4000-A642-A862249C21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AB5E-4000-A642-A862249C21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AB5E-4000-A642-A862249C21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AB5E-4000-A642-A862249C21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AB5E-4000-A642-A862249C21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AB5E-4000-A642-A862249C21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AB5E-4000-A642-A862249C21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AB5E-4000-A642-A862249C21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AB5E-4000-A642-A862249C21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AB5E-4000-A642-A862249C21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AB5E-4000-A642-A862249C21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AB5E-4000-A642-A862249C21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AB5E-4000-A642-A862249C21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AB5E-4000-A642-A862249C21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AB5E-4000-A642-A862249C21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AB5E-4000-A642-A862249C21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AB5E-4000-A642-A862249C21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AB5E-4000-A642-A862249C2198}"/>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AB5E-4000-A642-A862249C2198}"/>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AB5E-4000-A642-A862249C2198}"/>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AB5E-4000-A642-A862249C2198}"/>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AB5E-4000-A642-A862249C2198}"/>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AB5E-4000-A642-A862249C2198}"/>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AB5E-4000-A642-A862249C2198}"/>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AB5E-4000-A642-A862249C2198}"/>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AB5E-4000-A642-A862249C2198}"/>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AB5E-4000-A642-A862249C2198}"/>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AB5E-4000-A642-A862249C2198}"/>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AB5E-4000-A642-A862249C2198}"/>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AB5E-4000-A642-A862249C2198}"/>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AB5E-4000-A642-A862249C2198}"/>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AB5E-4000-A642-A862249C2198}"/>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AB5E-4000-A642-A862249C2198}"/>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AB5E-4000-A642-A862249C2198}"/>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AB5E-4000-A642-A862249C2198}"/>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AB5E-4000-A642-A862249C2198}"/>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AB5E-4000-A642-A862249C2198}"/>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AB5E-4000-A642-A862249C2198}"/>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AB5E-4000-A642-A862249C2198}"/>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AB5E-4000-A642-A862249C2198}"/>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AB5E-4000-A642-A862249C2198}"/>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AB5E-4000-A642-A862249C2198}"/>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100.42076604170533</c:v>
                </c:pt>
                <c:pt idx="2">
                  <c:v>102.25852360621248</c:v>
                </c:pt>
                <c:pt idx="3">
                  <c:v>101.11379246333767</c:v>
                </c:pt>
                <c:pt idx="4">
                  <c:v>101.72225316090176</c:v>
                </c:pt>
                <c:pt idx="5">
                  <c:v>101.82538209269228</c:v>
                </c:pt>
                <c:pt idx="6">
                  <c:v>104.39432378359426</c:v>
                </c:pt>
                <c:pt idx="7">
                  <c:v>103.62498195243694</c:v>
                </c:pt>
                <c:pt idx="8">
                  <c:v>103.63426355629808</c:v>
                </c:pt>
                <c:pt idx="9">
                  <c:v>104.12309469298518</c:v>
                </c:pt>
                <c:pt idx="10">
                  <c:v>106.23930037332674</c:v>
                </c:pt>
                <c:pt idx="11">
                  <c:v>105.898974898418</c:v>
                </c:pt>
                <c:pt idx="12">
                  <c:v>106.43008889713921</c:v>
                </c:pt>
                <c:pt idx="13">
                  <c:v>106.83126044180436</c:v>
                </c:pt>
                <c:pt idx="14">
                  <c:v>109.17950621867459</c:v>
                </c:pt>
                <c:pt idx="15">
                  <c:v>108.63498545882062</c:v>
                </c:pt>
                <c:pt idx="16">
                  <c:v>108.60817193655508</c:v>
                </c:pt>
                <c:pt idx="17">
                  <c:v>109.03203184621412</c:v>
                </c:pt>
                <c:pt idx="18">
                  <c:v>111.0708908277128</c:v>
                </c:pt>
                <c:pt idx="19">
                  <c:v>110.72644019553246</c:v>
                </c:pt>
                <c:pt idx="20">
                  <c:v>110.64806220737167</c:v>
                </c:pt>
                <c:pt idx="21">
                  <c:v>110.63878060351051</c:v>
                </c:pt>
                <c:pt idx="22">
                  <c:v>112.50953942619061</c:v>
                </c:pt>
                <c:pt idx="23">
                  <c:v>111.76907369593465</c:v>
                </c:pt>
                <c:pt idx="24">
                  <c:v>111.58550419734752</c:v>
                </c:pt>
              </c:numCache>
            </c:numRef>
          </c:val>
          <c:smooth val="0"/>
          <c:extLst>
            <c:ext xmlns:c16="http://schemas.microsoft.com/office/drawing/2014/chart" uri="{C3380CC4-5D6E-409C-BE32-E72D297353CC}">
              <c16:uniqueId val="{00000000-A804-4919-93C8-19945A7ECA4B}"/>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102.07290206288803</c:v>
                </c:pt>
                <c:pt idx="2">
                  <c:v>104.64650510715001</c:v>
                </c:pt>
                <c:pt idx="3">
                  <c:v>106.19867814940918</c:v>
                </c:pt>
                <c:pt idx="4">
                  <c:v>104.55637893050272</c:v>
                </c:pt>
                <c:pt idx="5">
                  <c:v>103.94552373322652</c:v>
                </c:pt>
                <c:pt idx="6">
                  <c:v>107.54055677949128</c:v>
                </c:pt>
                <c:pt idx="7">
                  <c:v>106.85960344482275</c:v>
                </c:pt>
                <c:pt idx="8">
                  <c:v>106.90967354296015</c:v>
                </c:pt>
                <c:pt idx="9">
                  <c:v>107.83096334868816</c:v>
                </c:pt>
                <c:pt idx="10">
                  <c:v>110.89525335469656</c:v>
                </c:pt>
                <c:pt idx="11">
                  <c:v>112.26717404366113</c:v>
                </c:pt>
                <c:pt idx="12">
                  <c:v>111.02543560985379</c:v>
                </c:pt>
                <c:pt idx="13">
                  <c:v>112.51752453434808</c:v>
                </c:pt>
                <c:pt idx="14">
                  <c:v>117.0238333667134</c:v>
                </c:pt>
                <c:pt idx="15">
                  <c:v>119.24694572401361</c:v>
                </c:pt>
                <c:pt idx="16">
                  <c:v>117.74484277989185</c:v>
                </c:pt>
                <c:pt idx="17">
                  <c:v>119.35709993991588</c:v>
                </c:pt>
                <c:pt idx="18">
                  <c:v>121.94071700380533</c:v>
                </c:pt>
                <c:pt idx="19">
                  <c:v>122.11095533747248</c:v>
                </c:pt>
                <c:pt idx="20">
                  <c:v>119.81774484277989</c:v>
                </c:pt>
                <c:pt idx="21">
                  <c:v>120.56879631484078</c:v>
                </c:pt>
                <c:pt idx="22">
                  <c:v>124.03364710594833</c:v>
                </c:pt>
                <c:pt idx="23">
                  <c:v>124.07370318445825</c:v>
                </c:pt>
                <c:pt idx="24">
                  <c:v>117.29421189665533</c:v>
                </c:pt>
              </c:numCache>
            </c:numRef>
          </c:val>
          <c:smooth val="0"/>
          <c:extLst>
            <c:ext xmlns:c16="http://schemas.microsoft.com/office/drawing/2014/chart" uri="{C3380CC4-5D6E-409C-BE32-E72D297353CC}">
              <c16:uniqueId val="{00000001-A804-4919-93C8-19945A7ECA4B}"/>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99.948438104240964</c:v>
                </c:pt>
                <c:pt idx="2">
                  <c:v>98.38009710823701</c:v>
                </c:pt>
                <c:pt idx="3">
                  <c:v>99.080479525630565</c:v>
                </c:pt>
                <c:pt idx="4">
                  <c:v>95.943797533622657</c:v>
                </c:pt>
                <c:pt idx="5">
                  <c:v>96.734413268594508</c:v>
                </c:pt>
                <c:pt idx="6">
                  <c:v>95.269196064108613</c:v>
                </c:pt>
                <c:pt idx="7">
                  <c:v>94.641859665707045</c:v>
                </c:pt>
                <c:pt idx="8">
                  <c:v>94.908262793795387</c:v>
                </c:pt>
                <c:pt idx="9">
                  <c:v>94.714905684699005</c:v>
                </c:pt>
                <c:pt idx="10">
                  <c:v>93.112190091522365</c:v>
                </c:pt>
                <c:pt idx="11">
                  <c:v>93.644996347699049</c:v>
                </c:pt>
                <c:pt idx="12">
                  <c:v>92.948910754952081</c:v>
                </c:pt>
                <c:pt idx="13">
                  <c:v>93.004769475357705</c:v>
                </c:pt>
                <c:pt idx="14">
                  <c:v>92.510634641000294</c:v>
                </c:pt>
                <c:pt idx="15">
                  <c:v>91.788768100373815</c:v>
                </c:pt>
                <c:pt idx="16">
                  <c:v>90.177458857904014</c:v>
                </c:pt>
                <c:pt idx="17">
                  <c:v>90.770420659132895</c:v>
                </c:pt>
                <c:pt idx="18">
                  <c:v>88.050530657843851</c:v>
                </c:pt>
                <c:pt idx="19">
                  <c:v>88.067717956430201</c:v>
                </c:pt>
                <c:pt idx="20">
                  <c:v>87.57358312207279</c:v>
                </c:pt>
                <c:pt idx="21">
                  <c:v>88.196622695827784</c:v>
                </c:pt>
                <c:pt idx="22">
                  <c:v>85.962273879602975</c:v>
                </c:pt>
                <c:pt idx="23">
                  <c:v>86.22438018304473</c:v>
                </c:pt>
                <c:pt idx="24">
                  <c:v>83.504490181755685</c:v>
                </c:pt>
              </c:numCache>
            </c:numRef>
          </c:val>
          <c:smooth val="0"/>
          <c:extLst>
            <c:ext xmlns:c16="http://schemas.microsoft.com/office/drawing/2014/chart" uri="{C3380CC4-5D6E-409C-BE32-E72D297353CC}">
              <c16:uniqueId val="{00000002-A804-4919-93C8-19945A7ECA4B}"/>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A804-4919-93C8-19945A7ECA4B}"/>
                </c:ext>
              </c:extLst>
            </c:dLbl>
            <c:dLbl>
              <c:idx val="1"/>
              <c:delete val="1"/>
              <c:extLst>
                <c:ext xmlns:c15="http://schemas.microsoft.com/office/drawing/2012/chart" uri="{CE6537A1-D6FC-4f65-9D91-7224C49458BB}"/>
                <c:ext xmlns:c16="http://schemas.microsoft.com/office/drawing/2014/chart" uri="{C3380CC4-5D6E-409C-BE32-E72D297353CC}">
                  <c16:uniqueId val="{00000004-A804-4919-93C8-19945A7ECA4B}"/>
                </c:ext>
              </c:extLst>
            </c:dLbl>
            <c:dLbl>
              <c:idx val="2"/>
              <c:delete val="1"/>
              <c:extLst>
                <c:ext xmlns:c15="http://schemas.microsoft.com/office/drawing/2012/chart" uri="{CE6537A1-D6FC-4f65-9D91-7224C49458BB}"/>
                <c:ext xmlns:c16="http://schemas.microsoft.com/office/drawing/2014/chart" uri="{C3380CC4-5D6E-409C-BE32-E72D297353CC}">
                  <c16:uniqueId val="{00000005-A804-4919-93C8-19945A7ECA4B}"/>
                </c:ext>
              </c:extLst>
            </c:dLbl>
            <c:dLbl>
              <c:idx val="3"/>
              <c:delete val="1"/>
              <c:extLst>
                <c:ext xmlns:c15="http://schemas.microsoft.com/office/drawing/2012/chart" uri="{CE6537A1-D6FC-4f65-9D91-7224C49458BB}"/>
                <c:ext xmlns:c16="http://schemas.microsoft.com/office/drawing/2014/chart" uri="{C3380CC4-5D6E-409C-BE32-E72D297353CC}">
                  <c16:uniqueId val="{00000006-A804-4919-93C8-19945A7ECA4B}"/>
                </c:ext>
              </c:extLst>
            </c:dLbl>
            <c:dLbl>
              <c:idx val="4"/>
              <c:delete val="1"/>
              <c:extLst>
                <c:ext xmlns:c15="http://schemas.microsoft.com/office/drawing/2012/chart" uri="{CE6537A1-D6FC-4f65-9D91-7224C49458BB}"/>
                <c:ext xmlns:c16="http://schemas.microsoft.com/office/drawing/2014/chart" uri="{C3380CC4-5D6E-409C-BE32-E72D297353CC}">
                  <c16:uniqueId val="{00000007-A804-4919-93C8-19945A7ECA4B}"/>
                </c:ext>
              </c:extLst>
            </c:dLbl>
            <c:dLbl>
              <c:idx val="5"/>
              <c:delete val="1"/>
              <c:extLst>
                <c:ext xmlns:c15="http://schemas.microsoft.com/office/drawing/2012/chart" uri="{CE6537A1-D6FC-4f65-9D91-7224C49458BB}"/>
                <c:ext xmlns:c16="http://schemas.microsoft.com/office/drawing/2014/chart" uri="{C3380CC4-5D6E-409C-BE32-E72D297353CC}">
                  <c16:uniqueId val="{00000008-A804-4919-93C8-19945A7ECA4B}"/>
                </c:ext>
              </c:extLst>
            </c:dLbl>
            <c:dLbl>
              <c:idx val="6"/>
              <c:delete val="1"/>
              <c:extLst>
                <c:ext xmlns:c15="http://schemas.microsoft.com/office/drawing/2012/chart" uri="{CE6537A1-D6FC-4f65-9D91-7224C49458BB}"/>
                <c:ext xmlns:c16="http://schemas.microsoft.com/office/drawing/2014/chart" uri="{C3380CC4-5D6E-409C-BE32-E72D297353CC}">
                  <c16:uniqueId val="{00000009-A804-4919-93C8-19945A7ECA4B}"/>
                </c:ext>
              </c:extLst>
            </c:dLbl>
            <c:dLbl>
              <c:idx val="7"/>
              <c:delete val="1"/>
              <c:extLst>
                <c:ext xmlns:c15="http://schemas.microsoft.com/office/drawing/2012/chart" uri="{CE6537A1-D6FC-4f65-9D91-7224C49458BB}"/>
                <c:ext xmlns:c16="http://schemas.microsoft.com/office/drawing/2014/chart" uri="{C3380CC4-5D6E-409C-BE32-E72D297353CC}">
                  <c16:uniqueId val="{0000000A-A804-4919-93C8-19945A7ECA4B}"/>
                </c:ext>
              </c:extLst>
            </c:dLbl>
            <c:dLbl>
              <c:idx val="8"/>
              <c:delete val="1"/>
              <c:extLst>
                <c:ext xmlns:c15="http://schemas.microsoft.com/office/drawing/2012/chart" uri="{CE6537A1-D6FC-4f65-9D91-7224C49458BB}"/>
                <c:ext xmlns:c16="http://schemas.microsoft.com/office/drawing/2014/chart" uri="{C3380CC4-5D6E-409C-BE32-E72D297353CC}">
                  <c16:uniqueId val="{0000000B-A804-4919-93C8-19945A7ECA4B}"/>
                </c:ext>
              </c:extLst>
            </c:dLbl>
            <c:dLbl>
              <c:idx val="9"/>
              <c:delete val="1"/>
              <c:extLst>
                <c:ext xmlns:c15="http://schemas.microsoft.com/office/drawing/2012/chart" uri="{CE6537A1-D6FC-4f65-9D91-7224C49458BB}"/>
                <c:ext xmlns:c16="http://schemas.microsoft.com/office/drawing/2014/chart" uri="{C3380CC4-5D6E-409C-BE32-E72D297353CC}">
                  <c16:uniqueId val="{0000000C-A804-4919-93C8-19945A7ECA4B}"/>
                </c:ext>
              </c:extLst>
            </c:dLbl>
            <c:dLbl>
              <c:idx val="10"/>
              <c:delete val="1"/>
              <c:extLst>
                <c:ext xmlns:c15="http://schemas.microsoft.com/office/drawing/2012/chart" uri="{CE6537A1-D6FC-4f65-9D91-7224C49458BB}"/>
                <c:ext xmlns:c16="http://schemas.microsoft.com/office/drawing/2014/chart" uri="{C3380CC4-5D6E-409C-BE32-E72D297353CC}">
                  <c16:uniqueId val="{0000000D-A804-4919-93C8-19945A7ECA4B}"/>
                </c:ext>
              </c:extLst>
            </c:dLbl>
            <c:dLbl>
              <c:idx val="11"/>
              <c:delete val="1"/>
              <c:extLst>
                <c:ext xmlns:c15="http://schemas.microsoft.com/office/drawing/2012/chart" uri="{CE6537A1-D6FC-4f65-9D91-7224C49458BB}"/>
                <c:ext xmlns:c16="http://schemas.microsoft.com/office/drawing/2014/chart" uri="{C3380CC4-5D6E-409C-BE32-E72D297353CC}">
                  <c16:uniqueId val="{0000000E-A804-4919-93C8-19945A7ECA4B}"/>
                </c:ext>
              </c:extLst>
            </c:dLbl>
            <c:dLbl>
              <c:idx val="12"/>
              <c:delete val="1"/>
              <c:extLst>
                <c:ext xmlns:c15="http://schemas.microsoft.com/office/drawing/2012/chart" uri="{CE6537A1-D6FC-4f65-9D91-7224C49458BB}"/>
                <c:ext xmlns:c16="http://schemas.microsoft.com/office/drawing/2014/chart" uri="{C3380CC4-5D6E-409C-BE32-E72D297353CC}">
                  <c16:uniqueId val="{0000000F-A804-4919-93C8-19945A7ECA4B}"/>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A804-4919-93C8-19945A7ECA4B}"/>
                </c:ext>
              </c:extLst>
            </c:dLbl>
            <c:dLbl>
              <c:idx val="14"/>
              <c:delete val="1"/>
              <c:extLst>
                <c:ext xmlns:c15="http://schemas.microsoft.com/office/drawing/2012/chart" uri="{CE6537A1-D6FC-4f65-9D91-7224C49458BB}"/>
                <c:ext xmlns:c16="http://schemas.microsoft.com/office/drawing/2014/chart" uri="{C3380CC4-5D6E-409C-BE32-E72D297353CC}">
                  <c16:uniqueId val="{00000011-A804-4919-93C8-19945A7ECA4B}"/>
                </c:ext>
              </c:extLst>
            </c:dLbl>
            <c:dLbl>
              <c:idx val="15"/>
              <c:delete val="1"/>
              <c:extLst>
                <c:ext xmlns:c15="http://schemas.microsoft.com/office/drawing/2012/chart" uri="{CE6537A1-D6FC-4f65-9D91-7224C49458BB}"/>
                <c:ext xmlns:c16="http://schemas.microsoft.com/office/drawing/2014/chart" uri="{C3380CC4-5D6E-409C-BE32-E72D297353CC}">
                  <c16:uniqueId val="{00000012-A804-4919-93C8-19945A7ECA4B}"/>
                </c:ext>
              </c:extLst>
            </c:dLbl>
            <c:dLbl>
              <c:idx val="16"/>
              <c:delete val="1"/>
              <c:extLst>
                <c:ext xmlns:c15="http://schemas.microsoft.com/office/drawing/2012/chart" uri="{CE6537A1-D6FC-4f65-9D91-7224C49458BB}"/>
                <c:ext xmlns:c16="http://schemas.microsoft.com/office/drawing/2014/chart" uri="{C3380CC4-5D6E-409C-BE32-E72D297353CC}">
                  <c16:uniqueId val="{00000013-A804-4919-93C8-19945A7ECA4B}"/>
                </c:ext>
              </c:extLst>
            </c:dLbl>
            <c:dLbl>
              <c:idx val="17"/>
              <c:delete val="1"/>
              <c:extLst>
                <c:ext xmlns:c15="http://schemas.microsoft.com/office/drawing/2012/chart" uri="{CE6537A1-D6FC-4f65-9D91-7224C49458BB}"/>
                <c:ext xmlns:c16="http://schemas.microsoft.com/office/drawing/2014/chart" uri="{C3380CC4-5D6E-409C-BE32-E72D297353CC}">
                  <c16:uniqueId val="{00000014-A804-4919-93C8-19945A7ECA4B}"/>
                </c:ext>
              </c:extLst>
            </c:dLbl>
            <c:dLbl>
              <c:idx val="18"/>
              <c:delete val="1"/>
              <c:extLst>
                <c:ext xmlns:c15="http://schemas.microsoft.com/office/drawing/2012/chart" uri="{CE6537A1-D6FC-4f65-9D91-7224C49458BB}"/>
                <c:ext xmlns:c16="http://schemas.microsoft.com/office/drawing/2014/chart" uri="{C3380CC4-5D6E-409C-BE32-E72D297353CC}">
                  <c16:uniqueId val="{00000015-A804-4919-93C8-19945A7ECA4B}"/>
                </c:ext>
              </c:extLst>
            </c:dLbl>
            <c:dLbl>
              <c:idx val="19"/>
              <c:delete val="1"/>
              <c:extLst>
                <c:ext xmlns:c15="http://schemas.microsoft.com/office/drawing/2012/chart" uri="{CE6537A1-D6FC-4f65-9D91-7224C49458BB}"/>
                <c:ext xmlns:c16="http://schemas.microsoft.com/office/drawing/2014/chart" uri="{C3380CC4-5D6E-409C-BE32-E72D297353CC}">
                  <c16:uniqueId val="{00000016-A804-4919-93C8-19945A7ECA4B}"/>
                </c:ext>
              </c:extLst>
            </c:dLbl>
            <c:dLbl>
              <c:idx val="20"/>
              <c:delete val="1"/>
              <c:extLst>
                <c:ext xmlns:c15="http://schemas.microsoft.com/office/drawing/2012/chart" uri="{CE6537A1-D6FC-4f65-9D91-7224C49458BB}"/>
                <c:ext xmlns:c16="http://schemas.microsoft.com/office/drawing/2014/chart" uri="{C3380CC4-5D6E-409C-BE32-E72D297353CC}">
                  <c16:uniqueId val="{00000017-A804-4919-93C8-19945A7ECA4B}"/>
                </c:ext>
              </c:extLst>
            </c:dLbl>
            <c:dLbl>
              <c:idx val="21"/>
              <c:delete val="1"/>
              <c:extLst>
                <c:ext xmlns:c15="http://schemas.microsoft.com/office/drawing/2012/chart" uri="{CE6537A1-D6FC-4f65-9D91-7224C49458BB}"/>
                <c:ext xmlns:c16="http://schemas.microsoft.com/office/drawing/2014/chart" uri="{C3380CC4-5D6E-409C-BE32-E72D297353CC}">
                  <c16:uniqueId val="{00000018-A804-4919-93C8-19945A7ECA4B}"/>
                </c:ext>
              </c:extLst>
            </c:dLbl>
            <c:dLbl>
              <c:idx val="22"/>
              <c:delete val="1"/>
              <c:extLst>
                <c:ext xmlns:c15="http://schemas.microsoft.com/office/drawing/2012/chart" uri="{CE6537A1-D6FC-4f65-9D91-7224C49458BB}"/>
                <c:ext xmlns:c16="http://schemas.microsoft.com/office/drawing/2014/chart" uri="{C3380CC4-5D6E-409C-BE32-E72D297353CC}">
                  <c16:uniqueId val="{00000019-A804-4919-93C8-19945A7ECA4B}"/>
                </c:ext>
              </c:extLst>
            </c:dLbl>
            <c:dLbl>
              <c:idx val="23"/>
              <c:delete val="1"/>
              <c:extLst>
                <c:ext xmlns:c15="http://schemas.microsoft.com/office/drawing/2012/chart" uri="{CE6537A1-D6FC-4f65-9D91-7224C49458BB}"/>
                <c:ext xmlns:c16="http://schemas.microsoft.com/office/drawing/2014/chart" uri="{C3380CC4-5D6E-409C-BE32-E72D297353CC}">
                  <c16:uniqueId val="{0000001A-A804-4919-93C8-19945A7ECA4B}"/>
                </c:ext>
              </c:extLst>
            </c:dLbl>
            <c:dLbl>
              <c:idx val="24"/>
              <c:delete val="1"/>
              <c:extLst>
                <c:ext xmlns:c15="http://schemas.microsoft.com/office/drawing/2012/chart" uri="{CE6537A1-D6FC-4f65-9D91-7224C49458BB}"/>
                <c:ext xmlns:c16="http://schemas.microsoft.com/office/drawing/2014/chart" uri="{C3380CC4-5D6E-409C-BE32-E72D297353CC}">
                  <c16:uniqueId val="{0000001B-A804-4919-93C8-19945A7ECA4B}"/>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A804-4919-93C8-19945A7ECA4B}"/>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Hochsauerlandkreis (05958)</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108200</v>
      </c>
      <c r="F11" s="238">
        <v>108378</v>
      </c>
      <c r="G11" s="238">
        <v>109096</v>
      </c>
      <c r="H11" s="238">
        <v>107282</v>
      </c>
      <c r="I11" s="265">
        <v>107291</v>
      </c>
      <c r="J11" s="263">
        <v>909</v>
      </c>
      <c r="K11" s="266">
        <v>0.84722856530370672</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18.099815157116453</v>
      </c>
      <c r="E13" s="115">
        <v>19584</v>
      </c>
      <c r="F13" s="114">
        <v>19512</v>
      </c>
      <c r="G13" s="114">
        <v>19975</v>
      </c>
      <c r="H13" s="114">
        <v>19783</v>
      </c>
      <c r="I13" s="140">
        <v>19596</v>
      </c>
      <c r="J13" s="115">
        <v>-12</v>
      </c>
      <c r="K13" s="116">
        <v>-6.12369871402327E-2</v>
      </c>
    </row>
    <row r="14" spans="1:255" ht="14.1" customHeight="1" x14ac:dyDescent="0.2">
      <c r="A14" s="306" t="s">
        <v>230</v>
      </c>
      <c r="B14" s="307"/>
      <c r="C14" s="308"/>
      <c r="D14" s="113">
        <v>63.756007393715343</v>
      </c>
      <c r="E14" s="115">
        <v>68984</v>
      </c>
      <c r="F14" s="114">
        <v>69378</v>
      </c>
      <c r="G14" s="114">
        <v>69653</v>
      </c>
      <c r="H14" s="114">
        <v>68304</v>
      </c>
      <c r="I14" s="140">
        <v>68502</v>
      </c>
      <c r="J14" s="115">
        <v>482</v>
      </c>
      <c r="K14" s="116">
        <v>0.70362909112142713</v>
      </c>
    </row>
    <row r="15" spans="1:255" ht="14.1" customHeight="1" x14ac:dyDescent="0.2">
      <c r="A15" s="306" t="s">
        <v>231</v>
      </c>
      <c r="B15" s="307"/>
      <c r="C15" s="308"/>
      <c r="D15" s="113">
        <v>9.9048059149722736</v>
      </c>
      <c r="E15" s="115">
        <v>10717</v>
      </c>
      <c r="F15" s="114">
        <v>10655</v>
      </c>
      <c r="G15" s="114">
        <v>10673</v>
      </c>
      <c r="H15" s="114">
        <v>10467</v>
      </c>
      <c r="I15" s="140">
        <v>10444</v>
      </c>
      <c r="J15" s="115">
        <v>273</v>
      </c>
      <c r="K15" s="116">
        <v>2.6139410187667562</v>
      </c>
    </row>
    <row r="16" spans="1:255" ht="14.1" customHeight="1" x14ac:dyDescent="0.2">
      <c r="A16" s="306" t="s">
        <v>232</v>
      </c>
      <c r="B16" s="307"/>
      <c r="C16" s="308"/>
      <c r="D16" s="113">
        <v>7.9011090573012943</v>
      </c>
      <c r="E16" s="115">
        <v>8549</v>
      </c>
      <c r="F16" s="114">
        <v>8463</v>
      </c>
      <c r="G16" s="114">
        <v>8418</v>
      </c>
      <c r="H16" s="114">
        <v>8355</v>
      </c>
      <c r="I16" s="140">
        <v>8368</v>
      </c>
      <c r="J16" s="115">
        <v>181</v>
      </c>
      <c r="K16" s="116">
        <v>2.163001912045889</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0.97134935304990755</v>
      </c>
      <c r="E18" s="115">
        <v>1051</v>
      </c>
      <c r="F18" s="114">
        <v>938</v>
      </c>
      <c r="G18" s="114">
        <v>1088</v>
      </c>
      <c r="H18" s="114">
        <v>987</v>
      </c>
      <c r="I18" s="140">
        <v>1019</v>
      </c>
      <c r="J18" s="115">
        <v>32</v>
      </c>
      <c r="K18" s="116">
        <v>3.1403336604514229</v>
      </c>
    </row>
    <row r="19" spans="1:255" ht="14.1" customHeight="1" x14ac:dyDescent="0.2">
      <c r="A19" s="306" t="s">
        <v>235</v>
      </c>
      <c r="B19" s="307" t="s">
        <v>236</v>
      </c>
      <c r="C19" s="308"/>
      <c r="D19" s="113">
        <v>0.33641404805914971</v>
      </c>
      <c r="E19" s="115">
        <v>364</v>
      </c>
      <c r="F19" s="114">
        <v>320</v>
      </c>
      <c r="G19" s="114">
        <v>367</v>
      </c>
      <c r="H19" s="114">
        <v>331</v>
      </c>
      <c r="I19" s="140">
        <v>344</v>
      </c>
      <c r="J19" s="115">
        <v>20</v>
      </c>
      <c r="K19" s="116">
        <v>5.8139534883720927</v>
      </c>
    </row>
    <row r="20" spans="1:255" ht="14.1" customHeight="1" x14ac:dyDescent="0.2">
      <c r="A20" s="306">
        <v>12</v>
      </c>
      <c r="B20" s="307" t="s">
        <v>237</v>
      </c>
      <c r="C20" s="308"/>
      <c r="D20" s="113">
        <v>0.87338262476894635</v>
      </c>
      <c r="E20" s="115">
        <v>945</v>
      </c>
      <c r="F20" s="114">
        <v>897</v>
      </c>
      <c r="G20" s="114">
        <v>1047</v>
      </c>
      <c r="H20" s="114">
        <v>970</v>
      </c>
      <c r="I20" s="140">
        <v>946</v>
      </c>
      <c r="J20" s="115">
        <v>-1</v>
      </c>
      <c r="K20" s="116">
        <v>-0.10570824524312897</v>
      </c>
    </row>
    <row r="21" spans="1:255" ht="14.1" customHeight="1" x14ac:dyDescent="0.2">
      <c r="A21" s="306">
        <v>21</v>
      </c>
      <c r="B21" s="307" t="s">
        <v>238</v>
      </c>
      <c r="C21" s="308"/>
      <c r="D21" s="113">
        <v>0.5471349353049908</v>
      </c>
      <c r="E21" s="115">
        <v>592</v>
      </c>
      <c r="F21" s="114">
        <v>581</v>
      </c>
      <c r="G21" s="114">
        <v>597</v>
      </c>
      <c r="H21" s="114">
        <v>587</v>
      </c>
      <c r="I21" s="140">
        <v>571</v>
      </c>
      <c r="J21" s="115">
        <v>21</v>
      </c>
      <c r="K21" s="116">
        <v>3.6777583187390541</v>
      </c>
    </row>
    <row r="22" spans="1:255" ht="14.1" customHeight="1" x14ac:dyDescent="0.2">
      <c r="A22" s="306">
        <v>22</v>
      </c>
      <c r="B22" s="307" t="s">
        <v>239</v>
      </c>
      <c r="C22" s="308"/>
      <c r="D22" s="113">
        <v>3.4038817005545288</v>
      </c>
      <c r="E22" s="115">
        <v>3683</v>
      </c>
      <c r="F22" s="114">
        <v>3696</v>
      </c>
      <c r="G22" s="114">
        <v>3755</v>
      </c>
      <c r="H22" s="114">
        <v>3730</v>
      </c>
      <c r="I22" s="140">
        <v>3762</v>
      </c>
      <c r="J22" s="115">
        <v>-79</v>
      </c>
      <c r="K22" s="116">
        <v>-2.0999468367889422</v>
      </c>
    </row>
    <row r="23" spans="1:255" ht="14.1" customHeight="1" x14ac:dyDescent="0.2">
      <c r="A23" s="306">
        <v>23</v>
      </c>
      <c r="B23" s="307" t="s">
        <v>240</v>
      </c>
      <c r="C23" s="308"/>
      <c r="D23" s="113">
        <v>1.5822550831792976</v>
      </c>
      <c r="E23" s="115">
        <v>1712</v>
      </c>
      <c r="F23" s="114">
        <v>1718</v>
      </c>
      <c r="G23" s="114">
        <v>1737</v>
      </c>
      <c r="H23" s="114">
        <v>1721</v>
      </c>
      <c r="I23" s="140">
        <v>1716</v>
      </c>
      <c r="J23" s="115">
        <v>-4</v>
      </c>
      <c r="K23" s="116">
        <v>-0.23310023310023309</v>
      </c>
    </row>
    <row r="24" spans="1:255" ht="14.1" customHeight="1" x14ac:dyDescent="0.2">
      <c r="A24" s="306">
        <v>24</v>
      </c>
      <c r="B24" s="307" t="s">
        <v>241</v>
      </c>
      <c r="C24" s="308"/>
      <c r="D24" s="113">
        <v>9.2042513863216264</v>
      </c>
      <c r="E24" s="115">
        <v>9959</v>
      </c>
      <c r="F24" s="114">
        <v>10172</v>
      </c>
      <c r="G24" s="114">
        <v>10451</v>
      </c>
      <c r="H24" s="114">
        <v>10342</v>
      </c>
      <c r="I24" s="140">
        <v>10348</v>
      </c>
      <c r="J24" s="115">
        <v>-389</v>
      </c>
      <c r="K24" s="116">
        <v>-3.7591805179744879</v>
      </c>
    </row>
    <row r="25" spans="1:255" ht="14.1" customHeight="1" x14ac:dyDescent="0.2">
      <c r="A25" s="306">
        <v>25</v>
      </c>
      <c r="B25" s="307" t="s">
        <v>242</v>
      </c>
      <c r="C25" s="308"/>
      <c r="D25" s="113">
        <v>7.1524953789279113</v>
      </c>
      <c r="E25" s="115">
        <v>7739</v>
      </c>
      <c r="F25" s="114">
        <v>8171</v>
      </c>
      <c r="G25" s="114">
        <v>8282</v>
      </c>
      <c r="H25" s="114">
        <v>7907</v>
      </c>
      <c r="I25" s="140">
        <v>7945</v>
      </c>
      <c r="J25" s="115">
        <v>-206</v>
      </c>
      <c r="K25" s="116">
        <v>-2.5928256765261168</v>
      </c>
    </row>
    <row r="26" spans="1:255" ht="14.1" customHeight="1" x14ac:dyDescent="0.2">
      <c r="A26" s="306">
        <v>26</v>
      </c>
      <c r="B26" s="307" t="s">
        <v>243</v>
      </c>
      <c r="C26" s="308"/>
      <c r="D26" s="113">
        <v>3.7301293900184844</v>
      </c>
      <c r="E26" s="115">
        <v>4036</v>
      </c>
      <c r="F26" s="114">
        <v>3741</v>
      </c>
      <c r="G26" s="114">
        <v>3759</v>
      </c>
      <c r="H26" s="114">
        <v>3856</v>
      </c>
      <c r="I26" s="140">
        <v>3880</v>
      </c>
      <c r="J26" s="115">
        <v>156</v>
      </c>
      <c r="K26" s="116">
        <v>4.0206185567010309</v>
      </c>
    </row>
    <row r="27" spans="1:255" ht="14.1" customHeight="1" x14ac:dyDescent="0.2">
      <c r="A27" s="306">
        <v>27</v>
      </c>
      <c r="B27" s="307" t="s">
        <v>244</v>
      </c>
      <c r="C27" s="308"/>
      <c r="D27" s="113">
        <v>3.0896487985212571</v>
      </c>
      <c r="E27" s="115">
        <v>3343</v>
      </c>
      <c r="F27" s="114">
        <v>3358</v>
      </c>
      <c r="G27" s="114">
        <v>3392</v>
      </c>
      <c r="H27" s="114">
        <v>3371</v>
      </c>
      <c r="I27" s="140">
        <v>3359</v>
      </c>
      <c r="J27" s="115">
        <v>-16</v>
      </c>
      <c r="K27" s="116">
        <v>-0.47633224173861266</v>
      </c>
    </row>
    <row r="28" spans="1:255" ht="14.1" customHeight="1" x14ac:dyDescent="0.2">
      <c r="A28" s="306">
        <v>28</v>
      </c>
      <c r="B28" s="307" t="s">
        <v>245</v>
      </c>
      <c r="C28" s="308"/>
      <c r="D28" s="113">
        <v>0.34011090573012936</v>
      </c>
      <c r="E28" s="115">
        <v>368</v>
      </c>
      <c r="F28" s="114">
        <v>381</v>
      </c>
      <c r="G28" s="114">
        <v>386</v>
      </c>
      <c r="H28" s="114">
        <v>376</v>
      </c>
      <c r="I28" s="140">
        <v>388</v>
      </c>
      <c r="J28" s="115">
        <v>-20</v>
      </c>
      <c r="K28" s="116">
        <v>-5.1546391752577323</v>
      </c>
    </row>
    <row r="29" spans="1:255" ht="14.1" customHeight="1" x14ac:dyDescent="0.2">
      <c r="A29" s="306">
        <v>29</v>
      </c>
      <c r="B29" s="307" t="s">
        <v>246</v>
      </c>
      <c r="C29" s="308"/>
      <c r="D29" s="113">
        <v>1.9935304990757856</v>
      </c>
      <c r="E29" s="115">
        <v>2157</v>
      </c>
      <c r="F29" s="114">
        <v>2185</v>
      </c>
      <c r="G29" s="114">
        <v>2130</v>
      </c>
      <c r="H29" s="114">
        <v>2120</v>
      </c>
      <c r="I29" s="140">
        <v>2136</v>
      </c>
      <c r="J29" s="115">
        <v>21</v>
      </c>
      <c r="K29" s="116">
        <v>0.9831460674157303</v>
      </c>
    </row>
    <row r="30" spans="1:255" ht="14.1" customHeight="1" x14ac:dyDescent="0.2">
      <c r="A30" s="306" t="s">
        <v>247</v>
      </c>
      <c r="B30" s="307" t="s">
        <v>248</v>
      </c>
      <c r="C30" s="308"/>
      <c r="D30" s="113">
        <v>0.50924214417744917</v>
      </c>
      <c r="E30" s="115">
        <v>551</v>
      </c>
      <c r="F30" s="114">
        <v>553</v>
      </c>
      <c r="G30" s="114">
        <v>549</v>
      </c>
      <c r="H30" s="114">
        <v>563</v>
      </c>
      <c r="I30" s="140">
        <v>556</v>
      </c>
      <c r="J30" s="115">
        <v>-5</v>
      </c>
      <c r="K30" s="116">
        <v>-0.89928057553956831</v>
      </c>
    </row>
    <row r="31" spans="1:255" ht="14.1" customHeight="1" x14ac:dyDescent="0.2">
      <c r="A31" s="306" t="s">
        <v>249</v>
      </c>
      <c r="B31" s="307" t="s">
        <v>250</v>
      </c>
      <c r="C31" s="308"/>
      <c r="D31" s="113">
        <v>1.3179297597042514</v>
      </c>
      <c r="E31" s="115">
        <v>1426</v>
      </c>
      <c r="F31" s="114">
        <v>1463</v>
      </c>
      <c r="G31" s="114">
        <v>1412</v>
      </c>
      <c r="H31" s="114">
        <v>1389</v>
      </c>
      <c r="I31" s="140">
        <v>1420</v>
      </c>
      <c r="J31" s="115">
        <v>6</v>
      </c>
      <c r="K31" s="116">
        <v>0.42253521126760563</v>
      </c>
    </row>
    <row r="32" spans="1:255" ht="14.1" customHeight="1" x14ac:dyDescent="0.2">
      <c r="A32" s="306">
        <v>31</v>
      </c>
      <c r="B32" s="307" t="s">
        <v>251</v>
      </c>
      <c r="C32" s="308"/>
      <c r="D32" s="113">
        <v>0.8105360443622921</v>
      </c>
      <c r="E32" s="115">
        <v>877</v>
      </c>
      <c r="F32" s="114">
        <v>881</v>
      </c>
      <c r="G32" s="114">
        <v>885</v>
      </c>
      <c r="H32" s="114">
        <v>861</v>
      </c>
      <c r="I32" s="140">
        <v>864</v>
      </c>
      <c r="J32" s="115">
        <v>13</v>
      </c>
      <c r="K32" s="116">
        <v>1.5046296296296295</v>
      </c>
    </row>
    <row r="33" spans="1:11" ht="14.1" customHeight="1" x14ac:dyDescent="0.2">
      <c r="A33" s="306">
        <v>32</v>
      </c>
      <c r="B33" s="307" t="s">
        <v>252</v>
      </c>
      <c r="C33" s="308"/>
      <c r="D33" s="113">
        <v>2.1127541589648797</v>
      </c>
      <c r="E33" s="115">
        <v>2286</v>
      </c>
      <c r="F33" s="114">
        <v>2280</v>
      </c>
      <c r="G33" s="114">
        <v>2322</v>
      </c>
      <c r="H33" s="114">
        <v>2267</v>
      </c>
      <c r="I33" s="140">
        <v>2198</v>
      </c>
      <c r="J33" s="115">
        <v>88</v>
      </c>
      <c r="K33" s="116">
        <v>4.0036396724294816</v>
      </c>
    </row>
    <row r="34" spans="1:11" ht="14.1" customHeight="1" x14ac:dyDescent="0.2">
      <c r="A34" s="306">
        <v>33</v>
      </c>
      <c r="B34" s="307" t="s">
        <v>253</v>
      </c>
      <c r="C34" s="308"/>
      <c r="D34" s="113">
        <v>1.1062846580406653</v>
      </c>
      <c r="E34" s="115">
        <v>1197</v>
      </c>
      <c r="F34" s="114">
        <v>1194</v>
      </c>
      <c r="G34" s="114">
        <v>1249</v>
      </c>
      <c r="H34" s="114">
        <v>1218</v>
      </c>
      <c r="I34" s="140">
        <v>1178</v>
      </c>
      <c r="J34" s="115">
        <v>19</v>
      </c>
      <c r="K34" s="116">
        <v>1.6129032258064515</v>
      </c>
    </row>
    <row r="35" spans="1:11" ht="14.1" customHeight="1" x14ac:dyDescent="0.2">
      <c r="A35" s="306">
        <v>34</v>
      </c>
      <c r="B35" s="307" t="s">
        <v>254</v>
      </c>
      <c r="C35" s="308"/>
      <c r="D35" s="113">
        <v>1.8937153419593347</v>
      </c>
      <c r="E35" s="115">
        <v>2049</v>
      </c>
      <c r="F35" s="114">
        <v>2050</v>
      </c>
      <c r="G35" s="114">
        <v>2081</v>
      </c>
      <c r="H35" s="114">
        <v>2099</v>
      </c>
      <c r="I35" s="140">
        <v>2107</v>
      </c>
      <c r="J35" s="115">
        <v>-58</v>
      </c>
      <c r="K35" s="116">
        <v>-2.7527289985761745</v>
      </c>
    </row>
    <row r="36" spans="1:11" ht="14.1" customHeight="1" x14ac:dyDescent="0.2">
      <c r="A36" s="306">
        <v>41</v>
      </c>
      <c r="B36" s="307" t="s">
        <v>255</v>
      </c>
      <c r="C36" s="308"/>
      <c r="D36" s="113">
        <v>0.52033271719038821</v>
      </c>
      <c r="E36" s="115">
        <v>563</v>
      </c>
      <c r="F36" s="114">
        <v>567</v>
      </c>
      <c r="G36" s="114">
        <v>583</v>
      </c>
      <c r="H36" s="114">
        <v>585</v>
      </c>
      <c r="I36" s="140">
        <v>573</v>
      </c>
      <c r="J36" s="115">
        <v>-10</v>
      </c>
      <c r="K36" s="116">
        <v>-1.7452006980802792</v>
      </c>
    </row>
    <row r="37" spans="1:11" ht="14.1" customHeight="1" x14ac:dyDescent="0.2">
      <c r="A37" s="306">
        <v>42</v>
      </c>
      <c r="B37" s="307" t="s">
        <v>256</v>
      </c>
      <c r="C37" s="308"/>
      <c r="D37" s="113">
        <v>0.16266173752310537</v>
      </c>
      <c r="E37" s="115">
        <v>176</v>
      </c>
      <c r="F37" s="114">
        <v>176</v>
      </c>
      <c r="G37" s="114">
        <v>178</v>
      </c>
      <c r="H37" s="114">
        <v>175</v>
      </c>
      <c r="I37" s="140">
        <v>176</v>
      </c>
      <c r="J37" s="115">
        <v>0</v>
      </c>
      <c r="K37" s="116">
        <v>0</v>
      </c>
    </row>
    <row r="38" spans="1:11" ht="14.1" customHeight="1" x14ac:dyDescent="0.2">
      <c r="A38" s="306">
        <v>43</v>
      </c>
      <c r="B38" s="307" t="s">
        <v>257</v>
      </c>
      <c r="C38" s="308"/>
      <c r="D38" s="113">
        <v>0.98151571164510165</v>
      </c>
      <c r="E38" s="115">
        <v>1062</v>
      </c>
      <c r="F38" s="114">
        <v>1048</v>
      </c>
      <c r="G38" s="114">
        <v>1054</v>
      </c>
      <c r="H38" s="114">
        <v>1024</v>
      </c>
      <c r="I38" s="140">
        <v>1017</v>
      </c>
      <c r="J38" s="115">
        <v>45</v>
      </c>
      <c r="K38" s="116">
        <v>4.4247787610619467</v>
      </c>
    </row>
    <row r="39" spans="1:11" ht="14.1" customHeight="1" x14ac:dyDescent="0.2">
      <c r="A39" s="306">
        <v>51</v>
      </c>
      <c r="B39" s="307" t="s">
        <v>258</v>
      </c>
      <c r="C39" s="308"/>
      <c r="D39" s="113">
        <v>4.7338262476894641</v>
      </c>
      <c r="E39" s="115">
        <v>5122</v>
      </c>
      <c r="F39" s="114">
        <v>5119</v>
      </c>
      <c r="G39" s="114">
        <v>5216</v>
      </c>
      <c r="H39" s="114">
        <v>5027</v>
      </c>
      <c r="I39" s="140">
        <v>4964</v>
      </c>
      <c r="J39" s="115">
        <v>158</v>
      </c>
      <c r="K39" s="116">
        <v>3.1829170024174052</v>
      </c>
    </row>
    <row r="40" spans="1:11" ht="14.1" customHeight="1" x14ac:dyDescent="0.2">
      <c r="A40" s="306" t="s">
        <v>259</v>
      </c>
      <c r="B40" s="307" t="s">
        <v>260</v>
      </c>
      <c r="C40" s="308"/>
      <c r="D40" s="113">
        <v>4.1672828096118302</v>
      </c>
      <c r="E40" s="115">
        <v>4509</v>
      </c>
      <c r="F40" s="114">
        <v>4512</v>
      </c>
      <c r="G40" s="114">
        <v>4588</v>
      </c>
      <c r="H40" s="114">
        <v>4486</v>
      </c>
      <c r="I40" s="140">
        <v>4446</v>
      </c>
      <c r="J40" s="115">
        <v>63</v>
      </c>
      <c r="K40" s="116">
        <v>1.417004048582996</v>
      </c>
    </row>
    <row r="41" spans="1:11" ht="14.1" customHeight="1" x14ac:dyDescent="0.2">
      <c r="A41" s="306"/>
      <c r="B41" s="307" t="s">
        <v>261</v>
      </c>
      <c r="C41" s="308"/>
      <c r="D41" s="113">
        <v>3.6746765249537892</v>
      </c>
      <c r="E41" s="115">
        <v>3976</v>
      </c>
      <c r="F41" s="114">
        <v>3977</v>
      </c>
      <c r="G41" s="114">
        <v>4049</v>
      </c>
      <c r="H41" s="114">
        <v>3952</v>
      </c>
      <c r="I41" s="140">
        <v>3925</v>
      </c>
      <c r="J41" s="115">
        <v>51</v>
      </c>
      <c r="K41" s="116">
        <v>1.2993630573248407</v>
      </c>
    </row>
    <row r="42" spans="1:11" ht="14.1" customHeight="1" x14ac:dyDescent="0.2">
      <c r="A42" s="306">
        <v>52</v>
      </c>
      <c r="B42" s="307" t="s">
        <v>262</v>
      </c>
      <c r="C42" s="308"/>
      <c r="D42" s="113">
        <v>3.5443622920517561</v>
      </c>
      <c r="E42" s="115">
        <v>3835</v>
      </c>
      <c r="F42" s="114">
        <v>3828</v>
      </c>
      <c r="G42" s="114">
        <v>3826</v>
      </c>
      <c r="H42" s="114">
        <v>3822</v>
      </c>
      <c r="I42" s="140">
        <v>3818</v>
      </c>
      <c r="J42" s="115">
        <v>17</v>
      </c>
      <c r="K42" s="116">
        <v>0.44525929806181247</v>
      </c>
    </row>
    <row r="43" spans="1:11" ht="14.1" customHeight="1" x14ac:dyDescent="0.2">
      <c r="A43" s="306" t="s">
        <v>263</v>
      </c>
      <c r="B43" s="307" t="s">
        <v>264</v>
      </c>
      <c r="C43" s="308"/>
      <c r="D43" s="113">
        <v>2.8946395563770797</v>
      </c>
      <c r="E43" s="115">
        <v>3132</v>
      </c>
      <c r="F43" s="114">
        <v>3119</v>
      </c>
      <c r="G43" s="114">
        <v>3137</v>
      </c>
      <c r="H43" s="114">
        <v>3126</v>
      </c>
      <c r="I43" s="140">
        <v>3115</v>
      </c>
      <c r="J43" s="115">
        <v>17</v>
      </c>
      <c r="K43" s="116">
        <v>0.5457463884430177</v>
      </c>
    </row>
    <row r="44" spans="1:11" ht="14.1" customHeight="1" x14ac:dyDescent="0.2">
      <c r="A44" s="306">
        <v>53</v>
      </c>
      <c r="B44" s="307" t="s">
        <v>265</v>
      </c>
      <c r="C44" s="308"/>
      <c r="D44" s="113">
        <v>0.63216266173752311</v>
      </c>
      <c r="E44" s="115">
        <v>684</v>
      </c>
      <c r="F44" s="114">
        <v>681</v>
      </c>
      <c r="G44" s="114">
        <v>673</v>
      </c>
      <c r="H44" s="114">
        <v>653</v>
      </c>
      <c r="I44" s="140">
        <v>662</v>
      </c>
      <c r="J44" s="115">
        <v>22</v>
      </c>
      <c r="K44" s="116">
        <v>3.3232628398791539</v>
      </c>
    </row>
    <row r="45" spans="1:11" ht="14.1" customHeight="1" x14ac:dyDescent="0.2">
      <c r="A45" s="306" t="s">
        <v>266</v>
      </c>
      <c r="B45" s="307" t="s">
        <v>267</v>
      </c>
      <c r="C45" s="308"/>
      <c r="D45" s="113">
        <v>0.57301293900184846</v>
      </c>
      <c r="E45" s="115">
        <v>620</v>
      </c>
      <c r="F45" s="114">
        <v>618</v>
      </c>
      <c r="G45" s="114">
        <v>612</v>
      </c>
      <c r="H45" s="114">
        <v>588</v>
      </c>
      <c r="I45" s="140">
        <v>596</v>
      </c>
      <c r="J45" s="115">
        <v>24</v>
      </c>
      <c r="K45" s="116">
        <v>4.026845637583893</v>
      </c>
    </row>
    <row r="46" spans="1:11" ht="14.1" customHeight="1" x14ac:dyDescent="0.2">
      <c r="A46" s="306">
        <v>54</v>
      </c>
      <c r="B46" s="307" t="s">
        <v>268</v>
      </c>
      <c r="C46" s="308"/>
      <c r="D46" s="113">
        <v>2.3558225508317929</v>
      </c>
      <c r="E46" s="115">
        <v>2549</v>
      </c>
      <c r="F46" s="114">
        <v>2522</v>
      </c>
      <c r="G46" s="114">
        <v>2427</v>
      </c>
      <c r="H46" s="114">
        <v>2443</v>
      </c>
      <c r="I46" s="140">
        <v>2369</v>
      </c>
      <c r="J46" s="115">
        <v>180</v>
      </c>
      <c r="K46" s="116">
        <v>7.5981426762346977</v>
      </c>
    </row>
    <row r="47" spans="1:11" ht="14.1" customHeight="1" x14ac:dyDescent="0.2">
      <c r="A47" s="306">
        <v>61</v>
      </c>
      <c r="B47" s="307" t="s">
        <v>269</v>
      </c>
      <c r="C47" s="308"/>
      <c r="D47" s="113">
        <v>2.9251386321626618</v>
      </c>
      <c r="E47" s="115">
        <v>3165</v>
      </c>
      <c r="F47" s="114">
        <v>3151</v>
      </c>
      <c r="G47" s="114">
        <v>3175</v>
      </c>
      <c r="H47" s="114">
        <v>3133</v>
      </c>
      <c r="I47" s="140">
        <v>3129</v>
      </c>
      <c r="J47" s="115">
        <v>36</v>
      </c>
      <c r="K47" s="116">
        <v>1.1505273250239694</v>
      </c>
    </row>
    <row r="48" spans="1:11" ht="14.1" customHeight="1" x14ac:dyDescent="0.2">
      <c r="A48" s="306">
        <v>62</v>
      </c>
      <c r="B48" s="307" t="s">
        <v>270</v>
      </c>
      <c r="C48" s="308"/>
      <c r="D48" s="113">
        <v>5.9399260628465802</v>
      </c>
      <c r="E48" s="115">
        <v>6427</v>
      </c>
      <c r="F48" s="114">
        <v>6410</v>
      </c>
      <c r="G48" s="114">
        <v>6407</v>
      </c>
      <c r="H48" s="114">
        <v>6344</v>
      </c>
      <c r="I48" s="140">
        <v>6382</v>
      </c>
      <c r="J48" s="115">
        <v>45</v>
      </c>
      <c r="K48" s="116">
        <v>0.70510811657787531</v>
      </c>
    </row>
    <row r="49" spans="1:11" ht="14.1" customHeight="1" x14ac:dyDescent="0.2">
      <c r="A49" s="306">
        <v>63</v>
      </c>
      <c r="B49" s="307" t="s">
        <v>271</v>
      </c>
      <c r="C49" s="308"/>
      <c r="D49" s="113">
        <v>2.4011090573012939</v>
      </c>
      <c r="E49" s="115">
        <v>2598</v>
      </c>
      <c r="F49" s="114">
        <v>2660</v>
      </c>
      <c r="G49" s="114">
        <v>2665</v>
      </c>
      <c r="H49" s="114">
        <v>2570</v>
      </c>
      <c r="I49" s="140">
        <v>2641</v>
      </c>
      <c r="J49" s="115">
        <v>-43</v>
      </c>
      <c r="K49" s="116">
        <v>-1.6281711472926921</v>
      </c>
    </row>
    <row r="50" spans="1:11" ht="14.1" customHeight="1" x14ac:dyDescent="0.2">
      <c r="A50" s="306" t="s">
        <v>272</v>
      </c>
      <c r="B50" s="307" t="s">
        <v>273</v>
      </c>
      <c r="C50" s="308"/>
      <c r="D50" s="113">
        <v>0.82994454713493526</v>
      </c>
      <c r="E50" s="115">
        <v>898</v>
      </c>
      <c r="F50" s="114">
        <v>926</v>
      </c>
      <c r="G50" s="114">
        <v>932</v>
      </c>
      <c r="H50" s="114">
        <v>914</v>
      </c>
      <c r="I50" s="140">
        <v>945</v>
      </c>
      <c r="J50" s="115">
        <v>-47</v>
      </c>
      <c r="K50" s="116">
        <v>-4.9735449735449739</v>
      </c>
    </row>
    <row r="51" spans="1:11" ht="14.1" customHeight="1" x14ac:dyDescent="0.2">
      <c r="A51" s="306" t="s">
        <v>274</v>
      </c>
      <c r="B51" s="307" t="s">
        <v>275</v>
      </c>
      <c r="C51" s="308"/>
      <c r="D51" s="113">
        <v>1.3271719038817005</v>
      </c>
      <c r="E51" s="115">
        <v>1436</v>
      </c>
      <c r="F51" s="114">
        <v>1469</v>
      </c>
      <c r="G51" s="114">
        <v>1467</v>
      </c>
      <c r="H51" s="114">
        <v>1408</v>
      </c>
      <c r="I51" s="140">
        <v>1438</v>
      </c>
      <c r="J51" s="115">
        <v>-2</v>
      </c>
      <c r="K51" s="116">
        <v>-0.13908205841446453</v>
      </c>
    </row>
    <row r="52" spans="1:11" ht="14.1" customHeight="1" x14ac:dyDescent="0.2">
      <c r="A52" s="306">
        <v>71</v>
      </c>
      <c r="B52" s="307" t="s">
        <v>276</v>
      </c>
      <c r="C52" s="308"/>
      <c r="D52" s="113">
        <v>10.146950092421442</v>
      </c>
      <c r="E52" s="115">
        <v>10979</v>
      </c>
      <c r="F52" s="114">
        <v>10967</v>
      </c>
      <c r="G52" s="114">
        <v>10955</v>
      </c>
      <c r="H52" s="114">
        <v>10786</v>
      </c>
      <c r="I52" s="140">
        <v>10794</v>
      </c>
      <c r="J52" s="115">
        <v>185</v>
      </c>
      <c r="K52" s="116">
        <v>1.7139151380396516</v>
      </c>
    </row>
    <row r="53" spans="1:11" ht="14.1" customHeight="1" x14ac:dyDescent="0.2">
      <c r="A53" s="306" t="s">
        <v>277</v>
      </c>
      <c r="B53" s="307" t="s">
        <v>278</v>
      </c>
      <c r="C53" s="308"/>
      <c r="D53" s="113">
        <v>4.303142329020333</v>
      </c>
      <c r="E53" s="115">
        <v>4656</v>
      </c>
      <c r="F53" s="114">
        <v>4633</v>
      </c>
      <c r="G53" s="114">
        <v>4622</v>
      </c>
      <c r="H53" s="114">
        <v>4478</v>
      </c>
      <c r="I53" s="140">
        <v>4506</v>
      </c>
      <c r="J53" s="115">
        <v>150</v>
      </c>
      <c r="K53" s="116">
        <v>3.3288948069241013</v>
      </c>
    </row>
    <row r="54" spans="1:11" ht="14.1" customHeight="1" x14ac:dyDescent="0.2">
      <c r="A54" s="306" t="s">
        <v>279</v>
      </c>
      <c r="B54" s="307" t="s">
        <v>280</v>
      </c>
      <c r="C54" s="308"/>
      <c r="D54" s="113">
        <v>4.9269870609981519</v>
      </c>
      <c r="E54" s="115">
        <v>5331</v>
      </c>
      <c r="F54" s="114">
        <v>5349</v>
      </c>
      <c r="G54" s="114">
        <v>5362</v>
      </c>
      <c r="H54" s="114">
        <v>5352</v>
      </c>
      <c r="I54" s="140">
        <v>5337</v>
      </c>
      <c r="J54" s="115">
        <v>-6</v>
      </c>
      <c r="K54" s="116">
        <v>-0.11242270938729623</v>
      </c>
    </row>
    <row r="55" spans="1:11" ht="14.1" customHeight="1" x14ac:dyDescent="0.2">
      <c r="A55" s="306">
        <v>72</v>
      </c>
      <c r="B55" s="307" t="s">
        <v>281</v>
      </c>
      <c r="C55" s="308"/>
      <c r="D55" s="113">
        <v>3.3179297597042514</v>
      </c>
      <c r="E55" s="115">
        <v>3590</v>
      </c>
      <c r="F55" s="114">
        <v>3630</v>
      </c>
      <c r="G55" s="114">
        <v>3655</v>
      </c>
      <c r="H55" s="114">
        <v>3573</v>
      </c>
      <c r="I55" s="140">
        <v>3604</v>
      </c>
      <c r="J55" s="115">
        <v>-14</v>
      </c>
      <c r="K55" s="116">
        <v>-0.38845726970033295</v>
      </c>
    </row>
    <row r="56" spans="1:11" ht="14.1" customHeight="1" x14ac:dyDescent="0.2">
      <c r="A56" s="306" t="s">
        <v>282</v>
      </c>
      <c r="B56" s="307" t="s">
        <v>283</v>
      </c>
      <c r="C56" s="308"/>
      <c r="D56" s="113">
        <v>1.6922365988909427</v>
      </c>
      <c r="E56" s="115">
        <v>1831</v>
      </c>
      <c r="F56" s="114">
        <v>1857</v>
      </c>
      <c r="G56" s="114">
        <v>1874</v>
      </c>
      <c r="H56" s="114">
        <v>1846</v>
      </c>
      <c r="I56" s="140">
        <v>1858</v>
      </c>
      <c r="J56" s="115">
        <v>-27</v>
      </c>
      <c r="K56" s="116">
        <v>-1.4531754574811626</v>
      </c>
    </row>
    <row r="57" spans="1:11" ht="14.1" customHeight="1" x14ac:dyDescent="0.2">
      <c r="A57" s="306" t="s">
        <v>284</v>
      </c>
      <c r="B57" s="307" t="s">
        <v>285</v>
      </c>
      <c r="C57" s="308"/>
      <c r="D57" s="113">
        <v>0.96765249537892795</v>
      </c>
      <c r="E57" s="115">
        <v>1047</v>
      </c>
      <c r="F57" s="114">
        <v>1051</v>
      </c>
      <c r="G57" s="114">
        <v>1052</v>
      </c>
      <c r="H57" s="114">
        <v>1030</v>
      </c>
      <c r="I57" s="140">
        <v>1042</v>
      </c>
      <c r="J57" s="115">
        <v>5</v>
      </c>
      <c r="K57" s="116">
        <v>0.47984644913627639</v>
      </c>
    </row>
    <row r="58" spans="1:11" ht="14.1" customHeight="1" x14ac:dyDescent="0.2">
      <c r="A58" s="306">
        <v>73</v>
      </c>
      <c r="B58" s="307" t="s">
        <v>286</v>
      </c>
      <c r="C58" s="308"/>
      <c r="D58" s="113">
        <v>2.3179297597042514</v>
      </c>
      <c r="E58" s="115">
        <v>2508</v>
      </c>
      <c r="F58" s="114">
        <v>2515</v>
      </c>
      <c r="G58" s="114">
        <v>2507</v>
      </c>
      <c r="H58" s="114">
        <v>2456</v>
      </c>
      <c r="I58" s="140">
        <v>2441</v>
      </c>
      <c r="J58" s="115">
        <v>67</v>
      </c>
      <c r="K58" s="116">
        <v>2.7447767308480131</v>
      </c>
    </row>
    <row r="59" spans="1:11" ht="14.1" customHeight="1" x14ac:dyDescent="0.2">
      <c r="A59" s="306" t="s">
        <v>287</v>
      </c>
      <c r="B59" s="307" t="s">
        <v>288</v>
      </c>
      <c r="C59" s="308"/>
      <c r="D59" s="113">
        <v>1.9602587800369686</v>
      </c>
      <c r="E59" s="115">
        <v>2121</v>
      </c>
      <c r="F59" s="114">
        <v>2125</v>
      </c>
      <c r="G59" s="114">
        <v>2121</v>
      </c>
      <c r="H59" s="114">
        <v>2081</v>
      </c>
      <c r="I59" s="140">
        <v>2057</v>
      </c>
      <c r="J59" s="115">
        <v>64</v>
      </c>
      <c r="K59" s="116">
        <v>3.1113271754982983</v>
      </c>
    </row>
    <row r="60" spans="1:11" ht="14.1" customHeight="1" x14ac:dyDescent="0.2">
      <c r="A60" s="306">
        <v>81</v>
      </c>
      <c r="B60" s="307" t="s">
        <v>289</v>
      </c>
      <c r="C60" s="308"/>
      <c r="D60" s="113">
        <v>8.6238447319778189</v>
      </c>
      <c r="E60" s="115">
        <v>9331</v>
      </c>
      <c r="F60" s="114">
        <v>9335</v>
      </c>
      <c r="G60" s="114">
        <v>9191</v>
      </c>
      <c r="H60" s="114">
        <v>9064</v>
      </c>
      <c r="I60" s="140">
        <v>9054</v>
      </c>
      <c r="J60" s="115">
        <v>277</v>
      </c>
      <c r="K60" s="116">
        <v>3.0594212502761211</v>
      </c>
    </row>
    <row r="61" spans="1:11" ht="14.1" customHeight="1" x14ac:dyDescent="0.2">
      <c r="A61" s="306" t="s">
        <v>290</v>
      </c>
      <c r="B61" s="307" t="s">
        <v>291</v>
      </c>
      <c r="C61" s="308"/>
      <c r="D61" s="113">
        <v>1.9778188539741219</v>
      </c>
      <c r="E61" s="115">
        <v>2140</v>
      </c>
      <c r="F61" s="114">
        <v>2149</v>
      </c>
      <c r="G61" s="114">
        <v>2149</v>
      </c>
      <c r="H61" s="114">
        <v>2084</v>
      </c>
      <c r="I61" s="140">
        <v>2105</v>
      </c>
      <c r="J61" s="115">
        <v>35</v>
      </c>
      <c r="K61" s="116">
        <v>1.66270783847981</v>
      </c>
    </row>
    <row r="62" spans="1:11" ht="14.1" customHeight="1" x14ac:dyDescent="0.2">
      <c r="A62" s="306" t="s">
        <v>292</v>
      </c>
      <c r="B62" s="307" t="s">
        <v>293</v>
      </c>
      <c r="C62" s="308"/>
      <c r="D62" s="113">
        <v>4.3872458410351198</v>
      </c>
      <c r="E62" s="115">
        <v>4747</v>
      </c>
      <c r="F62" s="114">
        <v>4760</v>
      </c>
      <c r="G62" s="114">
        <v>4629</v>
      </c>
      <c r="H62" s="114">
        <v>4605</v>
      </c>
      <c r="I62" s="140">
        <v>4569</v>
      </c>
      <c r="J62" s="115">
        <v>178</v>
      </c>
      <c r="K62" s="116">
        <v>3.8958196541912891</v>
      </c>
    </row>
    <row r="63" spans="1:11" ht="14.1" customHeight="1" x14ac:dyDescent="0.2">
      <c r="A63" s="306"/>
      <c r="B63" s="307" t="s">
        <v>294</v>
      </c>
      <c r="C63" s="308"/>
      <c r="D63" s="113">
        <v>3.9713493530499075</v>
      </c>
      <c r="E63" s="115">
        <v>4297</v>
      </c>
      <c r="F63" s="114">
        <v>4303</v>
      </c>
      <c r="G63" s="114">
        <v>4168</v>
      </c>
      <c r="H63" s="114">
        <v>4168</v>
      </c>
      <c r="I63" s="140">
        <v>4133</v>
      </c>
      <c r="J63" s="115">
        <v>164</v>
      </c>
      <c r="K63" s="116">
        <v>3.9680619404790707</v>
      </c>
    </row>
    <row r="64" spans="1:11" ht="14.1" customHeight="1" x14ac:dyDescent="0.2">
      <c r="A64" s="306" t="s">
        <v>295</v>
      </c>
      <c r="B64" s="307" t="s">
        <v>296</v>
      </c>
      <c r="C64" s="308"/>
      <c r="D64" s="113">
        <v>0.67744916820702406</v>
      </c>
      <c r="E64" s="115">
        <v>733</v>
      </c>
      <c r="F64" s="114">
        <v>712</v>
      </c>
      <c r="G64" s="114">
        <v>709</v>
      </c>
      <c r="H64" s="114">
        <v>704</v>
      </c>
      <c r="I64" s="140">
        <v>695</v>
      </c>
      <c r="J64" s="115">
        <v>38</v>
      </c>
      <c r="K64" s="116">
        <v>5.4676258992805753</v>
      </c>
    </row>
    <row r="65" spans="1:11" ht="14.1" customHeight="1" x14ac:dyDescent="0.2">
      <c r="A65" s="306" t="s">
        <v>297</v>
      </c>
      <c r="B65" s="307" t="s">
        <v>298</v>
      </c>
      <c r="C65" s="308"/>
      <c r="D65" s="113">
        <v>0.72920517560073939</v>
      </c>
      <c r="E65" s="115">
        <v>789</v>
      </c>
      <c r="F65" s="114">
        <v>791</v>
      </c>
      <c r="G65" s="114">
        <v>783</v>
      </c>
      <c r="H65" s="114">
        <v>765</v>
      </c>
      <c r="I65" s="140">
        <v>772</v>
      </c>
      <c r="J65" s="115">
        <v>17</v>
      </c>
      <c r="K65" s="116">
        <v>2.2020725388601035</v>
      </c>
    </row>
    <row r="66" spans="1:11" ht="14.1" customHeight="1" x14ac:dyDescent="0.2">
      <c r="A66" s="306">
        <v>82</v>
      </c>
      <c r="B66" s="307" t="s">
        <v>299</v>
      </c>
      <c r="C66" s="308"/>
      <c r="D66" s="113">
        <v>2.9214417744916821</v>
      </c>
      <c r="E66" s="115">
        <v>3161</v>
      </c>
      <c r="F66" s="114">
        <v>3154</v>
      </c>
      <c r="G66" s="114">
        <v>3115</v>
      </c>
      <c r="H66" s="114">
        <v>3054</v>
      </c>
      <c r="I66" s="140">
        <v>3047</v>
      </c>
      <c r="J66" s="115">
        <v>114</v>
      </c>
      <c r="K66" s="116">
        <v>3.7413849688217917</v>
      </c>
    </row>
    <row r="67" spans="1:11" ht="14.1" customHeight="1" x14ac:dyDescent="0.2">
      <c r="A67" s="306" t="s">
        <v>300</v>
      </c>
      <c r="B67" s="307" t="s">
        <v>301</v>
      </c>
      <c r="C67" s="308"/>
      <c r="D67" s="113">
        <v>1.7920517560073936</v>
      </c>
      <c r="E67" s="115">
        <v>1939</v>
      </c>
      <c r="F67" s="114">
        <v>1957</v>
      </c>
      <c r="G67" s="114">
        <v>1911</v>
      </c>
      <c r="H67" s="114">
        <v>1893</v>
      </c>
      <c r="I67" s="140">
        <v>1887</v>
      </c>
      <c r="J67" s="115">
        <v>52</v>
      </c>
      <c r="K67" s="116">
        <v>2.7556968733439322</v>
      </c>
    </row>
    <row r="68" spans="1:11" ht="14.1" customHeight="1" x14ac:dyDescent="0.2">
      <c r="A68" s="306" t="s">
        <v>302</v>
      </c>
      <c r="B68" s="307" t="s">
        <v>303</v>
      </c>
      <c r="C68" s="308"/>
      <c r="D68" s="113">
        <v>0.50646950092421439</v>
      </c>
      <c r="E68" s="115">
        <v>548</v>
      </c>
      <c r="F68" s="114">
        <v>566</v>
      </c>
      <c r="G68" s="114">
        <v>574</v>
      </c>
      <c r="H68" s="114">
        <v>557</v>
      </c>
      <c r="I68" s="140">
        <v>563</v>
      </c>
      <c r="J68" s="115">
        <v>-15</v>
      </c>
      <c r="K68" s="116">
        <v>-2.6642984014209592</v>
      </c>
    </row>
    <row r="69" spans="1:11" ht="14.1" customHeight="1" x14ac:dyDescent="0.2">
      <c r="A69" s="306">
        <v>83</v>
      </c>
      <c r="B69" s="307" t="s">
        <v>304</v>
      </c>
      <c r="C69" s="308"/>
      <c r="D69" s="113">
        <v>6.5730129390018481</v>
      </c>
      <c r="E69" s="115">
        <v>7112</v>
      </c>
      <c r="F69" s="114">
        <v>7082</v>
      </c>
      <c r="G69" s="114">
        <v>7035</v>
      </c>
      <c r="H69" s="114">
        <v>6915</v>
      </c>
      <c r="I69" s="140">
        <v>6920</v>
      </c>
      <c r="J69" s="115">
        <v>192</v>
      </c>
      <c r="K69" s="116">
        <v>2.7745664739884393</v>
      </c>
    </row>
    <row r="70" spans="1:11" ht="14.1" customHeight="1" x14ac:dyDescent="0.2">
      <c r="A70" s="306" t="s">
        <v>305</v>
      </c>
      <c r="B70" s="307" t="s">
        <v>306</v>
      </c>
      <c r="C70" s="308"/>
      <c r="D70" s="113">
        <v>5.2643253234750462</v>
      </c>
      <c r="E70" s="115">
        <v>5696</v>
      </c>
      <c r="F70" s="114">
        <v>5676</v>
      </c>
      <c r="G70" s="114">
        <v>5630</v>
      </c>
      <c r="H70" s="114">
        <v>5517</v>
      </c>
      <c r="I70" s="140">
        <v>5521</v>
      </c>
      <c r="J70" s="115">
        <v>175</v>
      </c>
      <c r="K70" s="116">
        <v>3.1697156312262273</v>
      </c>
    </row>
    <row r="71" spans="1:11" ht="14.1" customHeight="1" x14ac:dyDescent="0.2">
      <c r="A71" s="306"/>
      <c r="B71" s="307" t="s">
        <v>307</v>
      </c>
      <c r="C71" s="308"/>
      <c r="D71" s="113">
        <v>3.0046210720887245</v>
      </c>
      <c r="E71" s="115">
        <v>3251</v>
      </c>
      <c r="F71" s="114">
        <v>3246</v>
      </c>
      <c r="G71" s="114">
        <v>3218</v>
      </c>
      <c r="H71" s="114">
        <v>3134</v>
      </c>
      <c r="I71" s="140">
        <v>3130</v>
      </c>
      <c r="J71" s="115">
        <v>121</v>
      </c>
      <c r="K71" s="116">
        <v>3.8658146964856228</v>
      </c>
    </row>
    <row r="72" spans="1:11" ht="14.1" customHeight="1" x14ac:dyDescent="0.2">
      <c r="A72" s="306">
        <v>84</v>
      </c>
      <c r="B72" s="307" t="s">
        <v>308</v>
      </c>
      <c r="C72" s="308"/>
      <c r="D72" s="113">
        <v>1.2097966728280962</v>
      </c>
      <c r="E72" s="115">
        <v>1309</v>
      </c>
      <c r="F72" s="114">
        <v>1275</v>
      </c>
      <c r="G72" s="114">
        <v>1244</v>
      </c>
      <c r="H72" s="114">
        <v>1278</v>
      </c>
      <c r="I72" s="140">
        <v>1300</v>
      </c>
      <c r="J72" s="115">
        <v>9</v>
      </c>
      <c r="K72" s="116">
        <v>0.69230769230769229</v>
      </c>
    </row>
    <row r="73" spans="1:11" ht="14.1" customHeight="1" x14ac:dyDescent="0.2">
      <c r="A73" s="306" t="s">
        <v>309</v>
      </c>
      <c r="B73" s="307" t="s">
        <v>310</v>
      </c>
      <c r="C73" s="308"/>
      <c r="D73" s="113">
        <v>0.50184842883548986</v>
      </c>
      <c r="E73" s="115">
        <v>543</v>
      </c>
      <c r="F73" s="114">
        <v>535</v>
      </c>
      <c r="G73" s="114">
        <v>522</v>
      </c>
      <c r="H73" s="114">
        <v>538</v>
      </c>
      <c r="I73" s="140">
        <v>550</v>
      </c>
      <c r="J73" s="115">
        <v>-7</v>
      </c>
      <c r="K73" s="116">
        <v>-1.2727272727272727</v>
      </c>
    </row>
    <row r="74" spans="1:11" ht="14.1" customHeight="1" x14ac:dyDescent="0.2">
      <c r="A74" s="306" t="s">
        <v>311</v>
      </c>
      <c r="B74" s="307" t="s">
        <v>312</v>
      </c>
      <c r="C74" s="308"/>
      <c r="D74" s="113">
        <v>0.28835489833641403</v>
      </c>
      <c r="E74" s="115">
        <v>312</v>
      </c>
      <c r="F74" s="114">
        <v>292</v>
      </c>
      <c r="G74" s="114">
        <v>292</v>
      </c>
      <c r="H74" s="114">
        <v>301</v>
      </c>
      <c r="I74" s="140">
        <v>307</v>
      </c>
      <c r="J74" s="115">
        <v>5</v>
      </c>
      <c r="K74" s="116">
        <v>1.6286644951140066</v>
      </c>
    </row>
    <row r="75" spans="1:11" ht="14.1" customHeight="1" x14ac:dyDescent="0.2">
      <c r="A75" s="306" t="s">
        <v>313</v>
      </c>
      <c r="B75" s="307" t="s">
        <v>314</v>
      </c>
      <c r="C75" s="308"/>
      <c r="D75" s="113">
        <v>0.10905730129390019</v>
      </c>
      <c r="E75" s="115">
        <v>118</v>
      </c>
      <c r="F75" s="114">
        <v>115</v>
      </c>
      <c r="G75" s="114">
        <v>114</v>
      </c>
      <c r="H75" s="114">
        <v>118</v>
      </c>
      <c r="I75" s="140">
        <v>111</v>
      </c>
      <c r="J75" s="115">
        <v>7</v>
      </c>
      <c r="K75" s="116">
        <v>6.3063063063063067</v>
      </c>
    </row>
    <row r="76" spans="1:11" ht="14.1" customHeight="1" x14ac:dyDescent="0.2">
      <c r="A76" s="306">
        <v>91</v>
      </c>
      <c r="B76" s="307" t="s">
        <v>315</v>
      </c>
      <c r="C76" s="308"/>
      <c r="D76" s="113">
        <v>0.3632162661737523</v>
      </c>
      <c r="E76" s="115">
        <v>393</v>
      </c>
      <c r="F76" s="114">
        <v>373</v>
      </c>
      <c r="G76" s="114">
        <v>357</v>
      </c>
      <c r="H76" s="114">
        <v>324</v>
      </c>
      <c r="I76" s="140">
        <v>330</v>
      </c>
      <c r="J76" s="115">
        <v>63</v>
      </c>
      <c r="K76" s="116">
        <v>19.09090909090909</v>
      </c>
    </row>
    <row r="77" spans="1:11" ht="14.1" customHeight="1" x14ac:dyDescent="0.2">
      <c r="A77" s="306">
        <v>92</v>
      </c>
      <c r="B77" s="307" t="s">
        <v>316</v>
      </c>
      <c r="C77" s="308"/>
      <c r="D77" s="113">
        <v>0.78003696857670979</v>
      </c>
      <c r="E77" s="115">
        <v>844</v>
      </c>
      <c r="F77" s="114">
        <v>846</v>
      </c>
      <c r="G77" s="114">
        <v>854</v>
      </c>
      <c r="H77" s="114">
        <v>834</v>
      </c>
      <c r="I77" s="140">
        <v>837</v>
      </c>
      <c r="J77" s="115">
        <v>7</v>
      </c>
      <c r="K77" s="116">
        <v>0.83632019115890088</v>
      </c>
    </row>
    <row r="78" spans="1:11" ht="14.1" customHeight="1" x14ac:dyDescent="0.2">
      <c r="A78" s="306">
        <v>93</v>
      </c>
      <c r="B78" s="307" t="s">
        <v>317</v>
      </c>
      <c r="C78" s="308"/>
      <c r="D78" s="113">
        <v>0.31700554528650648</v>
      </c>
      <c r="E78" s="115">
        <v>343</v>
      </c>
      <c r="F78" s="114">
        <v>336</v>
      </c>
      <c r="G78" s="114">
        <v>341</v>
      </c>
      <c r="H78" s="114">
        <v>341</v>
      </c>
      <c r="I78" s="140">
        <v>343</v>
      </c>
      <c r="J78" s="115">
        <v>0</v>
      </c>
      <c r="K78" s="116">
        <v>0</v>
      </c>
    </row>
    <row r="79" spans="1:11" ht="14.1" customHeight="1" x14ac:dyDescent="0.2">
      <c r="A79" s="306">
        <v>94</v>
      </c>
      <c r="B79" s="307" t="s">
        <v>318</v>
      </c>
      <c r="C79" s="308"/>
      <c r="D79" s="113">
        <v>7.763401109057301E-2</v>
      </c>
      <c r="E79" s="115">
        <v>84</v>
      </c>
      <c r="F79" s="114">
        <v>84</v>
      </c>
      <c r="G79" s="114">
        <v>94</v>
      </c>
      <c r="H79" s="114">
        <v>91</v>
      </c>
      <c r="I79" s="140">
        <v>87</v>
      </c>
      <c r="J79" s="115">
        <v>-3</v>
      </c>
      <c r="K79" s="116">
        <v>-3.4482758620689653</v>
      </c>
    </row>
    <row r="80" spans="1:11" ht="14.1" customHeight="1" x14ac:dyDescent="0.2">
      <c r="A80" s="306" t="s">
        <v>319</v>
      </c>
      <c r="B80" s="307" t="s">
        <v>320</v>
      </c>
      <c r="C80" s="308"/>
      <c r="D80" s="113">
        <v>4.6210720887245845E-3</v>
      </c>
      <c r="E80" s="115">
        <v>5</v>
      </c>
      <c r="F80" s="114">
        <v>6</v>
      </c>
      <c r="G80" s="114">
        <v>6</v>
      </c>
      <c r="H80" s="114">
        <v>5</v>
      </c>
      <c r="I80" s="140">
        <v>5</v>
      </c>
      <c r="J80" s="115">
        <v>0</v>
      </c>
      <c r="K80" s="116">
        <v>0</v>
      </c>
    </row>
    <row r="81" spans="1:11" ht="14.1" customHeight="1" x14ac:dyDescent="0.2">
      <c r="A81" s="310" t="s">
        <v>321</v>
      </c>
      <c r="B81" s="311" t="s">
        <v>224</v>
      </c>
      <c r="C81" s="312"/>
      <c r="D81" s="125">
        <v>0.33826247689463956</v>
      </c>
      <c r="E81" s="143">
        <v>366</v>
      </c>
      <c r="F81" s="144">
        <v>370</v>
      </c>
      <c r="G81" s="144">
        <v>377</v>
      </c>
      <c r="H81" s="144">
        <v>373</v>
      </c>
      <c r="I81" s="145">
        <v>381</v>
      </c>
      <c r="J81" s="143">
        <v>-15</v>
      </c>
      <c r="K81" s="146">
        <v>-3.9370078740157481</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31147</v>
      </c>
      <c r="E12" s="114">
        <v>32457</v>
      </c>
      <c r="F12" s="114">
        <v>32392</v>
      </c>
      <c r="G12" s="114">
        <v>32566</v>
      </c>
      <c r="H12" s="140">
        <v>32346</v>
      </c>
      <c r="I12" s="115">
        <v>-1199</v>
      </c>
      <c r="J12" s="116">
        <v>-3.706795276077413</v>
      </c>
      <c r="K12"/>
      <c r="L12"/>
      <c r="M12"/>
      <c r="N12"/>
      <c r="O12"/>
      <c r="P12"/>
    </row>
    <row r="13" spans="1:16" s="110" customFormat="1" ht="14.45" customHeight="1" x14ac:dyDescent="0.2">
      <c r="A13" s="120" t="s">
        <v>105</v>
      </c>
      <c r="B13" s="119" t="s">
        <v>106</v>
      </c>
      <c r="C13" s="113">
        <v>39.342472790316883</v>
      </c>
      <c r="D13" s="115">
        <v>12254</v>
      </c>
      <c r="E13" s="114">
        <v>12707</v>
      </c>
      <c r="F13" s="114">
        <v>12601</v>
      </c>
      <c r="G13" s="114">
        <v>12572</v>
      </c>
      <c r="H13" s="140">
        <v>12472</v>
      </c>
      <c r="I13" s="115">
        <v>-218</v>
      </c>
      <c r="J13" s="116">
        <v>-1.7479153303399615</v>
      </c>
      <c r="K13"/>
      <c r="L13"/>
      <c r="M13"/>
      <c r="N13"/>
      <c r="O13"/>
      <c r="P13"/>
    </row>
    <row r="14" spans="1:16" s="110" customFormat="1" ht="14.45" customHeight="1" x14ac:dyDescent="0.2">
      <c r="A14" s="120"/>
      <c r="B14" s="119" t="s">
        <v>107</v>
      </c>
      <c r="C14" s="113">
        <v>60.657527209683117</v>
      </c>
      <c r="D14" s="115">
        <v>18893</v>
      </c>
      <c r="E14" s="114">
        <v>19750</v>
      </c>
      <c r="F14" s="114">
        <v>19791</v>
      </c>
      <c r="G14" s="114">
        <v>19994</v>
      </c>
      <c r="H14" s="140">
        <v>19874</v>
      </c>
      <c r="I14" s="115">
        <v>-981</v>
      </c>
      <c r="J14" s="116">
        <v>-4.9360974137063502</v>
      </c>
      <c r="K14"/>
      <c r="L14"/>
      <c r="M14"/>
      <c r="N14"/>
      <c r="O14"/>
      <c r="P14"/>
    </row>
    <row r="15" spans="1:16" s="110" customFormat="1" ht="14.45" customHeight="1" x14ac:dyDescent="0.2">
      <c r="A15" s="118" t="s">
        <v>105</v>
      </c>
      <c r="B15" s="121" t="s">
        <v>108</v>
      </c>
      <c r="C15" s="113">
        <v>15.731852184801104</v>
      </c>
      <c r="D15" s="115">
        <v>4900</v>
      </c>
      <c r="E15" s="114">
        <v>5270</v>
      </c>
      <c r="F15" s="114">
        <v>5205</v>
      </c>
      <c r="G15" s="114">
        <v>5361</v>
      </c>
      <c r="H15" s="140">
        <v>5150</v>
      </c>
      <c r="I15" s="115">
        <v>-250</v>
      </c>
      <c r="J15" s="116">
        <v>-4.8543689320388346</v>
      </c>
      <c r="K15"/>
      <c r="L15"/>
      <c r="M15"/>
      <c r="N15"/>
      <c r="O15"/>
      <c r="P15"/>
    </row>
    <row r="16" spans="1:16" s="110" customFormat="1" ht="14.45" customHeight="1" x14ac:dyDescent="0.2">
      <c r="A16" s="118"/>
      <c r="B16" s="121" t="s">
        <v>109</v>
      </c>
      <c r="C16" s="113">
        <v>47.645038045397634</v>
      </c>
      <c r="D16" s="115">
        <v>14840</v>
      </c>
      <c r="E16" s="114">
        <v>15488</v>
      </c>
      <c r="F16" s="114">
        <v>15552</v>
      </c>
      <c r="G16" s="114">
        <v>15641</v>
      </c>
      <c r="H16" s="140">
        <v>15779</v>
      </c>
      <c r="I16" s="115">
        <v>-939</v>
      </c>
      <c r="J16" s="116">
        <v>-5.9509474618163383</v>
      </c>
      <c r="K16"/>
      <c r="L16"/>
      <c r="M16"/>
      <c r="N16"/>
      <c r="O16"/>
      <c r="P16"/>
    </row>
    <row r="17" spans="1:16" s="110" customFormat="1" ht="14.45" customHeight="1" x14ac:dyDescent="0.2">
      <c r="A17" s="118"/>
      <c r="B17" s="121" t="s">
        <v>110</v>
      </c>
      <c r="C17" s="113">
        <v>20.605515780010915</v>
      </c>
      <c r="D17" s="115">
        <v>6418</v>
      </c>
      <c r="E17" s="114">
        <v>6645</v>
      </c>
      <c r="F17" s="114">
        <v>6610</v>
      </c>
      <c r="G17" s="114">
        <v>6625</v>
      </c>
      <c r="H17" s="140">
        <v>6553</v>
      </c>
      <c r="I17" s="115">
        <v>-135</v>
      </c>
      <c r="J17" s="116">
        <v>-2.0601251335266291</v>
      </c>
      <c r="K17"/>
      <c r="L17"/>
      <c r="M17"/>
      <c r="N17"/>
      <c r="O17"/>
      <c r="P17"/>
    </row>
    <row r="18" spans="1:16" s="110" customFormat="1" ht="14.45" customHeight="1" x14ac:dyDescent="0.2">
      <c r="A18" s="120"/>
      <c r="B18" s="121" t="s">
        <v>111</v>
      </c>
      <c r="C18" s="113">
        <v>16.017593989790349</v>
      </c>
      <c r="D18" s="115">
        <v>4989</v>
      </c>
      <c r="E18" s="114">
        <v>5054</v>
      </c>
      <c r="F18" s="114">
        <v>5025</v>
      </c>
      <c r="G18" s="114">
        <v>4939</v>
      </c>
      <c r="H18" s="140">
        <v>4864</v>
      </c>
      <c r="I18" s="115">
        <v>125</v>
      </c>
      <c r="J18" s="116">
        <v>2.5699013157894739</v>
      </c>
      <c r="K18"/>
      <c r="L18"/>
      <c r="M18"/>
      <c r="N18"/>
      <c r="O18"/>
      <c r="P18"/>
    </row>
    <row r="19" spans="1:16" s="110" customFormat="1" ht="14.45" customHeight="1" x14ac:dyDescent="0.2">
      <c r="A19" s="120"/>
      <c r="B19" s="121" t="s">
        <v>112</v>
      </c>
      <c r="C19" s="113">
        <v>1.7786624715060841</v>
      </c>
      <c r="D19" s="115">
        <v>554</v>
      </c>
      <c r="E19" s="114">
        <v>530</v>
      </c>
      <c r="F19" s="114">
        <v>525</v>
      </c>
      <c r="G19" s="114">
        <v>430</v>
      </c>
      <c r="H19" s="140">
        <v>438</v>
      </c>
      <c r="I19" s="115">
        <v>116</v>
      </c>
      <c r="J19" s="116">
        <v>26.484018264840184</v>
      </c>
      <c r="K19"/>
      <c r="L19"/>
      <c r="M19"/>
      <c r="N19"/>
      <c r="O19"/>
      <c r="P19"/>
    </row>
    <row r="20" spans="1:16" s="110" customFormat="1" ht="14.45" customHeight="1" x14ac:dyDescent="0.2">
      <c r="A20" s="120" t="s">
        <v>113</v>
      </c>
      <c r="B20" s="119" t="s">
        <v>116</v>
      </c>
      <c r="C20" s="113">
        <v>90.307252704915399</v>
      </c>
      <c r="D20" s="115">
        <v>28128</v>
      </c>
      <c r="E20" s="114">
        <v>29438</v>
      </c>
      <c r="F20" s="114">
        <v>29365</v>
      </c>
      <c r="G20" s="114">
        <v>29468</v>
      </c>
      <c r="H20" s="140">
        <v>29254</v>
      </c>
      <c r="I20" s="115">
        <v>-1126</v>
      </c>
      <c r="J20" s="116">
        <v>-3.8490462842688178</v>
      </c>
      <c r="K20"/>
      <c r="L20"/>
      <c r="M20"/>
      <c r="N20"/>
      <c r="O20"/>
      <c r="P20"/>
    </row>
    <row r="21" spans="1:16" s="110" customFormat="1" ht="14.45" customHeight="1" x14ac:dyDescent="0.2">
      <c r="A21" s="123"/>
      <c r="B21" s="124" t="s">
        <v>117</v>
      </c>
      <c r="C21" s="125">
        <v>9.5932192506501437</v>
      </c>
      <c r="D21" s="143">
        <v>2988</v>
      </c>
      <c r="E21" s="144">
        <v>2976</v>
      </c>
      <c r="F21" s="144">
        <v>2982</v>
      </c>
      <c r="G21" s="144">
        <v>3052</v>
      </c>
      <c r="H21" s="145">
        <v>3048</v>
      </c>
      <c r="I21" s="143">
        <v>-60</v>
      </c>
      <c r="J21" s="146">
        <v>-1.9685039370078741</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1707779</v>
      </c>
      <c r="E23" s="114">
        <v>1775685</v>
      </c>
      <c r="F23" s="114">
        <v>1776041</v>
      </c>
      <c r="G23" s="114">
        <v>1788202</v>
      </c>
      <c r="H23" s="140">
        <v>1763443</v>
      </c>
      <c r="I23" s="115">
        <v>-55664</v>
      </c>
      <c r="J23" s="116">
        <v>-3.156552267354261</v>
      </c>
      <c r="K23"/>
      <c r="L23"/>
      <c r="M23"/>
      <c r="N23"/>
      <c r="O23"/>
      <c r="P23"/>
    </row>
    <row r="24" spans="1:16" s="110" customFormat="1" ht="14.45" customHeight="1" x14ac:dyDescent="0.2">
      <c r="A24" s="120" t="s">
        <v>105</v>
      </c>
      <c r="B24" s="119" t="s">
        <v>106</v>
      </c>
      <c r="C24" s="113">
        <v>41.122358337934827</v>
      </c>
      <c r="D24" s="115">
        <v>702279</v>
      </c>
      <c r="E24" s="114">
        <v>728179</v>
      </c>
      <c r="F24" s="114">
        <v>727153</v>
      </c>
      <c r="G24" s="114">
        <v>728440</v>
      </c>
      <c r="H24" s="140">
        <v>715726</v>
      </c>
      <c r="I24" s="115">
        <v>-13447</v>
      </c>
      <c r="J24" s="116">
        <v>-1.8787916046084674</v>
      </c>
      <c r="K24"/>
      <c r="L24"/>
      <c r="M24"/>
      <c r="N24"/>
      <c r="O24"/>
      <c r="P24"/>
    </row>
    <row r="25" spans="1:16" s="110" customFormat="1" ht="14.45" customHeight="1" x14ac:dyDescent="0.2">
      <c r="A25" s="120"/>
      <c r="B25" s="119" t="s">
        <v>107</v>
      </c>
      <c r="C25" s="113">
        <v>58.877641662065173</v>
      </c>
      <c r="D25" s="115">
        <v>1005500</v>
      </c>
      <c r="E25" s="114">
        <v>1047506</v>
      </c>
      <c r="F25" s="114">
        <v>1048888</v>
      </c>
      <c r="G25" s="114">
        <v>1059762</v>
      </c>
      <c r="H25" s="140">
        <v>1047717</v>
      </c>
      <c r="I25" s="115">
        <v>-42217</v>
      </c>
      <c r="J25" s="116">
        <v>-4.0294277939558105</v>
      </c>
      <c r="K25"/>
      <c r="L25"/>
      <c r="M25"/>
      <c r="N25"/>
      <c r="O25"/>
      <c r="P25"/>
    </row>
    <row r="26" spans="1:16" s="110" customFormat="1" ht="14.45" customHeight="1" x14ac:dyDescent="0.2">
      <c r="A26" s="118" t="s">
        <v>105</v>
      </c>
      <c r="B26" s="121" t="s">
        <v>108</v>
      </c>
      <c r="C26" s="113">
        <v>18.467612027083131</v>
      </c>
      <c r="D26" s="115">
        <v>315386</v>
      </c>
      <c r="E26" s="114">
        <v>334468</v>
      </c>
      <c r="F26" s="114">
        <v>331593</v>
      </c>
      <c r="G26" s="114">
        <v>342197</v>
      </c>
      <c r="H26" s="140">
        <v>325926</v>
      </c>
      <c r="I26" s="115">
        <v>-10540</v>
      </c>
      <c r="J26" s="116">
        <v>-3.233862901394795</v>
      </c>
      <c r="K26"/>
      <c r="L26"/>
      <c r="M26"/>
      <c r="N26"/>
      <c r="O26"/>
      <c r="P26"/>
    </row>
    <row r="27" spans="1:16" s="110" customFormat="1" ht="14.45" customHeight="1" x14ac:dyDescent="0.2">
      <c r="A27" s="118"/>
      <c r="B27" s="121" t="s">
        <v>109</v>
      </c>
      <c r="C27" s="113">
        <v>48.761578635174693</v>
      </c>
      <c r="D27" s="115">
        <v>832740</v>
      </c>
      <c r="E27" s="114">
        <v>869606</v>
      </c>
      <c r="F27" s="114">
        <v>874087</v>
      </c>
      <c r="G27" s="114">
        <v>878927</v>
      </c>
      <c r="H27" s="140">
        <v>877072</v>
      </c>
      <c r="I27" s="115">
        <v>-44332</v>
      </c>
      <c r="J27" s="116">
        <v>-5.0545451228633453</v>
      </c>
      <c r="K27"/>
      <c r="L27"/>
      <c r="M27"/>
      <c r="N27"/>
      <c r="O27"/>
      <c r="P27"/>
    </row>
    <row r="28" spans="1:16" s="110" customFormat="1" ht="14.45" customHeight="1" x14ac:dyDescent="0.2">
      <c r="A28" s="118"/>
      <c r="B28" s="121" t="s">
        <v>110</v>
      </c>
      <c r="C28" s="113">
        <v>18.643805785174781</v>
      </c>
      <c r="D28" s="115">
        <v>318395</v>
      </c>
      <c r="E28" s="114">
        <v>324713</v>
      </c>
      <c r="F28" s="114">
        <v>325493</v>
      </c>
      <c r="G28" s="114">
        <v>325113</v>
      </c>
      <c r="H28" s="140">
        <v>322656</v>
      </c>
      <c r="I28" s="115">
        <v>-4261</v>
      </c>
      <c r="J28" s="116">
        <v>-1.3206015074878508</v>
      </c>
      <c r="K28"/>
      <c r="L28"/>
      <c r="M28"/>
      <c r="N28"/>
      <c r="O28"/>
      <c r="P28"/>
    </row>
    <row r="29" spans="1:16" s="110" customFormat="1" ht="14.45" customHeight="1" x14ac:dyDescent="0.2">
      <c r="A29" s="118"/>
      <c r="B29" s="121" t="s">
        <v>111</v>
      </c>
      <c r="C29" s="113">
        <v>14.126652219051763</v>
      </c>
      <c r="D29" s="115">
        <v>241252</v>
      </c>
      <c r="E29" s="114">
        <v>246897</v>
      </c>
      <c r="F29" s="114">
        <v>244867</v>
      </c>
      <c r="G29" s="114">
        <v>241964</v>
      </c>
      <c r="H29" s="140">
        <v>237787</v>
      </c>
      <c r="I29" s="115">
        <v>3465</v>
      </c>
      <c r="J29" s="116">
        <v>1.4571864736087339</v>
      </c>
      <c r="K29"/>
      <c r="L29"/>
      <c r="M29"/>
      <c r="N29"/>
      <c r="O29"/>
      <c r="P29"/>
    </row>
    <row r="30" spans="1:16" s="110" customFormat="1" ht="14.45" customHeight="1" x14ac:dyDescent="0.2">
      <c r="A30" s="120"/>
      <c r="B30" s="121" t="s">
        <v>112</v>
      </c>
      <c r="C30" s="113">
        <v>1.3906951660607139</v>
      </c>
      <c r="D30" s="115">
        <v>23750</v>
      </c>
      <c r="E30" s="114">
        <v>24284</v>
      </c>
      <c r="F30" s="114">
        <v>25036</v>
      </c>
      <c r="G30" s="114">
        <v>21801</v>
      </c>
      <c r="H30" s="140">
        <v>20977</v>
      </c>
      <c r="I30" s="115">
        <v>2773</v>
      </c>
      <c r="J30" s="116">
        <v>13.219240120131573</v>
      </c>
      <c r="K30"/>
      <c r="L30"/>
      <c r="M30"/>
      <c r="N30"/>
      <c r="O30"/>
      <c r="P30"/>
    </row>
    <row r="31" spans="1:16" s="110" customFormat="1" ht="14.45" customHeight="1" x14ac:dyDescent="0.2">
      <c r="A31" s="120" t="s">
        <v>113</v>
      </c>
      <c r="B31" s="119" t="s">
        <v>116</v>
      </c>
      <c r="C31" s="113">
        <v>86.703724545154842</v>
      </c>
      <c r="D31" s="115">
        <v>1480708</v>
      </c>
      <c r="E31" s="114">
        <v>1538818</v>
      </c>
      <c r="F31" s="114">
        <v>1541650</v>
      </c>
      <c r="G31" s="114">
        <v>1553602</v>
      </c>
      <c r="H31" s="140">
        <v>1533161</v>
      </c>
      <c r="I31" s="115">
        <v>-52453</v>
      </c>
      <c r="J31" s="116">
        <v>-3.4212323428524467</v>
      </c>
      <c r="K31"/>
      <c r="L31"/>
      <c r="M31"/>
      <c r="N31"/>
      <c r="O31"/>
      <c r="P31"/>
    </row>
    <row r="32" spans="1:16" s="110" customFormat="1" ht="14.45" customHeight="1" x14ac:dyDescent="0.2">
      <c r="A32" s="123"/>
      <c r="B32" s="124" t="s">
        <v>117</v>
      </c>
      <c r="C32" s="125">
        <v>12.982651736553734</v>
      </c>
      <c r="D32" s="143">
        <v>221715</v>
      </c>
      <c r="E32" s="144">
        <v>231060</v>
      </c>
      <c r="F32" s="144">
        <v>228716</v>
      </c>
      <c r="G32" s="144">
        <v>228742</v>
      </c>
      <c r="H32" s="145">
        <v>224589</v>
      </c>
      <c r="I32" s="143">
        <v>-2874</v>
      </c>
      <c r="J32" s="146">
        <v>-1.2796708654475508</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31171</v>
      </c>
      <c r="E56" s="114">
        <v>32445</v>
      </c>
      <c r="F56" s="114">
        <v>32597</v>
      </c>
      <c r="G56" s="114">
        <v>32776</v>
      </c>
      <c r="H56" s="140">
        <v>32364</v>
      </c>
      <c r="I56" s="115">
        <v>-1193</v>
      </c>
      <c r="J56" s="116">
        <v>-3.686194537140032</v>
      </c>
      <c r="K56"/>
      <c r="L56"/>
      <c r="M56"/>
      <c r="N56"/>
      <c r="O56"/>
      <c r="P56"/>
    </row>
    <row r="57" spans="1:16" s="110" customFormat="1" ht="14.45" customHeight="1" x14ac:dyDescent="0.2">
      <c r="A57" s="120" t="s">
        <v>105</v>
      </c>
      <c r="B57" s="119" t="s">
        <v>106</v>
      </c>
      <c r="C57" s="113">
        <v>40.374065637932695</v>
      </c>
      <c r="D57" s="115">
        <v>12585</v>
      </c>
      <c r="E57" s="114">
        <v>13009</v>
      </c>
      <c r="F57" s="114">
        <v>13029</v>
      </c>
      <c r="G57" s="114">
        <v>13009</v>
      </c>
      <c r="H57" s="140">
        <v>12836</v>
      </c>
      <c r="I57" s="115">
        <v>-251</v>
      </c>
      <c r="J57" s="116">
        <v>-1.9554378311000311</v>
      </c>
    </row>
    <row r="58" spans="1:16" s="110" customFormat="1" ht="14.45" customHeight="1" x14ac:dyDescent="0.2">
      <c r="A58" s="120"/>
      <c r="B58" s="119" t="s">
        <v>107</v>
      </c>
      <c r="C58" s="113">
        <v>59.625934362067305</v>
      </c>
      <c r="D58" s="115">
        <v>18586</v>
      </c>
      <c r="E58" s="114">
        <v>19436</v>
      </c>
      <c r="F58" s="114">
        <v>19568</v>
      </c>
      <c r="G58" s="114">
        <v>19767</v>
      </c>
      <c r="H58" s="140">
        <v>19528</v>
      </c>
      <c r="I58" s="115">
        <v>-942</v>
      </c>
      <c r="J58" s="116">
        <v>-4.8238426874231868</v>
      </c>
    </row>
    <row r="59" spans="1:16" s="110" customFormat="1" ht="14.45" customHeight="1" x14ac:dyDescent="0.2">
      <c r="A59" s="118" t="s">
        <v>105</v>
      </c>
      <c r="B59" s="121" t="s">
        <v>108</v>
      </c>
      <c r="C59" s="113">
        <v>16.284366879471303</v>
      </c>
      <c r="D59" s="115">
        <v>5076</v>
      </c>
      <c r="E59" s="114">
        <v>5497</v>
      </c>
      <c r="F59" s="114">
        <v>5519</v>
      </c>
      <c r="G59" s="114">
        <v>5651</v>
      </c>
      <c r="H59" s="140">
        <v>5359</v>
      </c>
      <c r="I59" s="115">
        <v>-283</v>
      </c>
      <c r="J59" s="116">
        <v>-5.2808359768613551</v>
      </c>
    </row>
    <row r="60" spans="1:16" s="110" customFormat="1" ht="14.45" customHeight="1" x14ac:dyDescent="0.2">
      <c r="A60" s="118"/>
      <c r="B60" s="121" t="s">
        <v>109</v>
      </c>
      <c r="C60" s="113">
        <v>47.425491642873183</v>
      </c>
      <c r="D60" s="115">
        <v>14783</v>
      </c>
      <c r="E60" s="114">
        <v>15395</v>
      </c>
      <c r="F60" s="114">
        <v>15536</v>
      </c>
      <c r="G60" s="114">
        <v>15637</v>
      </c>
      <c r="H60" s="140">
        <v>15685</v>
      </c>
      <c r="I60" s="115">
        <v>-902</v>
      </c>
      <c r="J60" s="116">
        <v>-5.7507172457762197</v>
      </c>
    </row>
    <row r="61" spans="1:16" s="110" customFormat="1" ht="14.45" customHeight="1" x14ac:dyDescent="0.2">
      <c r="A61" s="118"/>
      <c r="B61" s="121" t="s">
        <v>110</v>
      </c>
      <c r="C61" s="113">
        <v>20.214301754836224</v>
      </c>
      <c r="D61" s="115">
        <v>6301</v>
      </c>
      <c r="E61" s="114">
        <v>6467</v>
      </c>
      <c r="F61" s="114">
        <v>6468</v>
      </c>
      <c r="G61" s="114">
        <v>6500</v>
      </c>
      <c r="H61" s="140">
        <v>6430</v>
      </c>
      <c r="I61" s="115">
        <v>-129</v>
      </c>
      <c r="J61" s="116">
        <v>-2.0062208398133747</v>
      </c>
    </row>
    <row r="62" spans="1:16" s="110" customFormat="1" ht="14.45" customHeight="1" x14ac:dyDescent="0.2">
      <c r="A62" s="120"/>
      <c r="B62" s="121" t="s">
        <v>111</v>
      </c>
      <c r="C62" s="113">
        <v>16.075839722819286</v>
      </c>
      <c r="D62" s="115">
        <v>5011</v>
      </c>
      <c r="E62" s="114">
        <v>5086</v>
      </c>
      <c r="F62" s="114">
        <v>5074</v>
      </c>
      <c r="G62" s="114">
        <v>4988</v>
      </c>
      <c r="H62" s="140">
        <v>4890</v>
      </c>
      <c r="I62" s="115">
        <v>121</v>
      </c>
      <c r="J62" s="116">
        <v>2.4744376278118612</v>
      </c>
    </row>
    <row r="63" spans="1:16" s="110" customFormat="1" ht="14.45" customHeight="1" x14ac:dyDescent="0.2">
      <c r="A63" s="120"/>
      <c r="B63" s="121" t="s">
        <v>112</v>
      </c>
      <c r="C63" s="113">
        <v>1.6746334734208077</v>
      </c>
      <c r="D63" s="115">
        <v>522</v>
      </c>
      <c r="E63" s="114">
        <v>513</v>
      </c>
      <c r="F63" s="114">
        <v>517</v>
      </c>
      <c r="G63" s="114">
        <v>434</v>
      </c>
      <c r="H63" s="140">
        <v>429</v>
      </c>
      <c r="I63" s="115">
        <v>93</v>
      </c>
      <c r="J63" s="116">
        <v>21.678321678321677</v>
      </c>
    </row>
    <row r="64" spans="1:16" s="110" customFormat="1" ht="14.45" customHeight="1" x14ac:dyDescent="0.2">
      <c r="A64" s="120" t="s">
        <v>113</v>
      </c>
      <c r="B64" s="119" t="s">
        <v>116</v>
      </c>
      <c r="C64" s="113">
        <v>91.405473035834589</v>
      </c>
      <c r="D64" s="115">
        <v>28492</v>
      </c>
      <c r="E64" s="114">
        <v>29754</v>
      </c>
      <c r="F64" s="114">
        <v>29884</v>
      </c>
      <c r="G64" s="114">
        <v>30038</v>
      </c>
      <c r="H64" s="140">
        <v>29679</v>
      </c>
      <c r="I64" s="115">
        <v>-1187</v>
      </c>
      <c r="J64" s="116">
        <v>-3.9994608982782438</v>
      </c>
    </row>
    <row r="65" spans="1:10" s="110" customFormat="1" ht="14.45" customHeight="1" x14ac:dyDescent="0.2">
      <c r="A65" s="123"/>
      <c r="B65" s="124" t="s">
        <v>117</v>
      </c>
      <c r="C65" s="125">
        <v>8.4501620095601684</v>
      </c>
      <c r="D65" s="143">
        <v>2634</v>
      </c>
      <c r="E65" s="144">
        <v>2638</v>
      </c>
      <c r="F65" s="144">
        <v>2661</v>
      </c>
      <c r="G65" s="144">
        <v>2689</v>
      </c>
      <c r="H65" s="145">
        <v>2637</v>
      </c>
      <c r="I65" s="143">
        <v>-3</v>
      </c>
      <c r="J65" s="146">
        <v>-0.11376564277588168</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31147</v>
      </c>
      <c r="G11" s="114">
        <v>32457</v>
      </c>
      <c r="H11" s="114">
        <v>32392</v>
      </c>
      <c r="I11" s="114">
        <v>32566</v>
      </c>
      <c r="J11" s="140">
        <v>32346</v>
      </c>
      <c r="K11" s="114">
        <v>-1199</v>
      </c>
      <c r="L11" s="116">
        <v>-3.706795276077413</v>
      </c>
    </row>
    <row r="12" spans="1:17" s="110" customFormat="1" ht="24" customHeight="1" x14ac:dyDescent="0.2">
      <c r="A12" s="604" t="s">
        <v>185</v>
      </c>
      <c r="B12" s="605"/>
      <c r="C12" s="605"/>
      <c r="D12" s="606"/>
      <c r="E12" s="113">
        <v>39.342472790316883</v>
      </c>
      <c r="F12" s="115">
        <v>12254</v>
      </c>
      <c r="G12" s="114">
        <v>12707</v>
      </c>
      <c r="H12" s="114">
        <v>12601</v>
      </c>
      <c r="I12" s="114">
        <v>12572</v>
      </c>
      <c r="J12" s="140">
        <v>12472</v>
      </c>
      <c r="K12" s="114">
        <v>-218</v>
      </c>
      <c r="L12" s="116">
        <v>-1.7479153303399615</v>
      </c>
    </row>
    <row r="13" spans="1:17" s="110" customFormat="1" ht="15" customHeight="1" x14ac:dyDescent="0.2">
      <c r="A13" s="120"/>
      <c r="B13" s="612" t="s">
        <v>107</v>
      </c>
      <c r="C13" s="612"/>
      <c r="E13" s="113">
        <v>60.657527209683117</v>
      </c>
      <c r="F13" s="115">
        <v>18893</v>
      </c>
      <c r="G13" s="114">
        <v>19750</v>
      </c>
      <c r="H13" s="114">
        <v>19791</v>
      </c>
      <c r="I13" s="114">
        <v>19994</v>
      </c>
      <c r="J13" s="140">
        <v>19874</v>
      </c>
      <c r="K13" s="114">
        <v>-981</v>
      </c>
      <c r="L13" s="116">
        <v>-4.9360974137063502</v>
      </c>
    </row>
    <row r="14" spans="1:17" s="110" customFormat="1" ht="22.5" customHeight="1" x14ac:dyDescent="0.2">
      <c r="A14" s="604" t="s">
        <v>186</v>
      </c>
      <c r="B14" s="605"/>
      <c r="C14" s="605"/>
      <c r="D14" s="606"/>
      <c r="E14" s="113">
        <v>15.731852184801104</v>
      </c>
      <c r="F14" s="115">
        <v>4900</v>
      </c>
      <c r="G14" s="114">
        <v>5270</v>
      </c>
      <c r="H14" s="114">
        <v>5205</v>
      </c>
      <c r="I14" s="114">
        <v>5361</v>
      </c>
      <c r="J14" s="140">
        <v>5150</v>
      </c>
      <c r="K14" s="114">
        <v>-250</v>
      </c>
      <c r="L14" s="116">
        <v>-4.8543689320388346</v>
      </c>
    </row>
    <row r="15" spans="1:17" s="110" customFormat="1" ht="15" customHeight="1" x14ac:dyDescent="0.2">
      <c r="A15" s="120"/>
      <c r="B15" s="119"/>
      <c r="C15" s="258" t="s">
        <v>106</v>
      </c>
      <c r="E15" s="113">
        <v>46.428571428571431</v>
      </c>
      <c r="F15" s="115">
        <v>2275</v>
      </c>
      <c r="G15" s="114">
        <v>2378</v>
      </c>
      <c r="H15" s="114">
        <v>2302</v>
      </c>
      <c r="I15" s="114">
        <v>2397</v>
      </c>
      <c r="J15" s="140">
        <v>2337</v>
      </c>
      <c r="K15" s="114">
        <v>-62</v>
      </c>
      <c r="L15" s="116">
        <v>-2.6529738981600341</v>
      </c>
    </row>
    <row r="16" spans="1:17" s="110" customFormat="1" ht="15" customHeight="1" x14ac:dyDescent="0.2">
      <c r="A16" s="120"/>
      <c r="B16" s="119"/>
      <c r="C16" s="258" t="s">
        <v>107</v>
      </c>
      <c r="E16" s="113">
        <v>53.571428571428569</v>
      </c>
      <c r="F16" s="115">
        <v>2625</v>
      </c>
      <c r="G16" s="114">
        <v>2892</v>
      </c>
      <c r="H16" s="114">
        <v>2903</v>
      </c>
      <c r="I16" s="114">
        <v>2964</v>
      </c>
      <c r="J16" s="140">
        <v>2813</v>
      </c>
      <c r="K16" s="114">
        <v>-188</v>
      </c>
      <c r="L16" s="116">
        <v>-6.6832563099893356</v>
      </c>
    </row>
    <row r="17" spans="1:12" s="110" customFormat="1" ht="15" customHeight="1" x14ac:dyDescent="0.2">
      <c r="A17" s="120"/>
      <c r="B17" s="121" t="s">
        <v>109</v>
      </c>
      <c r="C17" s="258"/>
      <c r="E17" s="113">
        <v>47.645038045397634</v>
      </c>
      <c r="F17" s="115">
        <v>14840</v>
      </c>
      <c r="G17" s="114">
        <v>15488</v>
      </c>
      <c r="H17" s="114">
        <v>15552</v>
      </c>
      <c r="I17" s="114">
        <v>15641</v>
      </c>
      <c r="J17" s="140">
        <v>15779</v>
      </c>
      <c r="K17" s="114">
        <v>-939</v>
      </c>
      <c r="L17" s="116">
        <v>-5.9509474618163383</v>
      </c>
    </row>
    <row r="18" spans="1:12" s="110" customFormat="1" ht="15" customHeight="1" x14ac:dyDescent="0.2">
      <c r="A18" s="120"/>
      <c r="B18" s="119"/>
      <c r="C18" s="258" t="s">
        <v>106</v>
      </c>
      <c r="E18" s="113">
        <v>34.541778975741238</v>
      </c>
      <c r="F18" s="115">
        <v>5126</v>
      </c>
      <c r="G18" s="114">
        <v>5360</v>
      </c>
      <c r="H18" s="114">
        <v>5333</v>
      </c>
      <c r="I18" s="114">
        <v>5257</v>
      </c>
      <c r="J18" s="140">
        <v>5316</v>
      </c>
      <c r="K18" s="114">
        <v>-190</v>
      </c>
      <c r="L18" s="116">
        <v>-3.5741158765989467</v>
      </c>
    </row>
    <row r="19" spans="1:12" s="110" customFormat="1" ht="15" customHeight="1" x14ac:dyDescent="0.2">
      <c r="A19" s="120"/>
      <c r="B19" s="119"/>
      <c r="C19" s="258" t="s">
        <v>107</v>
      </c>
      <c r="E19" s="113">
        <v>65.458221024258762</v>
      </c>
      <c r="F19" s="115">
        <v>9714</v>
      </c>
      <c r="G19" s="114">
        <v>10128</v>
      </c>
      <c r="H19" s="114">
        <v>10219</v>
      </c>
      <c r="I19" s="114">
        <v>10384</v>
      </c>
      <c r="J19" s="140">
        <v>10463</v>
      </c>
      <c r="K19" s="114">
        <v>-749</v>
      </c>
      <c r="L19" s="116">
        <v>-7.1585587307655549</v>
      </c>
    </row>
    <row r="20" spans="1:12" s="110" customFormat="1" ht="15" customHeight="1" x14ac:dyDescent="0.2">
      <c r="A20" s="120"/>
      <c r="B20" s="121" t="s">
        <v>110</v>
      </c>
      <c r="C20" s="258"/>
      <c r="E20" s="113">
        <v>20.605515780010915</v>
      </c>
      <c r="F20" s="115">
        <v>6418</v>
      </c>
      <c r="G20" s="114">
        <v>6645</v>
      </c>
      <c r="H20" s="114">
        <v>6610</v>
      </c>
      <c r="I20" s="114">
        <v>6625</v>
      </c>
      <c r="J20" s="140">
        <v>6553</v>
      </c>
      <c r="K20" s="114">
        <v>-135</v>
      </c>
      <c r="L20" s="116">
        <v>-2.0601251335266291</v>
      </c>
    </row>
    <row r="21" spans="1:12" s="110" customFormat="1" ht="15" customHeight="1" x14ac:dyDescent="0.2">
      <c r="A21" s="120"/>
      <c r="B21" s="119"/>
      <c r="C21" s="258" t="s">
        <v>106</v>
      </c>
      <c r="E21" s="113">
        <v>32.642567778124025</v>
      </c>
      <c r="F21" s="115">
        <v>2095</v>
      </c>
      <c r="G21" s="114">
        <v>2181</v>
      </c>
      <c r="H21" s="114">
        <v>2167</v>
      </c>
      <c r="I21" s="114">
        <v>2180</v>
      </c>
      <c r="J21" s="140">
        <v>2125</v>
      </c>
      <c r="K21" s="114">
        <v>-30</v>
      </c>
      <c r="L21" s="116">
        <v>-1.411764705882353</v>
      </c>
    </row>
    <row r="22" spans="1:12" s="110" customFormat="1" ht="15" customHeight="1" x14ac:dyDescent="0.2">
      <c r="A22" s="120"/>
      <c r="B22" s="119"/>
      <c r="C22" s="258" t="s">
        <v>107</v>
      </c>
      <c r="E22" s="113">
        <v>67.357432221875968</v>
      </c>
      <c r="F22" s="115">
        <v>4323</v>
      </c>
      <c r="G22" s="114">
        <v>4464</v>
      </c>
      <c r="H22" s="114">
        <v>4443</v>
      </c>
      <c r="I22" s="114">
        <v>4445</v>
      </c>
      <c r="J22" s="140">
        <v>4428</v>
      </c>
      <c r="K22" s="114">
        <v>-105</v>
      </c>
      <c r="L22" s="116">
        <v>-2.3712737127371275</v>
      </c>
    </row>
    <row r="23" spans="1:12" s="110" customFormat="1" ht="15" customHeight="1" x14ac:dyDescent="0.2">
      <c r="A23" s="120"/>
      <c r="B23" s="121" t="s">
        <v>111</v>
      </c>
      <c r="C23" s="258"/>
      <c r="E23" s="113">
        <v>16.017593989790349</v>
      </c>
      <c r="F23" s="115">
        <v>4989</v>
      </c>
      <c r="G23" s="114">
        <v>5054</v>
      </c>
      <c r="H23" s="114">
        <v>5025</v>
      </c>
      <c r="I23" s="114">
        <v>4939</v>
      </c>
      <c r="J23" s="140">
        <v>4864</v>
      </c>
      <c r="K23" s="114">
        <v>125</v>
      </c>
      <c r="L23" s="116">
        <v>2.5699013157894739</v>
      </c>
    </row>
    <row r="24" spans="1:12" s="110" customFormat="1" ht="15" customHeight="1" x14ac:dyDescent="0.2">
      <c r="A24" s="120"/>
      <c r="B24" s="119"/>
      <c r="C24" s="258" t="s">
        <v>106</v>
      </c>
      <c r="E24" s="113">
        <v>55.281619563038689</v>
      </c>
      <c r="F24" s="115">
        <v>2758</v>
      </c>
      <c r="G24" s="114">
        <v>2788</v>
      </c>
      <c r="H24" s="114">
        <v>2799</v>
      </c>
      <c r="I24" s="114">
        <v>2738</v>
      </c>
      <c r="J24" s="140">
        <v>2694</v>
      </c>
      <c r="K24" s="114">
        <v>64</v>
      </c>
      <c r="L24" s="116">
        <v>2.3756495916852263</v>
      </c>
    </row>
    <row r="25" spans="1:12" s="110" customFormat="1" ht="15" customHeight="1" x14ac:dyDescent="0.2">
      <c r="A25" s="120"/>
      <c r="B25" s="119"/>
      <c r="C25" s="258" t="s">
        <v>107</v>
      </c>
      <c r="E25" s="113">
        <v>44.718380436961311</v>
      </c>
      <c r="F25" s="115">
        <v>2231</v>
      </c>
      <c r="G25" s="114">
        <v>2266</v>
      </c>
      <c r="H25" s="114">
        <v>2226</v>
      </c>
      <c r="I25" s="114">
        <v>2201</v>
      </c>
      <c r="J25" s="140">
        <v>2170</v>
      </c>
      <c r="K25" s="114">
        <v>61</v>
      </c>
      <c r="L25" s="116">
        <v>2.8110599078341014</v>
      </c>
    </row>
    <row r="26" spans="1:12" s="110" customFormat="1" ht="15" customHeight="1" x14ac:dyDescent="0.2">
      <c r="A26" s="120"/>
      <c r="C26" s="121" t="s">
        <v>187</v>
      </c>
      <c r="D26" s="110" t="s">
        <v>188</v>
      </c>
      <c r="E26" s="113">
        <v>1.7786624715060841</v>
      </c>
      <c r="F26" s="115">
        <v>554</v>
      </c>
      <c r="G26" s="114">
        <v>530</v>
      </c>
      <c r="H26" s="114">
        <v>525</v>
      </c>
      <c r="I26" s="114">
        <v>430</v>
      </c>
      <c r="J26" s="140">
        <v>438</v>
      </c>
      <c r="K26" s="114">
        <v>116</v>
      </c>
      <c r="L26" s="116">
        <v>26.484018264840184</v>
      </c>
    </row>
    <row r="27" spans="1:12" s="110" customFormat="1" ht="15" customHeight="1" x14ac:dyDescent="0.2">
      <c r="A27" s="120"/>
      <c r="B27" s="119"/>
      <c r="D27" s="259" t="s">
        <v>106</v>
      </c>
      <c r="E27" s="113">
        <v>48.555956678700362</v>
      </c>
      <c r="F27" s="115">
        <v>269</v>
      </c>
      <c r="G27" s="114">
        <v>254</v>
      </c>
      <c r="H27" s="114">
        <v>268</v>
      </c>
      <c r="I27" s="114">
        <v>215</v>
      </c>
      <c r="J27" s="140">
        <v>220</v>
      </c>
      <c r="K27" s="114">
        <v>49</v>
      </c>
      <c r="L27" s="116">
        <v>22.272727272727273</v>
      </c>
    </row>
    <row r="28" spans="1:12" s="110" customFormat="1" ht="15" customHeight="1" x14ac:dyDescent="0.2">
      <c r="A28" s="120"/>
      <c r="B28" s="119"/>
      <c r="D28" s="259" t="s">
        <v>107</v>
      </c>
      <c r="E28" s="113">
        <v>51.444043321299638</v>
      </c>
      <c r="F28" s="115">
        <v>285</v>
      </c>
      <c r="G28" s="114">
        <v>276</v>
      </c>
      <c r="H28" s="114">
        <v>257</v>
      </c>
      <c r="I28" s="114">
        <v>215</v>
      </c>
      <c r="J28" s="140">
        <v>218</v>
      </c>
      <c r="K28" s="114">
        <v>67</v>
      </c>
      <c r="L28" s="116">
        <v>30.73394495412844</v>
      </c>
    </row>
    <row r="29" spans="1:12" s="110" customFormat="1" ht="24" customHeight="1" x14ac:dyDescent="0.2">
      <c r="A29" s="604" t="s">
        <v>189</v>
      </c>
      <c r="B29" s="605"/>
      <c r="C29" s="605"/>
      <c r="D29" s="606"/>
      <c r="E29" s="113">
        <v>90.307252704915399</v>
      </c>
      <c r="F29" s="115">
        <v>28128</v>
      </c>
      <c r="G29" s="114">
        <v>29438</v>
      </c>
      <c r="H29" s="114">
        <v>29365</v>
      </c>
      <c r="I29" s="114">
        <v>29468</v>
      </c>
      <c r="J29" s="140">
        <v>29254</v>
      </c>
      <c r="K29" s="114">
        <v>-1126</v>
      </c>
      <c r="L29" s="116">
        <v>-3.8490462842688178</v>
      </c>
    </row>
    <row r="30" spans="1:12" s="110" customFormat="1" ht="15" customHeight="1" x14ac:dyDescent="0.2">
      <c r="A30" s="120"/>
      <c r="B30" s="119"/>
      <c r="C30" s="258" t="s">
        <v>106</v>
      </c>
      <c r="E30" s="113">
        <v>39.764647326507394</v>
      </c>
      <c r="F30" s="115">
        <v>11185</v>
      </c>
      <c r="G30" s="114">
        <v>11649</v>
      </c>
      <c r="H30" s="114">
        <v>11505</v>
      </c>
      <c r="I30" s="114">
        <v>11498</v>
      </c>
      <c r="J30" s="140">
        <v>11424</v>
      </c>
      <c r="K30" s="114">
        <v>-239</v>
      </c>
      <c r="L30" s="116">
        <v>-2.0920868347338937</v>
      </c>
    </row>
    <row r="31" spans="1:12" s="110" customFormat="1" ht="15" customHeight="1" x14ac:dyDescent="0.2">
      <c r="A31" s="120"/>
      <c r="B31" s="119"/>
      <c r="C31" s="258" t="s">
        <v>107</v>
      </c>
      <c r="E31" s="113">
        <v>60.235352673492606</v>
      </c>
      <c r="F31" s="115">
        <v>16943</v>
      </c>
      <c r="G31" s="114">
        <v>17789</v>
      </c>
      <c r="H31" s="114">
        <v>17860</v>
      </c>
      <c r="I31" s="114">
        <v>17970</v>
      </c>
      <c r="J31" s="140">
        <v>17830</v>
      </c>
      <c r="K31" s="114">
        <v>-887</v>
      </c>
      <c r="L31" s="116">
        <v>-4.974761637689288</v>
      </c>
    </row>
    <row r="32" spans="1:12" s="110" customFormat="1" ht="15" customHeight="1" x14ac:dyDescent="0.2">
      <c r="A32" s="120"/>
      <c r="B32" s="119" t="s">
        <v>117</v>
      </c>
      <c r="C32" s="258"/>
      <c r="E32" s="113">
        <v>9.5932192506501437</v>
      </c>
      <c r="F32" s="114">
        <v>2988</v>
      </c>
      <c r="G32" s="114">
        <v>2976</v>
      </c>
      <c r="H32" s="114">
        <v>2982</v>
      </c>
      <c r="I32" s="114">
        <v>3052</v>
      </c>
      <c r="J32" s="140">
        <v>3048</v>
      </c>
      <c r="K32" s="114">
        <v>-60</v>
      </c>
      <c r="L32" s="116">
        <v>-1.9685039370078741</v>
      </c>
    </row>
    <row r="33" spans="1:12" s="110" customFormat="1" ht="15" customHeight="1" x14ac:dyDescent="0.2">
      <c r="A33" s="120"/>
      <c r="B33" s="119"/>
      <c r="C33" s="258" t="s">
        <v>106</v>
      </c>
      <c r="E33" s="113">
        <v>35.408299866131195</v>
      </c>
      <c r="F33" s="114">
        <v>1058</v>
      </c>
      <c r="G33" s="114">
        <v>1045</v>
      </c>
      <c r="H33" s="114">
        <v>1080</v>
      </c>
      <c r="I33" s="114">
        <v>1058</v>
      </c>
      <c r="J33" s="140">
        <v>1032</v>
      </c>
      <c r="K33" s="114">
        <v>26</v>
      </c>
      <c r="L33" s="116">
        <v>2.5193798449612403</v>
      </c>
    </row>
    <row r="34" spans="1:12" s="110" customFormat="1" ht="15" customHeight="1" x14ac:dyDescent="0.2">
      <c r="A34" s="120"/>
      <c r="B34" s="119"/>
      <c r="C34" s="258" t="s">
        <v>107</v>
      </c>
      <c r="E34" s="113">
        <v>64.591700133868812</v>
      </c>
      <c r="F34" s="114">
        <v>1930</v>
      </c>
      <c r="G34" s="114">
        <v>1931</v>
      </c>
      <c r="H34" s="114">
        <v>1902</v>
      </c>
      <c r="I34" s="114">
        <v>1994</v>
      </c>
      <c r="J34" s="140">
        <v>2016</v>
      </c>
      <c r="K34" s="114">
        <v>-86</v>
      </c>
      <c r="L34" s="116">
        <v>-4.2658730158730158</v>
      </c>
    </row>
    <row r="35" spans="1:12" s="110" customFormat="1" ht="24" customHeight="1" x14ac:dyDescent="0.2">
      <c r="A35" s="604" t="s">
        <v>192</v>
      </c>
      <c r="B35" s="605"/>
      <c r="C35" s="605"/>
      <c r="D35" s="606"/>
      <c r="E35" s="113">
        <v>19.138279770122324</v>
      </c>
      <c r="F35" s="114">
        <v>5961</v>
      </c>
      <c r="G35" s="114">
        <v>6190</v>
      </c>
      <c r="H35" s="114">
        <v>6254</v>
      </c>
      <c r="I35" s="114">
        <v>6451</v>
      </c>
      <c r="J35" s="114">
        <v>6251</v>
      </c>
      <c r="K35" s="318">
        <v>-290</v>
      </c>
      <c r="L35" s="319">
        <v>-4.6392577187649975</v>
      </c>
    </row>
    <row r="36" spans="1:12" s="110" customFormat="1" ht="15" customHeight="1" x14ac:dyDescent="0.2">
      <c r="A36" s="120"/>
      <c r="B36" s="119"/>
      <c r="C36" s="258" t="s">
        <v>106</v>
      </c>
      <c r="E36" s="113">
        <v>39.020298607616169</v>
      </c>
      <c r="F36" s="114">
        <v>2326</v>
      </c>
      <c r="G36" s="114">
        <v>2396</v>
      </c>
      <c r="H36" s="114">
        <v>2420</v>
      </c>
      <c r="I36" s="114">
        <v>2535</v>
      </c>
      <c r="J36" s="114">
        <v>2450</v>
      </c>
      <c r="K36" s="318">
        <v>-124</v>
      </c>
      <c r="L36" s="116">
        <v>-5.0612244897959187</v>
      </c>
    </row>
    <row r="37" spans="1:12" s="110" customFormat="1" ht="15" customHeight="1" x14ac:dyDescent="0.2">
      <c r="A37" s="120"/>
      <c r="B37" s="119"/>
      <c r="C37" s="258" t="s">
        <v>107</v>
      </c>
      <c r="E37" s="113">
        <v>60.979701392383831</v>
      </c>
      <c r="F37" s="114">
        <v>3635</v>
      </c>
      <c r="G37" s="114">
        <v>3794</v>
      </c>
      <c r="H37" s="114">
        <v>3834</v>
      </c>
      <c r="I37" s="114">
        <v>3916</v>
      </c>
      <c r="J37" s="140">
        <v>3801</v>
      </c>
      <c r="K37" s="114">
        <v>-166</v>
      </c>
      <c r="L37" s="116">
        <v>-4.3672717705866875</v>
      </c>
    </row>
    <row r="38" spans="1:12" s="110" customFormat="1" ht="15" customHeight="1" x14ac:dyDescent="0.2">
      <c r="A38" s="120"/>
      <c r="B38" s="119" t="s">
        <v>328</v>
      </c>
      <c r="C38" s="258"/>
      <c r="E38" s="113">
        <v>54.419366231097698</v>
      </c>
      <c r="F38" s="114">
        <v>16950</v>
      </c>
      <c r="G38" s="114">
        <v>17518</v>
      </c>
      <c r="H38" s="114">
        <v>17472</v>
      </c>
      <c r="I38" s="114">
        <v>17354</v>
      </c>
      <c r="J38" s="140">
        <v>17262</v>
      </c>
      <c r="K38" s="114">
        <v>-312</v>
      </c>
      <c r="L38" s="116">
        <v>-1.8074383037886688</v>
      </c>
    </row>
    <row r="39" spans="1:12" s="110" customFormat="1" ht="15" customHeight="1" x14ac:dyDescent="0.2">
      <c r="A39" s="120"/>
      <c r="B39" s="119"/>
      <c r="C39" s="258" t="s">
        <v>106</v>
      </c>
      <c r="E39" s="113">
        <v>42.902654867256636</v>
      </c>
      <c r="F39" s="115">
        <v>7272</v>
      </c>
      <c r="G39" s="114">
        <v>7502</v>
      </c>
      <c r="H39" s="114">
        <v>7431</v>
      </c>
      <c r="I39" s="114">
        <v>7310</v>
      </c>
      <c r="J39" s="140">
        <v>7281</v>
      </c>
      <c r="K39" s="114">
        <v>-9</v>
      </c>
      <c r="L39" s="116">
        <v>-0.12360939431396786</v>
      </c>
    </row>
    <row r="40" spans="1:12" s="110" customFormat="1" ht="15" customHeight="1" x14ac:dyDescent="0.2">
      <c r="A40" s="120"/>
      <c r="B40" s="119"/>
      <c r="C40" s="258" t="s">
        <v>107</v>
      </c>
      <c r="E40" s="113">
        <v>57.097345132743364</v>
      </c>
      <c r="F40" s="115">
        <v>9678</v>
      </c>
      <c r="G40" s="114">
        <v>10016</v>
      </c>
      <c r="H40" s="114">
        <v>10041</v>
      </c>
      <c r="I40" s="114">
        <v>10044</v>
      </c>
      <c r="J40" s="140">
        <v>9981</v>
      </c>
      <c r="K40" s="114">
        <v>-303</v>
      </c>
      <c r="L40" s="116">
        <v>-3.0357679591223325</v>
      </c>
    </row>
    <row r="41" spans="1:12" s="110" customFormat="1" ht="15" customHeight="1" x14ac:dyDescent="0.2">
      <c r="A41" s="120"/>
      <c r="B41" s="320" t="s">
        <v>516</v>
      </c>
      <c r="C41" s="258"/>
      <c r="E41" s="113">
        <v>4.5911323722990982</v>
      </c>
      <c r="F41" s="115">
        <v>1430</v>
      </c>
      <c r="G41" s="114">
        <v>1473</v>
      </c>
      <c r="H41" s="114">
        <v>1463</v>
      </c>
      <c r="I41" s="114">
        <v>1428</v>
      </c>
      <c r="J41" s="140">
        <v>1394</v>
      </c>
      <c r="K41" s="114">
        <v>36</v>
      </c>
      <c r="L41" s="116">
        <v>2.5824964131994261</v>
      </c>
    </row>
    <row r="42" spans="1:12" s="110" customFormat="1" ht="15" customHeight="1" x14ac:dyDescent="0.2">
      <c r="A42" s="120"/>
      <c r="B42" s="119"/>
      <c r="C42" s="268" t="s">
        <v>106</v>
      </c>
      <c r="D42" s="182"/>
      <c r="E42" s="113">
        <v>45.734265734265733</v>
      </c>
      <c r="F42" s="115">
        <v>654</v>
      </c>
      <c r="G42" s="114">
        <v>660</v>
      </c>
      <c r="H42" s="114">
        <v>657</v>
      </c>
      <c r="I42" s="114">
        <v>638</v>
      </c>
      <c r="J42" s="140">
        <v>624</v>
      </c>
      <c r="K42" s="114">
        <v>30</v>
      </c>
      <c r="L42" s="116">
        <v>4.8076923076923075</v>
      </c>
    </row>
    <row r="43" spans="1:12" s="110" customFormat="1" ht="15" customHeight="1" x14ac:dyDescent="0.2">
      <c r="A43" s="120"/>
      <c r="B43" s="119"/>
      <c r="C43" s="268" t="s">
        <v>107</v>
      </c>
      <c r="D43" s="182"/>
      <c r="E43" s="113">
        <v>54.265734265734267</v>
      </c>
      <c r="F43" s="115">
        <v>776</v>
      </c>
      <c r="G43" s="114">
        <v>813</v>
      </c>
      <c r="H43" s="114">
        <v>806</v>
      </c>
      <c r="I43" s="114">
        <v>790</v>
      </c>
      <c r="J43" s="140">
        <v>770</v>
      </c>
      <c r="K43" s="114">
        <v>6</v>
      </c>
      <c r="L43" s="116">
        <v>0.77922077922077926</v>
      </c>
    </row>
    <row r="44" spans="1:12" s="110" customFormat="1" ht="15" customHeight="1" x14ac:dyDescent="0.2">
      <c r="A44" s="120"/>
      <c r="B44" s="119" t="s">
        <v>205</v>
      </c>
      <c r="C44" s="268"/>
      <c r="D44" s="182"/>
      <c r="E44" s="113">
        <v>21.851221626480882</v>
      </c>
      <c r="F44" s="115">
        <v>6806</v>
      </c>
      <c r="G44" s="114">
        <v>7276</v>
      </c>
      <c r="H44" s="114">
        <v>7203</v>
      </c>
      <c r="I44" s="114">
        <v>7333</v>
      </c>
      <c r="J44" s="140">
        <v>7439</v>
      </c>
      <c r="K44" s="114">
        <v>-633</v>
      </c>
      <c r="L44" s="116">
        <v>-8.5092082269122198</v>
      </c>
    </row>
    <row r="45" spans="1:12" s="110" customFormat="1" ht="15" customHeight="1" x14ac:dyDescent="0.2">
      <c r="A45" s="120"/>
      <c r="B45" s="119"/>
      <c r="C45" s="268" t="s">
        <v>106</v>
      </c>
      <c r="D45" s="182"/>
      <c r="E45" s="113">
        <v>29.415221863062005</v>
      </c>
      <c r="F45" s="115">
        <v>2002</v>
      </c>
      <c r="G45" s="114">
        <v>2149</v>
      </c>
      <c r="H45" s="114">
        <v>2093</v>
      </c>
      <c r="I45" s="114">
        <v>2089</v>
      </c>
      <c r="J45" s="140">
        <v>2117</v>
      </c>
      <c r="K45" s="114">
        <v>-115</v>
      </c>
      <c r="L45" s="116">
        <v>-5.4322153991497402</v>
      </c>
    </row>
    <row r="46" spans="1:12" s="110" customFormat="1" ht="15" customHeight="1" x14ac:dyDescent="0.2">
      <c r="A46" s="123"/>
      <c r="B46" s="124"/>
      <c r="C46" s="260" t="s">
        <v>107</v>
      </c>
      <c r="D46" s="261"/>
      <c r="E46" s="125">
        <v>70.584778136937999</v>
      </c>
      <c r="F46" s="143">
        <v>4804</v>
      </c>
      <c r="G46" s="144">
        <v>5127</v>
      </c>
      <c r="H46" s="144">
        <v>5110</v>
      </c>
      <c r="I46" s="144">
        <v>5244</v>
      </c>
      <c r="J46" s="145">
        <v>5322</v>
      </c>
      <c r="K46" s="144">
        <v>-518</v>
      </c>
      <c r="L46" s="146">
        <v>-9.7331830139045472</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31147</v>
      </c>
      <c r="E11" s="114">
        <v>32457</v>
      </c>
      <c r="F11" s="114">
        <v>32392</v>
      </c>
      <c r="G11" s="114">
        <v>32566</v>
      </c>
      <c r="H11" s="140">
        <v>32346</v>
      </c>
      <c r="I11" s="115">
        <v>-1199</v>
      </c>
      <c r="J11" s="116">
        <v>-3.706795276077413</v>
      </c>
    </row>
    <row r="12" spans="1:15" s="110" customFormat="1" ht="24.95" customHeight="1" x14ac:dyDescent="0.2">
      <c r="A12" s="193" t="s">
        <v>132</v>
      </c>
      <c r="B12" s="194" t="s">
        <v>133</v>
      </c>
      <c r="C12" s="113">
        <v>1.996982052846181</v>
      </c>
      <c r="D12" s="115">
        <v>622</v>
      </c>
      <c r="E12" s="114">
        <v>624</v>
      </c>
      <c r="F12" s="114">
        <v>603</v>
      </c>
      <c r="G12" s="114">
        <v>595</v>
      </c>
      <c r="H12" s="140">
        <v>578</v>
      </c>
      <c r="I12" s="115">
        <v>44</v>
      </c>
      <c r="J12" s="116">
        <v>7.6124567474048446</v>
      </c>
    </row>
    <row r="13" spans="1:15" s="110" customFormat="1" ht="24.95" customHeight="1" x14ac:dyDescent="0.2">
      <c r="A13" s="193" t="s">
        <v>134</v>
      </c>
      <c r="B13" s="199" t="s">
        <v>214</v>
      </c>
      <c r="C13" s="113">
        <v>0.81548784794683271</v>
      </c>
      <c r="D13" s="115">
        <v>254</v>
      </c>
      <c r="E13" s="114">
        <v>261</v>
      </c>
      <c r="F13" s="114">
        <v>263</v>
      </c>
      <c r="G13" s="114">
        <v>268</v>
      </c>
      <c r="H13" s="140">
        <v>257</v>
      </c>
      <c r="I13" s="115">
        <v>-3</v>
      </c>
      <c r="J13" s="116">
        <v>-1.1673151750972763</v>
      </c>
    </row>
    <row r="14" spans="1:15" s="287" customFormat="1" ht="24.95" customHeight="1" x14ac:dyDescent="0.2">
      <c r="A14" s="193" t="s">
        <v>215</v>
      </c>
      <c r="B14" s="199" t="s">
        <v>137</v>
      </c>
      <c r="C14" s="113">
        <v>12.659325135647093</v>
      </c>
      <c r="D14" s="115">
        <v>3943</v>
      </c>
      <c r="E14" s="114">
        <v>4045</v>
      </c>
      <c r="F14" s="114">
        <v>4190</v>
      </c>
      <c r="G14" s="114">
        <v>4253</v>
      </c>
      <c r="H14" s="140">
        <v>4306</v>
      </c>
      <c r="I14" s="115">
        <v>-363</v>
      </c>
      <c r="J14" s="116">
        <v>-8.4300975383186252</v>
      </c>
      <c r="K14" s="110"/>
      <c r="L14" s="110"/>
      <c r="M14" s="110"/>
      <c r="N14" s="110"/>
      <c r="O14" s="110"/>
    </row>
    <row r="15" spans="1:15" s="110" customFormat="1" ht="24.95" customHeight="1" x14ac:dyDescent="0.2">
      <c r="A15" s="193" t="s">
        <v>216</v>
      </c>
      <c r="B15" s="199" t="s">
        <v>217</v>
      </c>
      <c r="C15" s="113">
        <v>3.5091662118342057</v>
      </c>
      <c r="D15" s="115">
        <v>1093</v>
      </c>
      <c r="E15" s="114">
        <v>1133</v>
      </c>
      <c r="F15" s="114">
        <v>1135</v>
      </c>
      <c r="G15" s="114">
        <v>1145</v>
      </c>
      <c r="H15" s="140">
        <v>1146</v>
      </c>
      <c r="I15" s="115">
        <v>-53</v>
      </c>
      <c r="J15" s="116">
        <v>-4.6247818499127398</v>
      </c>
    </row>
    <row r="16" spans="1:15" s="287" customFormat="1" ht="24.95" customHeight="1" x14ac:dyDescent="0.2">
      <c r="A16" s="193" t="s">
        <v>218</v>
      </c>
      <c r="B16" s="199" t="s">
        <v>141</v>
      </c>
      <c r="C16" s="113">
        <v>7.3329694673644328</v>
      </c>
      <c r="D16" s="115">
        <v>2284</v>
      </c>
      <c r="E16" s="114">
        <v>2335</v>
      </c>
      <c r="F16" s="114">
        <v>2420</v>
      </c>
      <c r="G16" s="114">
        <v>2442</v>
      </c>
      <c r="H16" s="140">
        <v>2512</v>
      </c>
      <c r="I16" s="115">
        <v>-228</v>
      </c>
      <c r="J16" s="116">
        <v>-9.0764331210191092</v>
      </c>
      <c r="K16" s="110"/>
      <c r="L16" s="110"/>
      <c r="M16" s="110"/>
      <c r="N16" s="110"/>
      <c r="O16" s="110"/>
    </row>
    <row r="17" spans="1:15" s="110" customFormat="1" ht="24.95" customHeight="1" x14ac:dyDescent="0.2">
      <c r="A17" s="193" t="s">
        <v>142</v>
      </c>
      <c r="B17" s="199" t="s">
        <v>220</v>
      </c>
      <c r="C17" s="113">
        <v>1.8171894564484541</v>
      </c>
      <c r="D17" s="115">
        <v>566</v>
      </c>
      <c r="E17" s="114">
        <v>577</v>
      </c>
      <c r="F17" s="114">
        <v>635</v>
      </c>
      <c r="G17" s="114">
        <v>666</v>
      </c>
      <c r="H17" s="140">
        <v>648</v>
      </c>
      <c r="I17" s="115">
        <v>-82</v>
      </c>
      <c r="J17" s="116">
        <v>-12.654320987654321</v>
      </c>
    </row>
    <row r="18" spans="1:15" s="287" customFormat="1" ht="24.95" customHeight="1" x14ac:dyDescent="0.2">
      <c r="A18" s="201" t="s">
        <v>144</v>
      </c>
      <c r="B18" s="202" t="s">
        <v>145</v>
      </c>
      <c r="C18" s="113">
        <v>4.1255979709121267</v>
      </c>
      <c r="D18" s="115">
        <v>1285</v>
      </c>
      <c r="E18" s="114">
        <v>1285</v>
      </c>
      <c r="F18" s="114">
        <v>1316</v>
      </c>
      <c r="G18" s="114">
        <v>1324</v>
      </c>
      <c r="H18" s="140">
        <v>1311</v>
      </c>
      <c r="I18" s="115">
        <v>-26</v>
      </c>
      <c r="J18" s="116">
        <v>-1.9832189168573608</v>
      </c>
      <c r="K18" s="110"/>
      <c r="L18" s="110"/>
      <c r="M18" s="110"/>
      <c r="N18" s="110"/>
      <c r="O18" s="110"/>
    </row>
    <row r="19" spans="1:15" s="110" customFormat="1" ht="24.95" customHeight="1" x14ac:dyDescent="0.2">
      <c r="A19" s="193" t="s">
        <v>146</v>
      </c>
      <c r="B19" s="199" t="s">
        <v>147</v>
      </c>
      <c r="C19" s="113">
        <v>15.661219379073426</v>
      </c>
      <c r="D19" s="115">
        <v>4878</v>
      </c>
      <c r="E19" s="114">
        <v>5010</v>
      </c>
      <c r="F19" s="114">
        <v>4955</v>
      </c>
      <c r="G19" s="114">
        <v>4993</v>
      </c>
      <c r="H19" s="140">
        <v>4972</v>
      </c>
      <c r="I19" s="115">
        <v>-94</v>
      </c>
      <c r="J19" s="116">
        <v>-1.8905872888173774</v>
      </c>
    </row>
    <row r="20" spans="1:15" s="287" customFormat="1" ht="24.95" customHeight="1" x14ac:dyDescent="0.2">
      <c r="A20" s="193" t="s">
        <v>148</v>
      </c>
      <c r="B20" s="199" t="s">
        <v>149</v>
      </c>
      <c r="C20" s="113">
        <v>6.1354223520724309</v>
      </c>
      <c r="D20" s="115">
        <v>1911</v>
      </c>
      <c r="E20" s="114">
        <v>1948</v>
      </c>
      <c r="F20" s="114">
        <v>1937</v>
      </c>
      <c r="G20" s="114">
        <v>1935</v>
      </c>
      <c r="H20" s="140">
        <v>1936</v>
      </c>
      <c r="I20" s="115">
        <v>-25</v>
      </c>
      <c r="J20" s="116">
        <v>-1.2913223140495869</v>
      </c>
      <c r="K20" s="110"/>
      <c r="L20" s="110"/>
      <c r="M20" s="110"/>
      <c r="N20" s="110"/>
      <c r="O20" s="110"/>
    </row>
    <row r="21" spans="1:15" s="110" customFormat="1" ht="24.95" customHeight="1" x14ac:dyDescent="0.2">
      <c r="A21" s="201" t="s">
        <v>150</v>
      </c>
      <c r="B21" s="202" t="s">
        <v>151</v>
      </c>
      <c r="C21" s="113">
        <v>12.765274344238611</v>
      </c>
      <c r="D21" s="115">
        <v>3976</v>
      </c>
      <c r="E21" s="114">
        <v>4542</v>
      </c>
      <c r="F21" s="114">
        <v>4604</v>
      </c>
      <c r="G21" s="114">
        <v>4589</v>
      </c>
      <c r="H21" s="140">
        <v>4356</v>
      </c>
      <c r="I21" s="115">
        <v>-380</v>
      </c>
      <c r="J21" s="116">
        <v>-8.7235996326905418</v>
      </c>
    </row>
    <row r="22" spans="1:15" s="110" customFormat="1" ht="24.95" customHeight="1" x14ac:dyDescent="0.2">
      <c r="A22" s="201" t="s">
        <v>152</v>
      </c>
      <c r="B22" s="199" t="s">
        <v>153</v>
      </c>
      <c r="C22" s="113">
        <v>1.0338074292869297</v>
      </c>
      <c r="D22" s="115">
        <v>322</v>
      </c>
      <c r="E22" s="114">
        <v>437</v>
      </c>
      <c r="F22" s="114">
        <v>320</v>
      </c>
      <c r="G22" s="114">
        <v>314</v>
      </c>
      <c r="H22" s="140">
        <v>311</v>
      </c>
      <c r="I22" s="115">
        <v>11</v>
      </c>
      <c r="J22" s="116">
        <v>3.536977491961415</v>
      </c>
    </row>
    <row r="23" spans="1:15" s="110" customFormat="1" ht="24.95" customHeight="1" x14ac:dyDescent="0.2">
      <c r="A23" s="193" t="s">
        <v>154</v>
      </c>
      <c r="B23" s="199" t="s">
        <v>155</v>
      </c>
      <c r="C23" s="113">
        <v>1.0338074292869297</v>
      </c>
      <c r="D23" s="115">
        <v>322</v>
      </c>
      <c r="E23" s="114">
        <v>323</v>
      </c>
      <c r="F23" s="114">
        <v>322</v>
      </c>
      <c r="G23" s="114">
        <v>318</v>
      </c>
      <c r="H23" s="140">
        <v>313</v>
      </c>
      <c r="I23" s="115">
        <v>9</v>
      </c>
      <c r="J23" s="116">
        <v>2.8753993610223643</v>
      </c>
    </row>
    <row r="24" spans="1:15" s="110" customFormat="1" ht="24.95" customHeight="1" x14ac:dyDescent="0.2">
      <c r="A24" s="193" t="s">
        <v>156</v>
      </c>
      <c r="B24" s="199" t="s">
        <v>221</v>
      </c>
      <c r="C24" s="113">
        <v>7.3682858702282727</v>
      </c>
      <c r="D24" s="115">
        <v>2295</v>
      </c>
      <c r="E24" s="114">
        <v>2381</v>
      </c>
      <c r="F24" s="114">
        <v>2405</v>
      </c>
      <c r="G24" s="114">
        <v>2429</v>
      </c>
      <c r="H24" s="140">
        <v>2396</v>
      </c>
      <c r="I24" s="115">
        <v>-101</v>
      </c>
      <c r="J24" s="116">
        <v>-4.2153589315525872</v>
      </c>
    </row>
    <row r="25" spans="1:15" s="110" customFormat="1" ht="24.95" customHeight="1" x14ac:dyDescent="0.2">
      <c r="A25" s="193" t="s">
        <v>222</v>
      </c>
      <c r="B25" s="204" t="s">
        <v>159</v>
      </c>
      <c r="C25" s="113">
        <v>14.03024368317976</v>
      </c>
      <c r="D25" s="115">
        <v>4370</v>
      </c>
      <c r="E25" s="114">
        <v>4491</v>
      </c>
      <c r="F25" s="114">
        <v>4435</v>
      </c>
      <c r="G25" s="114">
        <v>4533</v>
      </c>
      <c r="H25" s="140">
        <v>4643</v>
      </c>
      <c r="I25" s="115">
        <v>-273</v>
      </c>
      <c r="J25" s="116">
        <v>-5.8798190824897691</v>
      </c>
    </row>
    <row r="26" spans="1:15" s="110" customFormat="1" ht="24.95" customHeight="1" x14ac:dyDescent="0.2">
      <c r="A26" s="201">
        <v>782.78300000000002</v>
      </c>
      <c r="B26" s="203" t="s">
        <v>160</v>
      </c>
      <c r="C26" s="113">
        <v>0.37242752110957716</v>
      </c>
      <c r="D26" s="115">
        <v>116</v>
      </c>
      <c r="E26" s="114">
        <v>113</v>
      </c>
      <c r="F26" s="114">
        <v>103</v>
      </c>
      <c r="G26" s="114">
        <v>115</v>
      </c>
      <c r="H26" s="140">
        <v>120</v>
      </c>
      <c r="I26" s="115">
        <v>-4</v>
      </c>
      <c r="J26" s="116">
        <v>-3.3333333333333335</v>
      </c>
    </row>
    <row r="27" spans="1:15" s="110" customFormat="1" ht="24.95" customHeight="1" x14ac:dyDescent="0.2">
      <c r="A27" s="193" t="s">
        <v>161</v>
      </c>
      <c r="B27" s="199" t="s">
        <v>162</v>
      </c>
      <c r="C27" s="113">
        <v>0.73843387806209271</v>
      </c>
      <c r="D27" s="115">
        <v>230</v>
      </c>
      <c r="E27" s="114">
        <v>236</v>
      </c>
      <c r="F27" s="114">
        <v>234</v>
      </c>
      <c r="G27" s="114">
        <v>221</v>
      </c>
      <c r="H27" s="140">
        <v>219</v>
      </c>
      <c r="I27" s="115">
        <v>11</v>
      </c>
      <c r="J27" s="116">
        <v>5.0228310502283104</v>
      </c>
    </row>
    <row r="28" spans="1:15" s="110" customFormat="1" ht="24.95" customHeight="1" x14ac:dyDescent="0.2">
      <c r="A28" s="193" t="s">
        <v>163</v>
      </c>
      <c r="B28" s="199" t="s">
        <v>164</v>
      </c>
      <c r="C28" s="113">
        <v>2.5780974090602626</v>
      </c>
      <c r="D28" s="115">
        <v>803</v>
      </c>
      <c r="E28" s="114">
        <v>814</v>
      </c>
      <c r="F28" s="114">
        <v>758</v>
      </c>
      <c r="G28" s="114">
        <v>521</v>
      </c>
      <c r="H28" s="140">
        <v>568</v>
      </c>
      <c r="I28" s="115">
        <v>235</v>
      </c>
      <c r="J28" s="116">
        <v>41.37323943661972</v>
      </c>
    </row>
    <row r="29" spans="1:15" s="110" customFormat="1" ht="24.95" customHeight="1" x14ac:dyDescent="0.2">
      <c r="A29" s="193">
        <v>86</v>
      </c>
      <c r="B29" s="199" t="s">
        <v>165</v>
      </c>
      <c r="C29" s="113">
        <v>4.6103958647702825</v>
      </c>
      <c r="D29" s="115">
        <v>1436</v>
      </c>
      <c r="E29" s="114">
        <v>1433</v>
      </c>
      <c r="F29" s="114">
        <v>1432</v>
      </c>
      <c r="G29" s="114">
        <v>1441</v>
      </c>
      <c r="H29" s="140">
        <v>1457</v>
      </c>
      <c r="I29" s="115">
        <v>-21</v>
      </c>
      <c r="J29" s="116">
        <v>-1.4413177762525737</v>
      </c>
    </row>
    <row r="30" spans="1:15" s="110" customFormat="1" ht="24.95" customHeight="1" x14ac:dyDescent="0.2">
      <c r="A30" s="193">
        <v>87.88</v>
      </c>
      <c r="B30" s="204" t="s">
        <v>166</v>
      </c>
      <c r="C30" s="113">
        <v>3.4481651523421197</v>
      </c>
      <c r="D30" s="115">
        <v>1074</v>
      </c>
      <c r="E30" s="114">
        <v>1044</v>
      </c>
      <c r="F30" s="114">
        <v>1019</v>
      </c>
      <c r="G30" s="114">
        <v>1273</v>
      </c>
      <c r="H30" s="140">
        <v>1254</v>
      </c>
      <c r="I30" s="115">
        <v>-180</v>
      </c>
      <c r="J30" s="116">
        <v>-14.354066985645932</v>
      </c>
    </row>
    <row r="31" spans="1:15" s="110" customFormat="1" ht="24.95" customHeight="1" x14ac:dyDescent="0.2">
      <c r="A31" s="193" t="s">
        <v>167</v>
      </c>
      <c r="B31" s="199" t="s">
        <v>168</v>
      </c>
      <c r="C31" s="113">
        <v>10.627026679937073</v>
      </c>
      <c r="D31" s="115">
        <v>3310</v>
      </c>
      <c r="E31" s="114">
        <v>3470</v>
      </c>
      <c r="F31" s="114">
        <v>3496</v>
      </c>
      <c r="G31" s="114">
        <v>3444</v>
      </c>
      <c r="H31" s="140">
        <v>3349</v>
      </c>
      <c r="I31" s="115">
        <v>-39</v>
      </c>
      <c r="J31" s="116">
        <v>-1.1645267243953419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1.996982052846181</v>
      </c>
      <c r="D34" s="115">
        <v>622</v>
      </c>
      <c r="E34" s="114">
        <v>624</v>
      </c>
      <c r="F34" s="114">
        <v>603</v>
      </c>
      <c r="G34" s="114">
        <v>595</v>
      </c>
      <c r="H34" s="140">
        <v>578</v>
      </c>
      <c r="I34" s="115">
        <v>44</v>
      </c>
      <c r="J34" s="116">
        <v>7.6124567474048446</v>
      </c>
    </row>
    <row r="35" spans="1:10" s="110" customFormat="1" ht="24.95" customHeight="1" x14ac:dyDescent="0.2">
      <c r="A35" s="292" t="s">
        <v>171</v>
      </c>
      <c r="B35" s="293" t="s">
        <v>172</v>
      </c>
      <c r="C35" s="113">
        <v>17.600410954506053</v>
      </c>
      <c r="D35" s="115">
        <v>5482</v>
      </c>
      <c r="E35" s="114">
        <v>5591</v>
      </c>
      <c r="F35" s="114">
        <v>5769</v>
      </c>
      <c r="G35" s="114">
        <v>5845</v>
      </c>
      <c r="H35" s="140">
        <v>5874</v>
      </c>
      <c r="I35" s="115">
        <v>-392</v>
      </c>
      <c r="J35" s="116">
        <v>-6.6734763363976848</v>
      </c>
    </row>
    <row r="36" spans="1:10" s="110" customFormat="1" ht="24.95" customHeight="1" x14ac:dyDescent="0.2">
      <c r="A36" s="294" t="s">
        <v>173</v>
      </c>
      <c r="B36" s="295" t="s">
        <v>174</v>
      </c>
      <c r="C36" s="125">
        <v>80.402606992647762</v>
      </c>
      <c r="D36" s="143">
        <v>25043</v>
      </c>
      <c r="E36" s="144">
        <v>26242</v>
      </c>
      <c r="F36" s="144">
        <v>26020</v>
      </c>
      <c r="G36" s="144">
        <v>26126</v>
      </c>
      <c r="H36" s="145">
        <v>25894</v>
      </c>
      <c r="I36" s="143">
        <v>-851</v>
      </c>
      <c r="J36" s="146">
        <v>-3.2864756314204064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31147</v>
      </c>
      <c r="F11" s="264">
        <v>32457</v>
      </c>
      <c r="G11" s="264">
        <v>32392</v>
      </c>
      <c r="H11" s="264">
        <v>32566</v>
      </c>
      <c r="I11" s="265">
        <v>32346</v>
      </c>
      <c r="J11" s="263">
        <v>-1199</v>
      </c>
      <c r="K11" s="266">
        <v>-3.706795276077413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42.052204064596914</v>
      </c>
      <c r="E13" s="115">
        <v>13098</v>
      </c>
      <c r="F13" s="114">
        <v>13597</v>
      </c>
      <c r="G13" s="114">
        <v>13622</v>
      </c>
      <c r="H13" s="114">
        <v>13670</v>
      </c>
      <c r="I13" s="140">
        <v>13483</v>
      </c>
      <c r="J13" s="115">
        <v>-385</v>
      </c>
      <c r="K13" s="116">
        <v>-2.8554476006823406</v>
      </c>
    </row>
    <row r="14" spans="1:15" ht="15.95" customHeight="1" x14ac:dyDescent="0.2">
      <c r="A14" s="306" t="s">
        <v>230</v>
      </c>
      <c r="B14" s="307"/>
      <c r="C14" s="308"/>
      <c r="D14" s="113">
        <v>47.773461328538865</v>
      </c>
      <c r="E14" s="115">
        <v>14880</v>
      </c>
      <c r="F14" s="114">
        <v>15597</v>
      </c>
      <c r="G14" s="114">
        <v>15548</v>
      </c>
      <c r="H14" s="114">
        <v>15680</v>
      </c>
      <c r="I14" s="140">
        <v>15703</v>
      </c>
      <c r="J14" s="115">
        <v>-823</v>
      </c>
      <c r="K14" s="116">
        <v>-5.241036744571101</v>
      </c>
    </row>
    <row r="15" spans="1:15" ht="15.95" customHeight="1" x14ac:dyDescent="0.2">
      <c r="A15" s="306" t="s">
        <v>231</v>
      </c>
      <c r="B15" s="307"/>
      <c r="C15" s="308"/>
      <c r="D15" s="113">
        <v>4.2700741644460143</v>
      </c>
      <c r="E15" s="115">
        <v>1330</v>
      </c>
      <c r="F15" s="114">
        <v>1329</v>
      </c>
      <c r="G15" s="114">
        <v>1319</v>
      </c>
      <c r="H15" s="114">
        <v>1282</v>
      </c>
      <c r="I15" s="140">
        <v>1329</v>
      </c>
      <c r="J15" s="115">
        <v>1</v>
      </c>
      <c r="K15" s="116">
        <v>7.5244544770504143E-2</v>
      </c>
    </row>
    <row r="16" spans="1:15" ht="15.95" customHeight="1" x14ac:dyDescent="0.2">
      <c r="A16" s="306" t="s">
        <v>232</v>
      </c>
      <c r="B16" s="307"/>
      <c r="C16" s="308"/>
      <c r="D16" s="113">
        <v>2.5042540212540532</v>
      </c>
      <c r="E16" s="115">
        <v>780</v>
      </c>
      <c r="F16" s="114">
        <v>819</v>
      </c>
      <c r="G16" s="114">
        <v>793</v>
      </c>
      <c r="H16" s="114">
        <v>796</v>
      </c>
      <c r="I16" s="140">
        <v>752</v>
      </c>
      <c r="J16" s="115">
        <v>28</v>
      </c>
      <c r="K16" s="116">
        <v>3.7234042553191489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1.6791344270716282</v>
      </c>
      <c r="E18" s="115">
        <v>523</v>
      </c>
      <c r="F18" s="114">
        <v>507</v>
      </c>
      <c r="G18" s="114">
        <v>524</v>
      </c>
      <c r="H18" s="114">
        <v>521</v>
      </c>
      <c r="I18" s="140">
        <v>494</v>
      </c>
      <c r="J18" s="115">
        <v>29</v>
      </c>
      <c r="K18" s="116">
        <v>5.8704453441295543</v>
      </c>
    </row>
    <row r="19" spans="1:11" ht="14.1" customHeight="1" x14ac:dyDescent="0.2">
      <c r="A19" s="306" t="s">
        <v>235</v>
      </c>
      <c r="B19" s="307" t="s">
        <v>236</v>
      </c>
      <c r="C19" s="308"/>
      <c r="D19" s="113">
        <v>1.1108613991716698</v>
      </c>
      <c r="E19" s="115">
        <v>346</v>
      </c>
      <c r="F19" s="114">
        <v>331</v>
      </c>
      <c r="G19" s="114">
        <v>338</v>
      </c>
      <c r="H19" s="114">
        <v>338</v>
      </c>
      <c r="I19" s="140">
        <v>318</v>
      </c>
      <c r="J19" s="115">
        <v>28</v>
      </c>
      <c r="K19" s="116">
        <v>8.8050314465408803</v>
      </c>
    </row>
    <row r="20" spans="1:11" ht="14.1" customHeight="1" x14ac:dyDescent="0.2">
      <c r="A20" s="306">
        <v>12</v>
      </c>
      <c r="B20" s="307" t="s">
        <v>237</v>
      </c>
      <c r="C20" s="308"/>
      <c r="D20" s="113">
        <v>1.3677079654541369</v>
      </c>
      <c r="E20" s="115">
        <v>426</v>
      </c>
      <c r="F20" s="114">
        <v>433</v>
      </c>
      <c r="G20" s="114">
        <v>458</v>
      </c>
      <c r="H20" s="114">
        <v>454</v>
      </c>
      <c r="I20" s="140">
        <v>426</v>
      </c>
      <c r="J20" s="115">
        <v>0</v>
      </c>
      <c r="K20" s="116">
        <v>0</v>
      </c>
    </row>
    <row r="21" spans="1:11" ht="14.1" customHeight="1" x14ac:dyDescent="0.2">
      <c r="A21" s="306">
        <v>21</v>
      </c>
      <c r="B21" s="307" t="s">
        <v>238</v>
      </c>
      <c r="C21" s="308"/>
      <c r="D21" s="113">
        <v>0.10594920859151764</v>
      </c>
      <c r="E21" s="115">
        <v>33</v>
      </c>
      <c r="F21" s="114">
        <v>38</v>
      </c>
      <c r="G21" s="114">
        <v>38</v>
      </c>
      <c r="H21" s="114">
        <v>41</v>
      </c>
      <c r="I21" s="140">
        <v>39</v>
      </c>
      <c r="J21" s="115">
        <v>-6</v>
      </c>
      <c r="K21" s="116">
        <v>-15.384615384615385</v>
      </c>
    </row>
    <row r="22" spans="1:11" ht="14.1" customHeight="1" x14ac:dyDescent="0.2">
      <c r="A22" s="306">
        <v>22</v>
      </c>
      <c r="B22" s="307" t="s">
        <v>239</v>
      </c>
      <c r="C22" s="308"/>
      <c r="D22" s="113">
        <v>1.1590201303496324</v>
      </c>
      <c r="E22" s="115">
        <v>361</v>
      </c>
      <c r="F22" s="114">
        <v>356</v>
      </c>
      <c r="G22" s="114">
        <v>372</v>
      </c>
      <c r="H22" s="114">
        <v>380</v>
      </c>
      <c r="I22" s="140">
        <v>377</v>
      </c>
      <c r="J22" s="115">
        <v>-16</v>
      </c>
      <c r="K22" s="116">
        <v>-4.2440318302387272</v>
      </c>
    </row>
    <row r="23" spans="1:11" ht="14.1" customHeight="1" x14ac:dyDescent="0.2">
      <c r="A23" s="306">
        <v>23</v>
      </c>
      <c r="B23" s="307" t="s">
        <v>240</v>
      </c>
      <c r="C23" s="308"/>
      <c r="D23" s="113">
        <v>0.33711111824573797</v>
      </c>
      <c r="E23" s="115">
        <v>105</v>
      </c>
      <c r="F23" s="114">
        <v>107</v>
      </c>
      <c r="G23" s="114">
        <v>110</v>
      </c>
      <c r="H23" s="114">
        <v>112</v>
      </c>
      <c r="I23" s="140">
        <v>118</v>
      </c>
      <c r="J23" s="115">
        <v>-13</v>
      </c>
      <c r="K23" s="116">
        <v>-11.016949152542374</v>
      </c>
    </row>
    <row r="24" spans="1:11" ht="14.1" customHeight="1" x14ac:dyDescent="0.2">
      <c r="A24" s="306">
        <v>24</v>
      </c>
      <c r="B24" s="307" t="s">
        <v>241</v>
      </c>
      <c r="C24" s="308"/>
      <c r="D24" s="113">
        <v>3.0018942434263334</v>
      </c>
      <c r="E24" s="115">
        <v>935</v>
      </c>
      <c r="F24" s="114">
        <v>936</v>
      </c>
      <c r="G24" s="114">
        <v>995</v>
      </c>
      <c r="H24" s="114">
        <v>1036</v>
      </c>
      <c r="I24" s="140">
        <v>1052</v>
      </c>
      <c r="J24" s="115">
        <v>-117</v>
      </c>
      <c r="K24" s="116">
        <v>-11.121673003802281</v>
      </c>
    </row>
    <row r="25" spans="1:11" ht="14.1" customHeight="1" x14ac:dyDescent="0.2">
      <c r="A25" s="306">
        <v>25</v>
      </c>
      <c r="B25" s="307" t="s">
        <v>242</v>
      </c>
      <c r="C25" s="308"/>
      <c r="D25" s="113">
        <v>2.6198349760811634</v>
      </c>
      <c r="E25" s="115">
        <v>816</v>
      </c>
      <c r="F25" s="114">
        <v>846</v>
      </c>
      <c r="G25" s="114">
        <v>862</v>
      </c>
      <c r="H25" s="114">
        <v>899</v>
      </c>
      <c r="I25" s="140">
        <v>868</v>
      </c>
      <c r="J25" s="115">
        <v>-52</v>
      </c>
      <c r="K25" s="116">
        <v>-5.9907834101382491</v>
      </c>
    </row>
    <row r="26" spans="1:11" ht="14.1" customHeight="1" x14ac:dyDescent="0.2">
      <c r="A26" s="306">
        <v>26</v>
      </c>
      <c r="B26" s="307" t="s">
        <v>243</v>
      </c>
      <c r="C26" s="308"/>
      <c r="D26" s="113">
        <v>1.0915979067004848</v>
      </c>
      <c r="E26" s="115">
        <v>340</v>
      </c>
      <c r="F26" s="114">
        <v>354</v>
      </c>
      <c r="G26" s="114">
        <v>368</v>
      </c>
      <c r="H26" s="114">
        <v>375</v>
      </c>
      <c r="I26" s="140">
        <v>380</v>
      </c>
      <c r="J26" s="115">
        <v>-40</v>
      </c>
      <c r="K26" s="116">
        <v>-10.526315789473685</v>
      </c>
    </row>
    <row r="27" spans="1:11" ht="14.1" customHeight="1" x14ac:dyDescent="0.2">
      <c r="A27" s="306">
        <v>27</v>
      </c>
      <c r="B27" s="307" t="s">
        <v>244</v>
      </c>
      <c r="C27" s="308"/>
      <c r="D27" s="113">
        <v>0.40453334189488555</v>
      </c>
      <c r="E27" s="115">
        <v>126</v>
      </c>
      <c r="F27" s="114">
        <v>159</v>
      </c>
      <c r="G27" s="114">
        <v>126</v>
      </c>
      <c r="H27" s="114">
        <v>140</v>
      </c>
      <c r="I27" s="140">
        <v>180</v>
      </c>
      <c r="J27" s="115">
        <v>-54</v>
      </c>
      <c r="K27" s="116">
        <v>-30</v>
      </c>
    </row>
    <row r="28" spans="1:11" ht="14.1" customHeight="1" x14ac:dyDescent="0.2">
      <c r="A28" s="306">
        <v>28</v>
      </c>
      <c r="B28" s="307" t="s">
        <v>245</v>
      </c>
      <c r="C28" s="308"/>
      <c r="D28" s="113">
        <v>0.31784762577455294</v>
      </c>
      <c r="E28" s="115">
        <v>99</v>
      </c>
      <c r="F28" s="114">
        <v>115</v>
      </c>
      <c r="G28" s="114">
        <v>111</v>
      </c>
      <c r="H28" s="114">
        <v>119</v>
      </c>
      <c r="I28" s="140">
        <v>122</v>
      </c>
      <c r="J28" s="115">
        <v>-23</v>
      </c>
      <c r="K28" s="116">
        <v>-18.852459016393443</v>
      </c>
    </row>
    <row r="29" spans="1:11" ht="14.1" customHeight="1" x14ac:dyDescent="0.2">
      <c r="A29" s="306">
        <v>29</v>
      </c>
      <c r="B29" s="307" t="s">
        <v>246</v>
      </c>
      <c r="C29" s="308"/>
      <c r="D29" s="113">
        <v>2.9408931839342474</v>
      </c>
      <c r="E29" s="115">
        <v>916</v>
      </c>
      <c r="F29" s="114">
        <v>989</v>
      </c>
      <c r="G29" s="114">
        <v>984</v>
      </c>
      <c r="H29" s="114">
        <v>976</v>
      </c>
      <c r="I29" s="140">
        <v>960</v>
      </c>
      <c r="J29" s="115">
        <v>-44</v>
      </c>
      <c r="K29" s="116">
        <v>-4.583333333333333</v>
      </c>
    </row>
    <row r="30" spans="1:11" ht="14.1" customHeight="1" x14ac:dyDescent="0.2">
      <c r="A30" s="306" t="s">
        <v>247</v>
      </c>
      <c r="B30" s="307" t="s">
        <v>248</v>
      </c>
      <c r="C30" s="308"/>
      <c r="D30" s="113">
        <v>0.69348572896266092</v>
      </c>
      <c r="E30" s="115">
        <v>216</v>
      </c>
      <c r="F30" s="114">
        <v>220</v>
      </c>
      <c r="G30" s="114">
        <v>211</v>
      </c>
      <c r="H30" s="114">
        <v>203</v>
      </c>
      <c r="I30" s="140">
        <v>200</v>
      </c>
      <c r="J30" s="115">
        <v>16</v>
      </c>
      <c r="K30" s="116">
        <v>8</v>
      </c>
    </row>
    <row r="31" spans="1:11" ht="14.1" customHeight="1" x14ac:dyDescent="0.2">
      <c r="A31" s="306" t="s">
        <v>249</v>
      </c>
      <c r="B31" s="307" t="s">
        <v>250</v>
      </c>
      <c r="C31" s="308"/>
      <c r="D31" s="113">
        <v>2.1543005746941919</v>
      </c>
      <c r="E31" s="115">
        <v>671</v>
      </c>
      <c r="F31" s="114">
        <v>744</v>
      </c>
      <c r="G31" s="114">
        <v>749</v>
      </c>
      <c r="H31" s="114">
        <v>749</v>
      </c>
      <c r="I31" s="140">
        <v>740</v>
      </c>
      <c r="J31" s="115">
        <v>-69</v>
      </c>
      <c r="K31" s="116">
        <v>-9.3243243243243246</v>
      </c>
    </row>
    <row r="32" spans="1:11" ht="14.1" customHeight="1" x14ac:dyDescent="0.2">
      <c r="A32" s="306">
        <v>31</v>
      </c>
      <c r="B32" s="307" t="s">
        <v>251</v>
      </c>
      <c r="C32" s="308"/>
      <c r="D32" s="113">
        <v>0.20547725302597361</v>
      </c>
      <c r="E32" s="115">
        <v>64</v>
      </c>
      <c r="F32" s="114">
        <v>65</v>
      </c>
      <c r="G32" s="114">
        <v>68</v>
      </c>
      <c r="H32" s="114">
        <v>66</v>
      </c>
      <c r="I32" s="140">
        <v>67</v>
      </c>
      <c r="J32" s="115">
        <v>-3</v>
      </c>
      <c r="K32" s="116">
        <v>-4.4776119402985071</v>
      </c>
    </row>
    <row r="33" spans="1:11" ht="14.1" customHeight="1" x14ac:dyDescent="0.2">
      <c r="A33" s="306">
        <v>32</v>
      </c>
      <c r="B33" s="307" t="s">
        <v>252</v>
      </c>
      <c r="C33" s="308"/>
      <c r="D33" s="113">
        <v>0.95996404148072045</v>
      </c>
      <c r="E33" s="115">
        <v>299</v>
      </c>
      <c r="F33" s="114">
        <v>277</v>
      </c>
      <c r="G33" s="114">
        <v>295</v>
      </c>
      <c r="H33" s="114">
        <v>296</v>
      </c>
      <c r="I33" s="140">
        <v>276</v>
      </c>
      <c r="J33" s="115">
        <v>23</v>
      </c>
      <c r="K33" s="116">
        <v>8.3333333333333339</v>
      </c>
    </row>
    <row r="34" spans="1:11" ht="14.1" customHeight="1" x14ac:dyDescent="0.2">
      <c r="A34" s="306">
        <v>33</v>
      </c>
      <c r="B34" s="307" t="s">
        <v>253</v>
      </c>
      <c r="C34" s="308"/>
      <c r="D34" s="113">
        <v>0.54900953542877329</v>
      </c>
      <c r="E34" s="115">
        <v>171</v>
      </c>
      <c r="F34" s="114">
        <v>168</v>
      </c>
      <c r="G34" s="114">
        <v>173</v>
      </c>
      <c r="H34" s="114">
        <v>174</v>
      </c>
      <c r="I34" s="140">
        <v>173</v>
      </c>
      <c r="J34" s="115">
        <v>-2</v>
      </c>
      <c r="K34" s="116">
        <v>-1.1560693641618498</v>
      </c>
    </row>
    <row r="35" spans="1:11" ht="14.1" customHeight="1" x14ac:dyDescent="0.2">
      <c r="A35" s="306">
        <v>34</v>
      </c>
      <c r="B35" s="307" t="s">
        <v>254</v>
      </c>
      <c r="C35" s="308"/>
      <c r="D35" s="113">
        <v>4.276495328603076</v>
      </c>
      <c r="E35" s="115">
        <v>1332</v>
      </c>
      <c r="F35" s="114">
        <v>1374</v>
      </c>
      <c r="G35" s="114">
        <v>1361</v>
      </c>
      <c r="H35" s="114">
        <v>1326</v>
      </c>
      <c r="I35" s="140">
        <v>1299</v>
      </c>
      <c r="J35" s="115">
        <v>33</v>
      </c>
      <c r="K35" s="116">
        <v>2.5404157043879909</v>
      </c>
    </row>
    <row r="36" spans="1:11" ht="14.1" customHeight="1" x14ac:dyDescent="0.2">
      <c r="A36" s="306">
        <v>41</v>
      </c>
      <c r="B36" s="307" t="s">
        <v>255</v>
      </c>
      <c r="C36" s="308"/>
      <c r="D36" s="113">
        <v>5.4579895335024241E-2</v>
      </c>
      <c r="E36" s="115">
        <v>17</v>
      </c>
      <c r="F36" s="114">
        <v>18</v>
      </c>
      <c r="G36" s="114">
        <v>23</v>
      </c>
      <c r="H36" s="114">
        <v>24</v>
      </c>
      <c r="I36" s="140">
        <v>27</v>
      </c>
      <c r="J36" s="115">
        <v>-10</v>
      </c>
      <c r="K36" s="116">
        <v>-37.037037037037038</v>
      </c>
    </row>
    <row r="37" spans="1:11" ht="14.1" customHeight="1" x14ac:dyDescent="0.2">
      <c r="A37" s="306">
        <v>42</v>
      </c>
      <c r="B37" s="307" t="s">
        <v>256</v>
      </c>
      <c r="C37" s="308"/>
      <c r="D37" s="113" t="s">
        <v>513</v>
      </c>
      <c r="E37" s="115" t="s">
        <v>513</v>
      </c>
      <c r="F37" s="114">
        <v>10</v>
      </c>
      <c r="G37" s="114">
        <v>9</v>
      </c>
      <c r="H37" s="114">
        <v>9</v>
      </c>
      <c r="I37" s="140">
        <v>9</v>
      </c>
      <c r="J37" s="115" t="s">
        <v>513</v>
      </c>
      <c r="K37" s="116" t="s">
        <v>513</v>
      </c>
    </row>
    <row r="38" spans="1:11" ht="14.1" customHeight="1" x14ac:dyDescent="0.2">
      <c r="A38" s="306">
        <v>43</v>
      </c>
      <c r="B38" s="307" t="s">
        <v>257</v>
      </c>
      <c r="C38" s="308"/>
      <c r="D38" s="113">
        <v>0.26968889459659035</v>
      </c>
      <c r="E38" s="115">
        <v>84</v>
      </c>
      <c r="F38" s="114">
        <v>91</v>
      </c>
      <c r="G38" s="114">
        <v>84</v>
      </c>
      <c r="H38" s="114">
        <v>84</v>
      </c>
      <c r="I38" s="140">
        <v>74</v>
      </c>
      <c r="J38" s="115">
        <v>10</v>
      </c>
      <c r="K38" s="116">
        <v>13.513513513513514</v>
      </c>
    </row>
    <row r="39" spans="1:11" ht="14.1" customHeight="1" x14ac:dyDescent="0.2">
      <c r="A39" s="306">
        <v>51</v>
      </c>
      <c r="B39" s="307" t="s">
        <v>258</v>
      </c>
      <c r="C39" s="308"/>
      <c r="D39" s="113">
        <v>4.4723408353934566</v>
      </c>
      <c r="E39" s="115">
        <v>1393</v>
      </c>
      <c r="F39" s="114">
        <v>1538</v>
      </c>
      <c r="G39" s="114">
        <v>1448</v>
      </c>
      <c r="H39" s="114">
        <v>1460</v>
      </c>
      <c r="I39" s="140">
        <v>1506</v>
      </c>
      <c r="J39" s="115">
        <v>-113</v>
      </c>
      <c r="K39" s="116">
        <v>-7.5033200531208504</v>
      </c>
    </row>
    <row r="40" spans="1:11" ht="14.1" customHeight="1" x14ac:dyDescent="0.2">
      <c r="A40" s="306" t="s">
        <v>259</v>
      </c>
      <c r="B40" s="307" t="s">
        <v>260</v>
      </c>
      <c r="C40" s="308"/>
      <c r="D40" s="113">
        <v>4.2893376569171995</v>
      </c>
      <c r="E40" s="115">
        <v>1336</v>
      </c>
      <c r="F40" s="114">
        <v>1475</v>
      </c>
      <c r="G40" s="114">
        <v>1395</v>
      </c>
      <c r="H40" s="114">
        <v>1416</v>
      </c>
      <c r="I40" s="140">
        <v>1462</v>
      </c>
      <c r="J40" s="115">
        <v>-126</v>
      </c>
      <c r="K40" s="116">
        <v>-8.6183310533515733</v>
      </c>
    </row>
    <row r="41" spans="1:11" ht="14.1" customHeight="1" x14ac:dyDescent="0.2">
      <c r="A41" s="306"/>
      <c r="B41" s="307" t="s">
        <v>261</v>
      </c>
      <c r="C41" s="308"/>
      <c r="D41" s="113">
        <v>2.9344720197771856</v>
      </c>
      <c r="E41" s="115">
        <v>914</v>
      </c>
      <c r="F41" s="114">
        <v>948</v>
      </c>
      <c r="G41" s="114">
        <v>959</v>
      </c>
      <c r="H41" s="114">
        <v>967</v>
      </c>
      <c r="I41" s="140">
        <v>999</v>
      </c>
      <c r="J41" s="115">
        <v>-85</v>
      </c>
      <c r="K41" s="116">
        <v>-8.508508508508509</v>
      </c>
    </row>
    <row r="42" spans="1:11" ht="14.1" customHeight="1" x14ac:dyDescent="0.2">
      <c r="A42" s="306">
        <v>52</v>
      </c>
      <c r="B42" s="307" t="s">
        <v>262</v>
      </c>
      <c r="C42" s="308"/>
      <c r="D42" s="113">
        <v>6.82248691687803</v>
      </c>
      <c r="E42" s="115">
        <v>2125</v>
      </c>
      <c r="F42" s="114">
        <v>2158</v>
      </c>
      <c r="G42" s="114">
        <v>2125</v>
      </c>
      <c r="H42" s="114">
        <v>2120</v>
      </c>
      <c r="I42" s="140">
        <v>2142</v>
      </c>
      <c r="J42" s="115">
        <v>-17</v>
      </c>
      <c r="K42" s="116">
        <v>-0.79365079365079361</v>
      </c>
    </row>
    <row r="43" spans="1:11" ht="14.1" customHeight="1" x14ac:dyDescent="0.2">
      <c r="A43" s="306" t="s">
        <v>263</v>
      </c>
      <c r="B43" s="307" t="s">
        <v>264</v>
      </c>
      <c r="C43" s="308"/>
      <c r="D43" s="113">
        <v>6.4950075448678843</v>
      </c>
      <c r="E43" s="115">
        <v>2023</v>
      </c>
      <c r="F43" s="114">
        <v>2051</v>
      </c>
      <c r="G43" s="114">
        <v>2029</v>
      </c>
      <c r="H43" s="114">
        <v>2001</v>
      </c>
      <c r="I43" s="140">
        <v>1986</v>
      </c>
      <c r="J43" s="115">
        <v>37</v>
      </c>
      <c r="K43" s="116">
        <v>1.8630412890231622</v>
      </c>
    </row>
    <row r="44" spans="1:11" ht="14.1" customHeight="1" x14ac:dyDescent="0.2">
      <c r="A44" s="306">
        <v>53</v>
      </c>
      <c r="B44" s="307" t="s">
        <v>265</v>
      </c>
      <c r="C44" s="308"/>
      <c r="D44" s="113">
        <v>1.2970751597264585</v>
      </c>
      <c r="E44" s="115">
        <v>404</v>
      </c>
      <c r="F44" s="114">
        <v>390</v>
      </c>
      <c r="G44" s="114">
        <v>413</v>
      </c>
      <c r="H44" s="114">
        <v>401</v>
      </c>
      <c r="I44" s="140">
        <v>375</v>
      </c>
      <c r="J44" s="115">
        <v>29</v>
      </c>
      <c r="K44" s="116">
        <v>7.7333333333333334</v>
      </c>
    </row>
    <row r="45" spans="1:11" ht="14.1" customHeight="1" x14ac:dyDescent="0.2">
      <c r="A45" s="306" t="s">
        <v>266</v>
      </c>
      <c r="B45" s="307" t="s">
        <v>267</v>
      </c>
      <c r="C45" s="308"/>
      <c r="D45" s="113">
        <v>1.2746010851767426</v>
      </c>
      <c r="E45" s="115">
        <v>397</v>
      </c>
      <c r="F45" s="114">
        <v>384</v>
      </c>
      <c r="G45" s="114">
        <v>407</v>
      </c>
      <c r="H45" s="114">
        <v>395</v>
      </c>
      <c r="I45" s="140">
        <v>369</v>
      </c>
      <c r="J45" s="115">
        <v>28</v>
      </c>
      <c r="K45" s="116">
        <v>7.588075880758808</v>
      </c>
    </row>
    <row r="46" spans="1:11" ht="14.1" customHeight="1" x14ac:dyDescent="0.2">
      <c r="A46" s="306">
        <v>54</v>
      </c>
      <c r="B46" s="307" t="s">
        <v>268</v>
      </c>
      <c r="C46" s="308"/>
      <c r="D46" s="113">
        <v>20.284457572157834</v>
      </c>
      <c r="E46" s="115">
        <v>6318</v>
      </c>
      <c r="F46" s="114">
        <v>6474</v>
      </c>
      <c r="G46" s="114">
        <v>6455</v>
      </c>
      <c r="H46" s="114">
        <v>6516</v>
      </c>
      <c r="I46" s="140">
        <v>6604</v>
      </c>
      <c r="J46" s="115">
        <v>-286</v>
      </c>
      <c r="K46" s="116">
        <v>-4.3307086614173231</v>
      </c>
    </row>
    <row r="47" spans="1:11" ht="14.1" customHeight="1" x14ac:dyDescent="0.2">
      <c r="A47" s="306">
        <v>61</v>
      </c>
      <c r="B47" s="307" t="s">
        <v>269</v>
      </c>
      <c r="C47" s="308"/>
      <c r="D47" s="113">
        <v>0.53937778919318069</v>
      </c>
      <c r="E47" s="115">
        <v>168</v>
      </c>
      <c r="F47" s="114">
        <v>176</v>
      </c>
      <c r="G47" s="114">
        <v>182</v>
      </c>
      <c r="H47" s="114">
        <v>189</v>
      </c>
      <c r="I47" s="140">
        <v>180</v>
      </c>
      <c r="J47" s="115">
        <v>-12</v>
      </c>
      <c r="K47" s="116">
        <v>-6.666666666666667</v>
      </c>
    </row>
    <row r="48" spans="1:11" ht="14.1" customHeight="1" x14ac:dyDescent="0.2">
      <c r="A48" s="306">
        <v>62</v>
      </c>
      <c r="B48" s="307" t="s">
        <v>270</v>
      </c>
      <c r="C48" s="308"/>
      <c r="D48" s="113">
        <v>9.4070054900953544</v>
      </c>
      <c r="E48" s="115">
        <v>2930</v>
      </c>
      <c r="F48" s="114">
        <v>3110</v>
      </c>
      <c r="G48" s="114">
        <v>3065</v>
      </c>
      <c r="H48" s="114">
        <v>3111</v>
      </c>
      <c r="I48" s="140">
        <v>3076</v>
      </c>
      <c r="J48" s="115">
        <v>-146</v>
      </c>
      <c r="K48" s="116">
        <v>-4.7464239271781539</v>
      </c>
    </row>
    <row r="49" spans="1:11" ht="14.1" customHeight="1" x14ac:dyDescent="0.2">
      <c r="A49" s="306">
        <v>63</v>
      </c>
      <c r="B49" s="307" t="s">
        <v>271</v>
      </c>
      <c r="C49" s="308"/>
      <c r="D49" s="113">
        <v>9.4872700420586256</v>
      </c>
      <c r="E49" s="115">
        <v>2955</v>
      </c>
      <c r="F49" s="114">
        <v>3410</v>
      </c>
      <c r="G49" s="114">
        <v>3460</v>
      </c>
      <c r="H49" s="114">
        <v>3456</v>
      </c>
      <c r="I49" s="140">
        <v>3283</v>
      </c>
      <c r="J49" s="115">
        <v>-328</v>
      </c>
      <c r="K49" s="116">
        <v>-9.9908620164483697</v>
      </c>
    </row>
    <row r="50" spans="1:11" ht="14.1" customHeight="1" x14ac:dyDescent="0.2">
      <c r="A50" s="306" t="s">
        <v>272</v>
      </c>
      <c r="B50" s="307" t="s">
        <v>273</v>
      </c>
      <c r="C50" s="308"/>
      <c r="D50" s="113">
        <v>0.97601695187337467</v>
      </c>
      <c r="E50" s="115">
        <v>304</v>
      </c>
      <c r="F50" s="114">
        <v>336</v>
      </c>
      <c r="G50" s="114">
        <v>350</v>
      </c>
      <c r="H50" s="114">
        <v>357</v>
      </c>
      <c r="I50" s="140">
        <v>364</v>
      </c>
      <c r="J50" s="115">
        <v>-60</v>
      </c>
      <c r="K50" s="116">
        <v>-16.483516483516482</v>
      </c>
    </row>
    <row r="51" spans="1:11" ht="14.1" customHeight="1" x14ac:dyDescent="0.2">
      <c r="A51" s="306" t="s">
        <v>274</v>
      </c>
      <c r="B51" s="307" t="s">
        <v>275</v>
      </c>
      <c r="C51" s="308"/>
      <c r="D51" s="113">
        <v>7.891610749028799</v>
      </c>
      <c r="E51" s="115">
        <v>2458</v>
      </c>
      <c r="F51" s="114">
        <v>2857</v>
      </c>
      <c r="G51" s="114">
        <v>2911</v>
      </c>
      <c r="H51" s="114">
        <v>2893</v>
      </c>
      <c r="I51" s="140">
        <v>2716</v>
      </c>
      <c r="J51" s="115">
        <v>-258</v>
      </c>
      <c r="K51" s="116">
        <v>-9.4992636229749632</v>
      </c>
    </row>
    <row r="52" spans="1:11" ht="14.1" customHeight="1" x14ac:dyDescent="0.2">
      <c r="A52" s="306">
        <v>71</v>
      </c>
      <c r="B52" s="307" t="s">
        <v>276</v>
      </c>
      <c r="C52" s="308"/>
      <c r="D52" s="113">
        <v>9.8308023244614251</v>
      </c>
      <c r="E52" s="115">
        <v>3062</v>
      </c>
      <c r="F52" s="114">
        <v>3085</v>
      </c>
      <c r="G52" s="114">
        <v>3100</v>
      </c>
      <c r="H52" s="114">
        <v>3081</v>
      </c>
      <c r="I52" s="140">
        <v>3079</v>
      </c>
      <c r="J52" s="115">
        <v>-17</v>
      </c>
      <c r="K52" s="116">
        <v>-0.55212731406300752</v>
      </c>
    </row>
    <row r="53" spans="1:11" ht="14.1" customHeight="1" x14ac:dyDescent="0.2">
      <c r="A53" s="306" t="s">
        <v>277</v>
      </c>
      <c r="B53" s="307" t="s">
        <v>278</v>
      </c>
      <c r="C53" s="308"/>
      <c r="D53" s="113">
        <v>0.89575239991010369</v>
      </c>
      <c r="E53" s="115">
        <v>279</v>
      </c>
      <c r="F53" s="114">
        <v>275</v>
      </c>
      <c r="G53" s="114">
        <v>279</v>
      </c>
      <c r="H53" s="114">
        <v>284</v>
      </c>
      <c r="I53" s="140">
        <v>279</v>
      </c>
      <c r="J53" s="115">
        <v>0</v>
      </c>
      <c r="K53" s="116">
        <v>0</v>
      </c>
    </row>
    <row r="54" spans="1:11" ht="14.1" customHeight="1" x14ac:dyDescent="0.2">
      <c r="A54" s="306" t="s">
        <v>279</v>
      </c>
      <c r="B54" s="307" t="s">
        <v>280</v>
      </c>
      <c r="C54" s="308"/>
      <c r="D54" s="113">
        <v>8.6814139403473849</v>
      </c>
      <c r="E54" s="115">
        <v>2704</v>
      </c>
      <c r="F54" s="114">
        <v>2728</v>
      </c>
      <c r="G54" s="114">
        <v>2737</v>
      </c>
      <c r="H54" s="114">
        <v>2718</v>
      </c>
      <c r="I54" s="140">
        <v>2718</v>
      </c>
      <c r="J54" s="115">
        <v>-14</v>
      </c>
      <c r="K54" s="116">
        <v>-0.51508462104488595</v>
      </c>
    </row>
    <row r="55" spans="1:11" ht="14.1" customHeight="1" x14ac:dyDescent="0.2">
      <c r="A55" s="306">
        <v>72</v>
      </c>
      <c r="B55" s="307" t="s">
        <v>281</v>
      </c>
      <c r="C55" s="308"/>
      <c r="D55" s="113">
        <v>1.1108613991716698</v>
      </c>
      <c r="E55" s="115">
        <v>346</v>
      </c>
      <c r="F55" s="114">
        <v>348</v>
      </c>
      <c r="G55" s="114">
        <v>356</v>
      </c>
      <c r="H55" s="114">
        <v>348</v>
      </c>
      <c r="I55" s="140">
        <v>340</v>
      </c>
      <c r="J55" s="115">
        <v>6</v>
      </c>
      <c r="K55" s="116">
        <v>1.7647058823529411</v>
      </c>
    </row>
    <row r="56" spans="1:11" ht="14.1" customHeight="1" x14ac:dyDescent="0.2">
      <c r="A56" s="306" t="s">
        <v>282</v>
      </c>
      <c r="B56" s="307" t="s">
        <v>283</v>
      </c>
      <c r="C56" s="308"/>
      <c r="D56" s="113">
        <v>0.23437249173275115</v>
      </c>
      <c r="E56" s="115">
        <v>73</v>
      </c>
      <c r="F56" s="114">
        <v>73</v>
      </c>
      <c r="G56" s="114">
        <v>72</v>
      </c>
      <c r="H56" s="114">
        <v>73</v>
      </c>
      <c r="I56" s="140">
        <v>68</v>
      </c>
      <c r="J56" s="115">
        <v>5</v>
      </c>
      <c r="K56" s="116">
        <v>7.3529411764705879</v>
      </c>
    </row>
    <row r="57" spans="1:11" ht="14.1" customHeight="1" x14ac:dyDescent="0.2">
      <c r="A57" s="306" t="s">
        <v>284</v>
      </c>
      <c r="B57" s="307" t="s">
        <v>285</v>
      </c>
      <c r="C57" s="308"/>
      <c r="D57" s="113">
        <v>0.60358943076379745</v>
      </c>
      <c r="E57" s="115">
        <v>188</v>
      </c>
      <c r="F57" s="114">
        <v>193</v>
      </c>
      <c r="G57" s="114">
        <v>195</v>
      </c>
      <c r="H57" s="114">
        <v>188</v>
      </c>
      <c r="I57" s="140">
        <v>185</v>
      </c>
      <c r="J57" s="115">
        <v>3</v>
      </c>
      <c r="K57" s="116">
        <v>1.6216216216216217</v>
      </c>
    </row>
    <row r="58" spans="1:11" ht="14.1" customHeight="1" x14ac:dyDescent="0.2">
      <c r="A58" s="306">
        <v>73</v>
      </c>
      <c r="B58" s="307" t="s">
        <v>286</v>
      </c>
      <c r="C58" s="308"/>
      <c r="D58" s="113">
        <v>0.63248466947057502</v>
      </c>
      <c r="E58" s="115">
        <v>197</v>
      </c>
      <c r="F58" s="114">
        <v>199</v>
      </c>
      <c r="G58" s="114">
        <v>205</v>
      </c>
      <c r="H58" s="114">
        <v>196</v>
      </c>
      <c r="I58" s="140">
        <v>187</v>
      </c>
      <c r="J58" s="115">
        <v>10</v>
      </c>
      <c r="K58" s="116">
        <v>5.3475935828877006</v>
      </c>
    </row>
    <row r="59" spans="1:11" ht="14.1" customHeight="1" x14ac:dyDescent="0.2">
      <c r="A59" s="306" t="s">
        <v>287</v>
      </c>
      <c r="B59" s="307" t="s">
        <v>288</v>
      </c>
      <c r="C59" s="308"/>
      <c r="D59" s="113">
        <v>0.44948149099431728</v>
      </c>
      <c r="E59" s="115">
        <v>140</v>
      </c>
      <c r="F59" s="114">
        <v>144</v>
      </c>
      <c r="G59" s="114">
        <v>145</v>
      </c>
      <c r="H59" s="114">
        <v>136</v>
      </c>
      <c r="I59" s="140">
        <v>134</v>
      </c>
      <c r="J59" s="115">
        <v>6</v>
      </c>
      <c r="K59" s="116">
        <v>4.4776119402985071</v>
      </c>
    </row>
    <row r="60" spans="1:11" ht="14.1" customHeight="1" x14ac:dyDescent="0.2">
      <c r="A60" s="306">
        <v>81</v>
      </c>
      <c r="B60" s="307" t="s">
        <v>289</v>
      </c>
      <c r="C60" s="308"/>
      <c r="D60" s="113">
        <v>2.8574180498924453</v>
      </c>
      <c r="E60" s="115">
        <v>890</v>
      </c>
      <c r="F60" s="114">
        <v>907</v>
      </c>
      <c r="G60" s="114">
        <v>885</v>
      </c>
      <c r="H60" s="114">
        <v>900</v>
      </c>
      <c r="I60" s="140">
        <v>894</v>
      </c>
      <c r="J60" s="115">
        <v>-4</v>
      </c>
      <c r="K60" s="116">
        <v>-0.44742729306487694</v>
      </c>
    </row>
    <row r="61" spans="1:11" ht="14.1" customHeight="1" x14ac:dyDescent="0.2">
      <c r="A61" s="306" t="s">
        <v>290</v>
      </c>
      <c r="B61" s="307" t="s">
        <v>291</v>
      </c>
      <c r="C61" s="308"/>
      <c r="D61" s="113">
        <v>1.0948084887790157</v>
      </c>
      <c r="E61" s="115">
        <v>341</v>
      </c>
      <c r="F61" s="114">
        <v>346</v>
      </c>
      <c r="G61" s="114">
        <v>341</v>
      </c>
      <c r="H61" s="114">
        <v>347</v>
      </c>
      <c r="I61" s="140">
        <v>355</v>
      </c>
      <c r="J61" s="115">
        <v>-14</v>
      </c>
      <c r="K61" s="116">
        <v>-3.943661971830986</v>
      </c>
    </row>
    <row r="62" spans="1:11" ht="14.1" customHeight="1" x14ac:dyDescent="0.2">
      <c r="A62" s="306" t="s">
        <v>292</v>
      </c>
      <c r="B62" s="307" t="s">
        <v>293</v>
      </c>
      <c r="C62" s="308"/>
      <c r="D62" s="113">
        <v>0.89254181783157283</v>
      </c>
      <c r="E62" s="115">
        <v>278</v>
      </c>
      <c r="F62" s="114">
        <v>270</v>
      </c>
      <c r="G62" s="114">
        <v>253</v>
      </c>
      <c r="H62" s="114">
        <v>250</v>
      </c>
      <c r="I62" s="140">
        <v>242</v>
      </c>
      <c r="J62" s="115">
        <v>36</v>
      </c>
      <c r="K62" s="116">
        <v>14.87603305785124</v>
      </c>
    </row>
    <row r="63" spans="1:11" ht="14.1" customHeight="1" x14ac:dyDescent="0.2">
      <c r="A63" s="306"/>
      <c r="B63" s="307" t="s">
        <v>294</v>
      </c>
      <c r="C63" s="308"/>
      <c r="D63" s="113">
        <v>0.61001059492085918</v>
      </c>
      <c r="E63" s="115">
        <v>190</v>
      </c>
      <c r="F63" s="114">
        <v>191</v>
      </c>
      <c r="G63" s="114">
        <v>178</v>
      </c>
      <c r="H63" s="114">
        <v>178</v>
      </c>
      <c r="I63" s="140">
        <v>170</v>
      </c>
      <c r="J63" s="115">
        <v>20</v>
      </c>
      <c r="K63" s="116">
        <v>11.764705882352942</v>
      </c>
    </row>
    <row r="64" spans="1:11" ht="14.1" customHeight="1" x14ac:dyDescent="0.2">
      <c r="A64" s="306" t="s">
        <v>295</v>
      </c>
      <c r="B64" s="307" t="s">
        <v>296</v>
      </c>
      <c r="C64" s="308"/>
      <c r="D64" s="113">
        <v>5.1369313256493403E-2</v>
      </c>
      <c r="E64" s="115">
        <v>16</v>
      </c>
      <c r="F64" s="114">
        <v>18</v>
      </c>
      <c r="G64" s="114">
        <v>17</v>
      </c>
      <c r="H64" s="114">
        <v>20</v>
      </c>
      <c r="I64" s="140">
        <v>19</v>
      </c>
      <c r="J64" s="115">
        <v>-3</v>
      </c>
      <c r="K64" s="116">
        <v>-15.789473684210526</v>
      </c>
    </row>
    <row r="65" spans="1:11" ht="14.1" customHeight="1" x14ac:dyDescent="0.2">
      <c r="A65" s="306" t="s">
        <v>297</v>
      </c>
      <c r="B65" s="307" t="s">
        <v>298</v>
      </c>
      <c r="C65" s="308"/>
      <c r="D65" s="113">
        <v>0.56506244582142739</v>
      </c>
      <c r="E65" s="115">
        <v>176</v>
      </c>
      <c r="F65" s="114">
        <v>182</v>
      </c>
      <c r="G65" s="114">
        <v>187</v>
      </c>
      <c r="H65" s="114">
        <v>192</v>
      </c>
      <c r="I65" s="140">
        <v>193</v>
      </c>
      <c r="J65" s="115">
        <v>-17</v>
      </c>
      <c r="K65" s="116">
        <v>-8.8082901554404138</v>
      </c>
    </row>
    <row r="66" spans="1:11" ht="14.1" customHeight="1" x14ac:dyDescent="0.2">
      <c r="A66" s="306">
        <v>82</v>
      </c>
      <c r="B66" s="307" t="s">
        <v>299</v>
      </c>
      <c r="C66" s="308"/>
      <c r="D66" s="113">
        <v>1.5860275467942337</v>
      </c>
      <c r="E66" s="115">
        <v>494</v>
      </c>
      <c r="F66" s="114">
        <v>508</v>
      </c>
      <c r="G66" s="114">
        <v>523</v>
      </c>
      <c r="H66" s="114">
        <v>530</v>
      </c>
      <c r="I66" s="140">
        <v>536</v>
      </c>
      <c r="J66" s="115">
        <v>-42</v>
      </c>
      <c r="K66" s="116">
        <v>-7.8358208955223878</v>
      </c>
    </row>
    <row r="67" spans="1:11" ht="14.1" customHeight="1" x14ac:dyDescent="0.2">
      <c r="A67" s="306" t="s">
        <v>300</v>
      </c>
      <c r="B67" s="307" t="s">
        <v>301</v>
      </c>
      <c r="C67" s="308"/>
      <c r="D67" s="113">
        <v>0.49764022217227982</v>
      </c>
      <c r="E67" s="115">
        <v>155</v>
      </c>
      <c r="F67" s="114">
        <v>160</v>
      </c>
      <c r="G67" s="114">
        <v>166</v>
      </c>
      <c r="H67" s="114">
        <v>171</v>
      </c>
      <c r="I67" s="140">
        <v>176</v>
      </c>
      <c r="J67" s="115">
        <v>-21</v>
      </c>
      <c r="K67" s="116">
        <v>-11.931818181818182</v>
      </c>
    </row>
    <row r="68" spans="1:11" ht="14.1" customHeight="1" x14ac:dyDescent="0.2">
      <c r="A68" s="306" t="s">
        <v>302</v>
      </c>
      <c r="B68" s="307" t="s">
        <v>303</v>
      </c>
      <c r="C68" s="308"/>
      <c r="D68" s="113">
        <v>0.68385398272706843</v>
      </c>
      <c r="E68" s="115">
        <v>213</v>
      </c>
      <c r="F68" s="114">
        <v>231</v>
      </c>
      <c r="G68" s="114">
        <v>236</v>
      </c>
      <c r="H68" s="114">
        <v>241</v>
      </c>
      <c r="I68" s="140">
        <v>240</v>
      </c>
      <c r="J68" s="115">
        <v>-27</v>
      </c>
      <c r="K68" s="116">
        <v>-11.25</v>
      </c>
    </row>
    <row r="69" spans="1:11" ht="14.1" customHeight="1" x14ac:dyDescent="0.2">
      <c r="A69" s="306">
        <v>83</v>
      </c>
      <c r="B69" s="307" t="s">
        <v>304</v>
      </c>
      <c r="C69" s="308"/>
      <c r="D69" s="113">
        <v>3.9425947924358686</v>
      </c>
      <c r="E69" s="115">
        <v>1228</v>
      </c>
      <c r="F69" s="114">
        <v>1254</v>
      </c>
      <c r="G69" s="114">
        <v>1216</v>
      </c>
      <c r="H69" s="114">
        <v>1225</v>
      </c>
      <c r="I69" s="140">
        <v>1225</v>
      </c>
      <c r="J69" s="115">
        <v>3</v>
      </c>
      <c r="K69" s="116">
        <v>0.24489795918367346</v>
      </c>
    </row>
    <row r="70" spans="1:11" ht="14.1" customHeight="1" x14ac:dyDescent="0.2">
      <c r="A70" s="306" t="s">
        <v>305</v>
      </c>
      <c r="B70" s="307" t="s">
        <v>306</v>
      </c>
      <c r="C70" s="308"/>
      <c r="D70" s="113">
        <v>2.0900889331235755</v>
      </c>
      <c r="E70" s="115">
        <v>651</v>
      </c>
      <c r="F70" s="114">
        <v>673</v>
      </c>
      <c r="G70" s="114">
        <v>654</v>
      </c>
      <c r="H70" s="114">
        <v>673</v>
      </c>
      <c r="I70" s="140">
        <v>673</v>
      </c>
      <c r="J70" s="115">
        <v>-22</v>
      </c>
      <c r="K70" s="116">
        <v>-3.2689450222882614</v>
      </c>
    </row>
    <row r="71" spans="1:11" ht="14.1" customHeight="1" x14ac:dyDescent="0.2">
      <c r="A71" s="306"/>
      <c r="B71" s="307" t="s">
        <v>307</v>
      </c>
      <c r="C71" s="308"/>
      <c r="D71" s="113">
        <v>1.1879153690564099</v>
      </c>
      <c r="E71" s="115">
        <v>370</v>
      </c>
      <c r="F71" s="114">
        <v>387</v>
      </c>
      <c r="G71" s="114">
        <v>380</v>
      </c>
      <c r="H71" s="114">
        <v>405</v>
      </c>
      <c r="I71" s="140">
        <v>409</v>
      </c>
      <c r="J71" s="115">
        <v>-39</v>
      </c>
      <c r="K71" s="116">
        <v>-9.5354523227383865</v>
      </c>
    </row>
    <row r="72" spans="1:11" ht="14.1" customHeight="1" x14ac:dyDescent="0.2">
      <c r="A72" s="306">
        <v>84</v>
      </c>
      <c r="B72" s="307" t="s">
        <v>308</v>
      </c>
      <c r="C72" s="308"/>
      <c r="D72" s="113">
        <v>1.2007576973705332</v>
      </c>
      <c r="E72" s="115">
        <v>374</v>
      </c>
      <c r="F72" s="114">
        <v>373</v>
      </c>
      <c r="G72" s="114">
        <v>334</v>
      </c>
      <c r="H72" s="114">
        <v>335</v>
      </c>
      <c r="I72" s="140">
        <v>390</v>
      </c>
      <c r="J72" s="115">
        <v>-16</v>
      </c>
      <c r="K72" s="116">
        <v>-4.1025641025641022</v>
      </c>
    </row>
    <row r="73" spans="1:11" ht="14.1" customHeight="1" x14ac:dyDescent="0.2">
      <c r="A73" s="306" t="s">
        <v>309</v>
      </c>
      <c r="B73" s="307" t="s">
        <v>310</v>
      </c>
      <c r="C73" s="308"/>
      <c r="D73" s="113">
        <v>0.12521270106270266</v>
      </c>
      <c r="E73" s="115">
        <v>39</v>
      </c>
      <c r="F73" s="114">
        <v>39</v>
      </c>
      <c r="G73" s="114">
        <v>39</v>
      </c>
      <c r="H73" s="114">
        <v>42</v>
      </c>
      <c r="I73" s="140">
        <v>44</v>
      </c>
      <c r="J73" s="115">
        <v>-5</v>
      </c>
      <c r="K73" s="116">
        <v>-11.363636363636363</v>
      </c>
    </row>
    <row r="74" spans="1:11" ht="14.1" customHeight="1" x14ac:dyDescent="0.2">
      <c r="A74" s="306" t="s">
        <v>311</v>
      </c>
      <c r="B74" s="307" t="s">
        <v>312</v>
      </c>
      <c r="C74" s="308"/>
      <c r="D74" s="113">
        <v>2.8895238706777539E-2</v>
      </c>
      <c r="E74" s="115">
        <v>9</v>
      </c>
      <c r="F74" s="114">
        <v>7</v>
      </c>
      <c r="G74" s="114">
        <v>8</v>
      </c>
      <c r="H74" s="114">
        <v>10</v>
      </c>
      <c r="I74" s="140">
        <v>9</v>
      </c>
      <c r="J74" s="115">
        <v>0</v>
      </c>
      <c r="K74" s="116">
        <v>0</v>
      </c>
    </row>
    <row r="75" spans="1:11" ht="14.1" customHeight="1" x14ac:dyDescent="0.2">
      <c r="A75" s="306" t="s">
        <v>313</v>
      </c>
      <c r="B75" s="307" t="s">
        <v>314</v>
      </c>
      <c r="C75" s="308"/>
      <c r="D75" s="113">
        <v>9.9528044434455967E-2</v>
      </c>
      <c r="E75" s="115">
        <v>31</v>
      </c>
      <c r="F75" s="114">
        <v>48</v>
      </c>
      <c r="G75" s="114">
        <v>33</v>
      </c>
      <c r="H75" s="114">
        <v>37</v>
      </c>
      <c r="I75" s="140">
        <v>24</v>
      </c>
      <c r="J75" s="115">
        <v>7</v>
      </c>
      <c r="K75" s="116">
        <v>29.166666666666668</v>
      </c>
    </row>
    <row r="76" spans="1:11" ht="14.1" customHeight="1" x14ac:dyDescent="0.2">
      <c r="A76" s="306">
        <v>91</v>
      </c>
      <c r="B76" s="307" t="s">
        <v>315</v>
      </c>
      <c r="C76" s="308"/>
      <c r="D76" s="113">
        <v>0.88291007159598034</v>
      </c>
      <c r="E76" s="115">
        <v>275</v>
      </c>
      <c r="F76" s="114">
        <v>269</v>
      </c>
      <c r="G76" s="114">
        <v>260</v>
      </c>
      <c r="H76" s="114">
        <v>255</v>
      </c>
      <c r="I76" s="140">
        <v>243</v>
      </c>
      <c r="J76" s="115">
        <v>32</v>
      </c>
      <c r="K76" s="116">
        <v>13.168724279835391</v>
      </c>
    </row>
    <row r="77" spans="1:11" ht="14.1" customHeight="1" x14ac:dyDescent="0.2">
      <c r="A77" s="306">
        <v>92</v>
      </c>
      <c r="B77" s="307" t="s">
        <v>316</v>
      </c>
      <c r="C77" s="308"/>
      <c r="D77" s="113">
        <v>0.21510899926156613</v>
      </c>
      <c r="E77" s="115">
        <v>67</v>
      </c>
      <c r="F77" s="114">
        <v>68</v>
      </c>
      <c r="G77" s="114">
        <v>66</v>
      </c>
      <c r="H77" s="114">
        <v>67</v>
      </c>
      <c r="I77" s="140">
        <v>63</v>
      </c>
      <c r="J77" s="115">
        <v>4</v>
      </c>
      <c r="K77" s="116">
        <v>6.3492063492063489</v>
      </c>
    </row>
    <row r="78" spans="1:11" ht="14.1" customHeight="1" x14ac:dyDescent="0.2">
      <c r="A78" s="306">
        <v>93</v>
      </c>
      <c r="B78" s="307" t="s">
        <v>317</v>
      </c>
      <c r="C78" s="308"/>
      <c r="D78" s="113">
        <v>0.13805502937682601</v>
      </c>
      <c r="E78" s="115">
        <v>43</v>
      </c>
      <c r="F78" s="114">
        <v>47</v>
      </c>
      <c r="G78" s="114">
        <v>42</v>
      </c>
      <c r="H78" s="114">
        <v>40</v>
      </c>
      <c r="I78" s="140">
        <v>37</v>
      </c>
      <c r="J78" s="115">
        <v>6</v>
      </c>
      <c r="K78" s="116">
        <v>16.216216216216218</v>
      </c>
    </row>
    <row r="79" spans="1:11" ht="14.1" customHeight="1" x14ac:dyDescent="0.2">
      <c r="A79" s="306">
        <v>94</v>
      </c>
      <c r="B79" s="307" t="s">
        <v>318</v>
      </c>
      <c r="C79" s="308"/>
      <c r="D79" s="113">
        <v>0.51369313256493399</v>
      </c>
      <c r="E79" s="115">
        <v>160</v>
      </c>
      <c r="F79" s="114">
        <v>181</v>
      </c>
      <c r="G79" s="114">
        <v>182</v>
      </c>
      <c r="H79" s="114">
        <v>162</v>
      </c>
      <c r="I79" s="140">
        <v>163</v>
      </c>
      <c r="J79" s="115">
        <v>-3</v>
      </c>
      <c r="K79" s="116">
        <v>-1.8404907975460123</v>
      </c>
    </row>
    <row r="80" spans="1:11" ht="14.1" customHeight="1" x14ac:dyDescent="0.2">
      <c r="A80" s="306" t="s">
        <v>319</v>
      </c>
      <c r="B80" s="307" t="s">
        <v>320</v>
      </c>
      <c r="C80" s="308"/>
      <c r="D80" s="113" t="s">
        <v>513</v>
      </c>
      <c r="E80" s="115" t="s">
        <v>513</v>
      </c>
      <c r="F80" s="114">
        <v>4</v>
      </c>
      <c r="G80" s="114">
        <v>4</v>
      </c>
      <c r="H80" s="114">
        <v>4</v>
      </c>
      <c r="I80" s="140">
        <v>3</v>
      </c>
      <c r="J80" s="115" t="s">
        <v>513</v>
      </c>
      <c r="K80" s="116" t="s">
        <v>513</v>
      </c>
    </row>
    <row r="81" spans="1:11" ht="14.1" customHeight="1" x14ac:dyDescent="0.2">
      <c r="A81" s="310" t="s">
        <v>321</v>
      </c>
      <c r="B81" s="311" t="s">
        <v>333</v>
      </c>
      <c r="C81" s="312"/>
      <c r="D81" s="125">
        <v>3.4000064211641572</v>
      </c>
      <c r="E81" s="143">
        <v>1059</v>
      </c>
      <c r="F81" s="144">
        <v>1115</v>
      </c>
      <c r="G81" s="144">
        <v>1110</v>
      </c>
      <c r="H81" s="144">
        <v>1138</v>
      </c>
      <c r="I81" s="145">
        <v>1079</v>
      </c>
      <c r="J81" s="143">
        <v>-20</v>
      </c>
      <c r="K81" s="146">
        <v>-1.8535681186283597</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7378</v>
      </c>
      <c r="G12" s="536">
        <v>6273</v>
      </c>
      <c r="H12" s="536">
        <v>9805</v>
      </c>
      <c r="I12" s="536">
        <v>6011</v>
      </c>
      <c r="J12" s="537">
        <v>6989</v>
      </c>
      <c r="K12" s="538">
        <v>389</v>
      </c>
      <c r="L12" s="349">
        <v>5.5658892545428529</v>
      </c>
    </row>
    <row r="13" spans="1:17" s="110" customFormat="1" ht="15" customHeight="1" x14ac:dyDescent="0.2">
      <c r="A13" s="350" t="s">
        <v>344</v>
      </c>
      <c r="B13" s="351" t="s">
        <v>345</v>
      </c>
      <c r="C13" s="347"/>
      <c r="D13" s="347"/>
      <c r="E13" s="348"/>
      <c r="F13" s="536">
        <v>4164</v>
      </c>
      <c r="G13" s="536">
        <v>3421</v>
      </c>
      <c r="H13" s="536">
        <v>5699</v>
      </c>
      <c r="I13" s="536">
        <v>3507</v>
      </c>
      <c r="J13" s="537">
        <v>4106</v>
      </c>
      <c r="K13" s="538">
        <v>58</v>
      </c>
      <c r="L13" s="349">
        <v>1.412566975158305</v>
      </c>
    </row>
    <row r="14" spans="1:17" s="110" customFormat="1" ht="22.5" customHeight="1" x14ac:dyDescent="0.2">
      <c r="A14" s="350"/>
      <c r="B14" s="351" t="s">
        <v>346</v>
      </c>
      <c r="C14" s="347"/>
      <c r="D14" s="347"/>
      <c r="E14" s="348"/>
      <c r="F14" s="536">
        <v>3214</v>
      </c>
      <c r="G14" s="536">
        <v>2852</v>
      </c>
      <c r="H14" s="536">
        <v>4106</v>
      </c>
      <c r="I14" s="536">
        <v>2504</v>
      </c>
      <c r="J14" s="537">
        <v>2883</v>
      </c>
      <c r="K14" s="538">
        <v>331</v>
      </c>
      <c r="L14" s="349">
        <v>11.481096080471731</v>
      </c>
    </row>
    <row r="15" spans="1:17" s="110" customFormat="1" ht="15" customHeight="1" x14ac:dyDescent="0.2">
      <c r="A15" s="350" t="s">
        <v>347</v>
      </c>
      <c r="B15" s="351" t="s">
        <v>108</v>
      </c>
      <c r="C15" s="347"/>
      <c r="D15" s="347"/>
      <c r="E15" s="348"/>
      <c r="F15" s="536">
        <v>1620</v>
      </c>
      <c r="G15" s="536">
        <v>1498</v>
      </c>
      <c r="H15" s="536">
        <v>4284</v>
      </c>
      <c r="I15" s="536">
        <v>1457</v>
      </c>
      <c r="J15" s="537">
        <v>1713</v>
      </c>
      <c r="K15" s="538">
        <v>-93</v>
      </c>
      <c r="L15" s="349">
        <v>-5.4290718038528896</v>
      </c>
    </row>
    <row r="16" spans="1:17" s="110" customFormat="1" ht="15" customHeight="1" x14ac:dyDescent="0.2">
      <c r="A16" s="350"/>
      <c r="B16" s="351" t="s">
        <v>109</v>
      </c>
      <c r="C16" s="347"/>
      <c r="D16" s="347"/>
      <c r="E16" s="348"/>
      <c r="F16" s="536">
        <v>4928</v>
      </c>
      <c r="G16" s="536">
        <v>4035</v>
      </c>
      <c r="H16" s="536">
        <v>4743</v>
      </c>
      <c r="I16" s="536">
        <v>3941</v>
      </c>
      <c r="J16" s="537">
        <v>4551</v>
      </c>
      <c r="K16" s="538">
        <v>377</v>
      </c>
      <c r="L16" s="349">
        <v>8.2838936497473075</v>
      </c>
    </row>
    <row r="17" spans="1:12" s="110" customFormat="1" ht="15" customHeight="1" x14ac:dyDescent="0.2">
      <c r="A17" s="350"/>
      <c r="B17" s="351" t="s">
        <v>110</v>
      </c>
      <c r="C17" s="347"/>
      <c r="D17" s="347"/>
      <c r="E17" s="348"/>
      <c r="F17" s="536">
        <v>741</v>
      </c>
      <c r="G17" s="536">
        <v>659</v>
      </c>
      <c r="H17" s="536">
        <v>692</v>
      </c>
      <c r="I17" s="536">
        <v>544</v>
      </c>
      <c r="J17" s="537">
        <v>616</v>
      </c>
      <c r="K17" s="538">
        <v>125</v>
      </c>
      <c r="L17" s="349">
        <v>20.292207792207794</v>
      </c>
    </row>
    <row r="18" spans="1:12" s="110" customFormat="1" ht="15" customHeight="1" x14ac:dyDescent="0.2">
      <c r="A18" s="350"/>
      <c r="B18" s="351" t="s">
        <v>111</v>
      </c>
      <c r="C18" s="347"/>
      <c r="D18" s="347"/>
      <c r="E18" s="348"/>
      <c r="F18" s="536">
        <v>89</v>
      </c>
      <c r="G18" s="536">
        <v>81</v>
      </c>
      <c r="H18" s="536">
        <v>86</v>
      </c>
      <c r="I18" s="536">
        <v>69</v>
      </c>
      <c r="J18" s="537">
        <v>109</v>
      </c>
      <c r="K18" s="538">
        <v>-20</v>
      </c>
      <c r="L18" s="349">
        <v>-18.348623853211009</v>
      </c>
    </row>
    <row r="19" spans="1:12" s="110" customFormat="1" ht="15" customHeight="1" x14ac:dyDescent="0.2">
      <c r="A19" s="118" t="s">
        <v>113</v>
      </c>
      <c r="B19" s="119" t="s">
        <v>181</v>
      </c>
      <c r="C19" s="347"/>
      <c r="D19" s="347"/>
      <c r="E19" s="348"/>
      <c r="F19" s="536">
        <v>5146</v>
      </c>
      <c r="G19" s="536">
        <v>4296</v>
      </c>
      <c r="H19" s="536">
        <v>7569</v>
      </c>
      <c r="I19" s="536">
        <v>4203</v>
      </c>
      <c r="J19" s="537">
        <v>4915</v>
      </c>
      <c r="K19" s="538">
        <v>231</v>
      </c>
      <c r="L19" s="349">
        <v>4.6998982706002037</v>
      </c>
    </row>
    <row r="20" spans="1:12" s="110" customFormat="1" ht="15" customHeight="1" x14ac:dyDescent="0.2">
      <c r="A20" s="118"/>
      <c r="B20" s="119" t="s">
        <v>182</v>
      </c>
      <c r="C20" s="347"/>
      <c r="D20" s="347"/>
      <c r="E20" s="348"/>
      <c r="F20" s="536">
        <v>2232</v>
      </c>
      <c r="G20" s="536">
        <v>1977</v>
      </c>
      <c r="H20" s="536">
        <v>2236</v>
      </c>
      <c r="I20" s="536">
        <v>1808</v>
      </c>
      <c r="J20" s="537">
        <v>2074</v>
      </c>
      <c r="K20" s="538">
        <v>158</v>
      </c>
      <c r="L20" s="349">
        <v>7.6181292189006751</v>
      </c>
    </row>
    <row r="21" spans="1:12" s="110" customFormat="1" ht="15" customHeight="1" x14ac:dyDescent="0.2">
      <c r="A21" s="118" t="s">
        <v>113</v>
      </c>
      <c r="B21" s="119" t="s">
        <v>116</v>
      </c>
      <c r="C21" s="347"/>
      <c r="D21" s="347"/>
      <c r="E21" s="348"/>
      <c r="F21" s="536">
        <v>6064</v>
      </c>
      <c r="G21" s="536">
        <v>4907</v>
      </c>
      <c r="H21" s="536">
        <v>8186</v>
      </c>
      <c r="I21" s="536">
        <v>4813</v>
      </c>
      <c r="J21" s="537">
        <v>5592</v>
      </c>
      <c r="K21" s="538">
        <v>472</v>
      </c>
      <c r="L21" s="349">
        <v>8.4406294706723894</v>
      </c>
    </row>
    <row r="22" spans="1:12" s="110" customFormat="1" ht="15" customHeight="1" x14ac:dyDescent="0.2">
      <c r="A22" s="118"/>
      <c r="B22" s="119" t="s">
        <v>117</v>
      </c>
      <c r="C22" s="347"/>
      <c r="D22" s="347"/>
      <c r="E22" s="348"/>
      <c r="F22" s="536">
        <v>1309</v>
      </c>
      <c r="G22" s="536">
        <v>1363</v>
      </c>
      <c r="H22" s="536">
        <v>1608</v>
      </c>
      <c r="I22" s="536">
        <v>1194</v>
      </c>
      <c r="J22" s="537">
        <v>1392</v>
      </c>
      <c r="K22" s="538">
        <v>-83</v>
      </c>
      <c r="L22" s="349">
        <v>-5.9626436781609193</v>
      </c>
    </row>
    <row r="23" spans="1:12" s="110" customFormat="1" ht="15" customHeight="1" x14ac:dyDescent="0.2">
      <c r="A23" s="352" t="s">
        <v>347</v>
      </c>
      <c r="B23" s="353" t="s">
        <v>193</v>
      </c>
      <c r="C23" s="354"/>
      <c r="D23" s="354"/>
      <c r="E23" s="355"/>
      <c r="F23" s="539">
        <v>179</v>
      </c>
      <c r="G23" s="539">
        <v>482</v>
      </c>
      <c r="H23" s="539">
        <v>2193</v>
      </c>
      <c r="I23" s="539">
        <v>116</v>
      </c>
      <c r="J23" s="540">
        <v>134</v>
      </c>
      <c r="K23" s="541">
        <v>45</v>
      </c>
      <c r="L23" s="356">
        <v>33.582089552238806</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35.6</v>
      </c>
      <c r="G25" s="542">
        <v>40.1</v>
      </c>
      <c r="H25" s="542">
        <v>40.6</v>
      </c>
      <c r="I25" s="542">
        <v>43.2</v>
      </c>
      <c r="J25" s="542">
        <v>38.6</v>
      </c>
      <c r="K25" s="543" t="s">
        <v>349</v>
      </c>
      <c r="L25" s="364">
        <v>-3</v>
      </c>
    </row>
    <row r="26" spans="1:12" s="110" customFormat="1" ht="15" customHeight="1" x14ac:dyDescent="0.2">
      <c r="A26" s="365" t="s">
        <v>105</v>
      </c>
      <c r="B26" s="366" t="s">
        <v>345</v>
      </c>
      <c r="C26" s="362"/>
      <c r="D26" s="362"/>
      <c r="E26" s="363"/>
      <c r="F26" s="542">
        <v>36</v>
      </c>
      <c r="G26" s="542">
        <v>38.6</v>
      </c>
      <c r="H26" s="542">
        <v>38.799999999999997</v>
      </c>
      <c r="I26" s="542">
        <v>43.1</v>
      </c>
      <c r="J26" s="544">
        <v>38.700000000000003</v>
      </c>
      <c r="K26" s="543" t="s">
        <v>349</v>
      </c>
      <c r="L26" s="364">
        <v>-2.7000000000000028</v>
      </c>
    </row>
    <row r="27" spans="1:12" s="110" customFormat="1" ht="15" customHeight="1" x14ac:dyDescent="0.2">
      <c r="A27" s="365"/>
      <c r="B27" s="366" t="s">
        <v>346</v>
      </c>
      <c r="C27" s="362"/>
      <c r="D27" s="362"/>
      <c r="E27" s="363"/>
      <c r="F27" s="542">
        <v>35.200000000000003</v>
      </c>
      <c r="G27" s="542">
        <v>41.9</v>
      </c>
      <c r="H27" s="542">
        <v>43.1</v>
      </c>
      <c r="I27" s="542">
        <v>43.2</v>
      </c>
      <c r="J27" s="542">
        <v>38.299999999999997</v>
      </c>
      <c r="K27" s="543" t="s">
        <v>349</v>
      </c>
      <c r="L27" s="364">
        <v>-3.0999999999999943</v>
      </c>
    </row>
    <row r="28" spans="1:12" s="110" customFormat="1" ht="15" customHeight="1" x14ac:dyDescent="0.2">
      <c r="A28" s="365" t="s">
        <v>113</v>
      </c>
      <c r="B28" s="366" t="s">
        <v>108</v>
      </c>
      <c r="C28" s="362"/>
      <c r="D28" s="362"/>
      <c r="E28" s="363"/>
      <c r="F28" s="542">
        <v>48.2</v>
      </c>
      <c r="G28" s="542">
        <v>48.4</v>
      </c>
      <c r="H28" s="542">
        <v>52.5</v>
      </c>
      <c r="I28" s="542">
        <v>53.4</v>
      </c>
      <c r="J28" s="542">
        <v>50.9</v>
      </c>
      <c r="K28" s="543" t="s">
        <v>349</v>
      </c>
      <c r="L28" s="364">
        <v>-2.6999999999999957</v>
      </c>
    </row>
    <row r="29" spans="1:12" s="110" customFormat="1" ht="11.25" x14ac:dyDescent="0.2">
      <c r="A29" s="365"/>
      <c r="B29" s="366" t="s">
        <v>109</v>
      </c>
      <c r="C29" s="362"/>
      <c r="D29" s="362"/>
      <c r="E29" s="363"/>
      <c r="F29" s="542">
        <v>33.4</v>
      </c>
      <c r="G29" s="542">
        <v>39.299999999999997</v>
      </c>
      <c r="H29" s="542">
        <v>37.6</v>
      </c>
      <c r="I29" s="542">
        <v>39.799999999999997</v>
      </c>
      <c r="J29" s="544">
        <v>36</v>
      </c>
      <c r="K29" s="543" t="s">
        <v>349</v>
      </c>
      <c r="L29" s="364">
        <v>-2.6000000000000014</v>
      </c>
    </row>
    <row r="30" spans="1:12" s="110" customFormat="1" ht="15" customHeight="1" x14ac:dyDescent="0.2">
      <c r="A30" s="365"/>
      <c r="B30" s="366" t="s">
        <v>110</v>
      </c>
      <c r="C30" s="362"/>
      <c r="D30" s="362"/>
      <c r="E30" s="363"/>
      <c r="F30" s="542">
        <v>26.5</v>
      </c>
      <c r="G30" s="542">
        <v>30.1</v>
      </c>
      <c r="H30" s="542">
        <v>27.6</v>
      </c>
      <c r="I30" s="542">
        <v>42.4</v>
      </c>
      <c r="J30" s="542">
        <v>27.4</v>
      </c>
      <c r="K30" s="543" t="s">
        <v>349</v>
      </c>
      <c r="L30" s="364">
        <v>-0.89999999999999858</v>
      </c>
    </row>
    <row r="31" spans="1:12" s="110" customFormat="1" ht="15" customHeight="1" x14ac:dyDescent="0.2">
      <c r="A31" s="365"/>
      <c r="B31" s="366" t="s">
        <v>111</v>
      </c>
      <c r="C31" s="362"/>
      <c r="D31" s="362"/>
      <c r="E31" s="363"/>
      <c r="F31" s="542">
        <v>34.799999999999997</v>
      </c>
      <c r="G31" s="542">
        <v>45.7</v>
      </c>
      <c r="H31" s="542">
        <v>40.700000000000003</v>
      </c>
      <c r="I31" s="542">
        <v>36.200000000000003</v>
      </c>
      <c r="J31" s="542">
        <v>30.3</v>
      </c>
      <c r="K31" s="543" t="s">
        <v>349</v>
      </c>
      <c r="L31" s="364">
        <v>4.4999999999999964</v>
      </c>
    </row>
    <row r="32" spans="1:12" s="110" customFormat="1" ht="15" customHeight="1" x14ac:dyDescent="0.2">
      <c r="A32" s="367" t="s">
        <v>113</v>
      </c>
      <c r="B32" s="368" t="s">
        <v>181</v>
      </c>
      <c r="C32" s="362"/>
      <c r="D32" s="362"/>
      <c r="E32" s="363"/>
      <c r="F32" s="542">
        <v>34.5</v>
      </c>
      <c r="G32" s="542">
        <v>37.1</v>
      </c>
      <c r="H32" s="542">
        <v>39.200000000000003</v>
      </c>
      <c r="I32" s="542">
        <v>41.6</v>
      </c>
      <c r="J32" s="544">
        <v>38.299999999999997</v>
      </c>
      <c r="K32" s="543" t="s">
        <v>349</v>
      </c>
      <c r="L32" s="364">
        <v>-3.7999999999999972</v>
      </c>
    </row>
    <row r="33" spans="1:12" s="110" customFormat="1" ht="15" customHeight="1" x14ac:dyDescent="0.2">
      <c r="A33" s="367"/>
      <c r="B33" s="368" t="s">
        <v>182</v>
      </c>
      <c r="C33" s="362"/>
      <c r="D33" s="362"/>
      <c r="E33" s="363"/>
      <c r="F33" s="542">
        <v>38.200000000000003</v>
      </c>
      <c r="G33" s="542">
        <v>46</v>
      </c>
      <c r="H33" s="542">
        <v>44.1</v>
      </c>
      <c r="I33" s="542">
        <v>46.6</v>
      </c>
      <c r="J33" s="542">
        <v>39.200000000000003</v>
      </c>
      <c r="K33" s="543" t="s">
        <v>349</v>
      </c>
      <c r="L33" s="364">
        <v>-1</v>
      </c>
    </row>
    <row r="34" spans="1:12" s="369" customFormat="1" ht="15" customHeight="1" x14ac:dyDescent="0.2">
      <c r="A34" s="367" t="s">
        <v>113</v>
      </c>
      <c r="B34" s="368" t="s">
        <v>116</v>
      </c>
      <c r="C34" s="362"/>
      <c r="D34" s="362"/>
      <c r="E34" s="363"/>
      <c r="F34" s="542">
        <v>32.6</v>
      </c>
      <c r="G34" s="542">
        <v>36.4</v>
      </c>
      <c r="H34" s="542">
        <v>38.700000000000003</v>
      </c>
      <c r="I34" s="542">
        <v>42.2</v>
      </c>
      <c r="J34" s="542">
        <v>35.9</v>
      </c>
      <c r="K34" s="543" t="s">
        <v>349</v>
      </c>
      <c r="L34" s="364">
        <v>-3.2999999999999972</v>
      </c>
    </row>
    <row r="35" spans="1:12" s="369" customFormat="1" ht="11.25" x14ac:dyDescent="0.2">
      <c r="A35" s="370"/>
      <c r="B35" s="371" t="s">
        <v>117</v>
      </c>
      <c r="C35" s="372"/>
      <c r="D35" s="372"/>
      <c r="E35" s="373"/>
      <c r="F35" s="545">
        <v>49.6</v>
      </c>
      <c r="G35" s="545">
        <v>52.8</v>
      </c>
      <c r="H35" s="545">
        <v>48.5</v>
      </c>
      <c r="I35" s="545">
        <v>47</v>
      </c>
      <c r="J35" s="546">
        <v>49</v>
      </c>
      <c r="K35" s="547" t="s">
        <v>349</v>
      </c>
      <c r="L35" s="374">
        <v>0.60000000000000142</v>
      </c>
    </row>
    <row r="36" spans="1:12" s="369" customFormat="1" ht="15.95" customHeight="1" x14ac:dyDescent="0.2">
      <c r="A36" s="375" t="s">
        <v>350</v>
      </c>
      <c r="B36" s="376"/>
      <c r="C36" s="377"/>
      <c r="D36" s="376"/>
      <c r="E36" s="378"/>
      <c r="F36" s="548">
        <v>7157</v>
      </c>
      <c r="G36" s="548">
        <v>5730</v>
      </c>
      <c r="H36" s="548">
        <v>7271</v>
      </c>
      <c r="I36" s="548">
        <v>5858</v>
      </c>
      <c r="J36" s="548">
        <v>6785</v>
      </c>
      <c r="K36" s="549">
        <v>372</v>
      </c>
      <c r="L36" s="380">
        <v>5.4826823876197492</v>
      </c>
    </row>
    <row r="37" spans="1:12" s="369" customFormat="1" ht="15.95" customHeight="1" x14ac:dyDescent="0.2">
      <c r="A37" s="381"/>
      <c r="B37" s="382" t="s">
        <v>113</v>
      </c>
      <c r="C37" s="382" t="s">
        <v>351</v>
      </c>
      <c r="D37" s="382"/>
      <c r="E37" s="383"/>
      <c r="F37" s="548">
        <v>2551</v>
      </c>
      <c r="G37" s="548">
        <v>2295</v>
      </c>
      <c r="H37" s="548">
        <v>2955</v>
      </c>
      <c r="I37" s="548">
        <v>2528</v>
      </c>
      <c r="J37" s="548">
        <v>2616</v>
      </c>
      <c r="K37" s="549">
        <v>-65</v>
      </c>
      <c r="L37" s="380">
        <v>-2.4847094801223242</v>
      </c>
    </row>
    <row r="38" spans="1:12" s="369" customFormat="1" ht="15.95" customHeight="1" x14ac:dyDescent="0.2">
      <c r="A38" s="381"/>
      <c r="B38" s="384" t="s">
        <v>105</v>
      </c>
      <c r="C38" s="384" t="s">
        <v>106</v>
      </c>
      <c r="D38" s="385"/>
      <c r="E38" s="383"/>
      <c r="F38" s="548">
        <v>4049</v>
      </c>
      <c r="G38" s="548">
        <v>3217</v>
      </c>
      <c r="H38" s="548">
        <v>4149</v>
      </c>
      <c r="I38" s="548">
        <v>3435</v>
      </c>
      <c r="J38" s="550">
        <v>4008</v>
      </c>
      <c r="K38" s="549">
        <v>41</v>
      </c>
      <c r="L38" s="380">
        <v>1.0229540918163673</v>
      </c>
    </row>
    <row r="39" spans="1:12" s="369" customFormat="1" ht="15.95" customHeight="1" x14ac:dyDescent="0.2">
      <c r="A39" s="381"/>
      <c r="B39" s="385"/>
      <c r="C39" s="382" t="s">
        <v>352</v>
      </c>
      <c r="D39" s="385"/>
      <c r="E39" s="383"/>
      <c r="F39" s="548">
        <v>1456</v>
      </c>
      <c r="G39" s="548">
        <v>1242</v>
      </c>
      <c r="H39" s="548">
        <v>1609</v>
      </c>
      <c r="I39" s="548">
        <v>1481</v>
      </c>
      <c r="J39" s="548">
        <v>1553</v>
      </c>
      <c r="K39" s="549">
        <v>-97</v>
      </c>
      <c r="L39" s="380">
        <v>-6.2459755312298775</v>
      </c>
    </row>
    <row r="40" spans="1:12" s="369" customFormat="1" ht="15.95" customHeight="1" x14ac:dyDescent="0.2">
      <c r="A40" s="381"/>
      <c r="B40" s="384"/>
      <c r="C40" s="384" t="s">
        <v>107</v>
      </c>
      <c r="D40" s="385"/>
      <c r="E40" s="383"/>
      <c r="F40" s="548">
        <v>3108</v>
      </c>
      <c r="G40" s="548">
        <v>2513</v>
      </c>
      <c r="H40" s="548">
        <v>3122</v>
      </c>
      <c r="I40" s="548">
        <v>2423</v>
      </c>
      <c r="J40" s="548">
        <v>2777</v>
      </c>
      <c r="K40" s="549">
        <v>331</v>
      </c>
      <c r="L40" s="380">
        <v>11.919337414476054</v>
      </c>
    </row>
    <row r="41" spans="1:12" s="369" customFormat="1" ht="24" customHeight="1" x14ac:dyDescent="0.2">
      <c r="A41" s="381"/>
      <c r="B41" s="385"/>
      <c r="C41" s="382" t="s">
        <v>352</v>
      </c>
      <c r="D41" s="385"/>
      <c r="E41" s="383"/>
      <c r="F41" s="548">
        <v>1095</v>
      </c>
      <c r="G41" s="548">
        <v>1053</v>
      </c>
      <c r="H41" s="548">
        <v>1346</v>
      </c>
      <c r="I41" s="548">
        <v>1047</v>
      </c>
      <c r="J41" s="550">
        <v>1063</v>
      </c>
      <c r="K41" s="549">
        <v>32</v>
      </c>
      <c r="L41" s="380">
        <v>3.0103480714957667</v>
      </c>
    </row>
    <row r="42" spans="1:12" s="110" customFormat="1" ht="15" customHeight="1" x14ac:dyDescent="0.2">
      <c r="A42" s="381"/>
      <c r="B42" s="384" t="s">
        <v>113</v>
      </c>
      <c r="C42" s="384" t="s">
        <v>353</v>
      </c>
      <c r="D42" s="385"/>
      <c r="E42" s="383"/>
      <c r="F42" s="548">
        <v>1427</v>
      </c>
      <c r="G42" s="548">
        <v>1085</v>
      </c>
      <c r="H42" s="548">
        <v>1935</v>
      </c>
      <c r="I42" s="548">
        <v>1350</v>
      </c>
      <c r="J42" s="548">
        <v>1551</v>
      </c>
      <c r="K42" s="549">
        <v>-124</v>
      </c>
      <c r="L42" s="380">
        <v>-7.9948420373952285</v>
      </c>
    </row>
    <row r="43" spans="1:12" s="110" customFormat="1" ht="15" customHeight="1" x14ac:dyDescent="0.2">
      <c r="A43" s="381"/>
      <c r="B43" s="385"/>
      <c r="C43" s="382" t="s">
        <v>352</v>
      </c>
      <c r="D43" s="385"/>
      <c r="E43" s="383"/>
      <c r="F43" s="548">
        <v>688</v>
      </c>
      <c r="G43" s="548">
        <v>525</v>
      </c>
      <c r="H43" s="548">
        <v>1015</v>
      </c>
      <c r="I43" s="548">
        <v>721</v>
      </c>
      <c r="J43" s="548">
        <v>789</v>
      </c>
      <c r="K43" s="549">
        <v>-101</v>
      </c>
      <c r="L43" s="380">
        <v>-12.801013941698352</v>
      </c>
    </row>
    <row r="44" spans="1:12" s="110" customFormat="1" ht="15" customHeight="1" x14ac:dyDescent="0.2">
      <c r="A44" s="381"/>
      <c r="B44" s="384"/>
      <c r="C44" s="366" t="s">
        <v>109</v>
      </c>
      <c r="D44" s="385"/>
      <c r="E44" s="383"/>
      <c r="F44" s="548">
        <v>4900</v>
      </c>
      <c r="G44" s="548">
        <v>3906</v>
      </c>
      <c r="H44" s="548">
        <v>4559</v>
      </c>
      <c r="I44" s="548">
        <v>3896</v>
      </c>
      <c r="J44" s="550">
        <v>4509</v>
      </c>
      <c r="K44" s="549">
        <v>391</v>
      </c>
      <c r="L44" s="380">
        <v>8.6715457972943</v>
      </c>
    </row>
    <row r="45" spans="1:12" s="110" customFormat="1" ht="15" customHeight="1" x14ac:dyDescent="0.2">
      <c r="A45" s="381"/>
      <c r="B45" s="385"/>
      <c r="C45" s="382" t="s">
        <v>352</v>
      </c>
      <c r="D45" s="385"/>
      <c r="E45" s="383"/>
      <c r="F45" s="548">
        <v>1636</v>
      </c>
      <c r="G45" s="548">
        <v>1535</v>
      </c>
      <c r="H45" s="548">
        <v>1714</v>
      </c>
      <c r="I45" s="548">
        <v>1552</v>
      </c>
      <c r="J45" s="548">
        <v>1625</v>
      </c>
      <c r="K45" s="549">
        <v>11</v>
      </c>
      <c r="L45" s="380">
        <v>0.67692307692307696</v>
      </c>
    </row>
    <row r="46" spans="1:12" s="110" customFormat="1" ht="15" customHeight="1" x14ac:dyDescent="0.2">
      <c r="A46" s="381"/>
      <c r="B46" s="384"/>
      <c r="C46" s="366" t="s">
        <v>110</v>
      </c>
      <c r="D46" s="385"/>
      <c r="E46" s="383"/>
      <c r="F46" s="548">
        <v>741</v>
      </c>
      <c r="G46" s="548">
        <v>658</v>
      </c>
      <c r="H46" s="548">
        <v>691</v>
      </c>
      <c r="I46" s="548">
        <v>543</v>
      </c>
      <c r="J46" s="548">
        <v>616</v>
      </c>
      <c r="K46" s="549">
        <v>125</v>
      </c>
      <c r="L46" s="380">
        <v>20.292207792207794</v>
      </c>
    </row>
    <row r="47" spans="1:12" s="110" customFormat="1" ht="15" customHeight="1" x14ac:dyDescent="0.2">
      <c r="A47" s="381"/>
      <c r="B47" s="385"/>
      <c r="C47" s="382" t="s">
        <v>352</v>
      </c>
      <c r="D47" s="385"/>
      <c r="E47" s="383"/>
      <c r="F47" s="548">
        <v>196</v>
      </c>
      <c r="G47" s="548">
        <v>198</v>
      </c>
      <c r="H47" s="548">
        <v>191</v>
      </c>
      <c r="I47" s="548">
        <v>230</v>
      </c>
      <c r="J47" s="550">
        <v>169</v>
      </c>
      <c r="K47" s="549">
        <v>27</v>
      </c>
      <c r="L47" s="380">
        <v>15.976331360946746</v>
      </c>
    </row>
    <row r="48" spans="1:12" s="110" customFormat="1" ht="15" customHeight="1" x14ac:dyDescent="0.2">
      <c r="A48" s="381"/>
      <c r="B48" s="385"/>
      <c r="C48" s="366" t="s">
        <v>111</v>
      </c>
      <c r="D48" s="386"/>
      <c r="E48" s="387"/>
      <c r="F48" s="548">
        <v>89</v>
      </c>
      <c r="G48" s="548">
        <v>81</v>
      </c>
      <c r="H48" s="548">
        <v>86</v>
      </c>
      <c r="I48" s="548">
        <v>69</v>
      </c>
      <c r="J48" s="548">
        <v>109</v>
      </c>
      <c r="K48" s="549">
        <v>-20</v>
      </c>
      <c r="L48" s="380">
        <v>-18.348623853211009</v>
      </c>
    </row>
    <row r="49" spans="1:12" s="110" customFormat="1" ht="15" customHeight="1" x14ac:dyDescent="0.2">
      <c r="A49" s="381"/>
      <c r="B49" s="385"/>
      <c r="C49" s="382" t="s">
        <v>352</v>
      </c>
      <c r="D49" s="385"/>
      <c r="E49" s="383"/>
      <c r="F49" s="548">
        <v>31</v>
      </c>
      <c r="G49" s="548">
        <v>37</v>
      </c>
      <c r="H49" s="548">
        <v>35</v>
      </c>
      <c r="I49" s="548">
        <v>25</v>
      </c>
      <c r="J49" s="548">
        <v>33</v>
      </c>
      <c r="K49" s="549">
        <v>-2</v>
      </c>
      <c r="L49" s="380">
        <v>-6.0606060606060606</v>
      </c>
    </row>
    <row r="50" spans="1:12" s="110" customFormat="1" ht="15" customHeight="1" x14ac:dyDescent="0.2">
      <c r="A50" s="381"/>
      <c r="B50" s="384" t="s">
        <v>113</v>
      </c>
      <c r="C50" s="382" t="s">
        <v>181</v>
      </c>
      <c r="D50" s="385"/>
      <c r="E50" s="383"/>
      <c r="F50" s="548">
        <v>4940</v>
      </c>
      <c r="G50" s="548">
        <v>3800</v>
      </c>
      <c r="H50" s="548">
        <v>5100</v>
      </c>
      <c r="I50" s="548">
        <v>4059</v>
      </c>
      <c r="J50" s="550">
        <v>4730</v>
      </c>
      <c r="K50" s="549">
        <v>210</v>
      </c>
      <c r="L50" s="380">
        <v>4.4397463002114161</v>
      </c>
    </row>
    <row r="51" spans="1:12" s="110" customFormat="1" ht="15" customHeight="1" x14ac:dyDescent="0.2">
      <c r="A51" s="381"/>
      <c r="B51" s="385"/>
      <c r="C51" s="382" t="s">
        <v>352</v>
      </c>
      <c r="D51" s="385"/>
      <c r="E51" s="383"/>
      <c r="F51" s="548">
        <v>1705</v>
      </c>
      <c r="G51" s="548">
        <v>1408</v>
      </c>
      <c r="H51" s="548">
        <v>1998</v>
      </c>
      <c r="I51" s="548">
        <v>1689</v>
      </c>
      <c r="J51" s="548">
        <v>1810</v>
      </c>
      <c r="K51" s="549">
        <v>-105</v>
      </c>
      <c r="L51" s="380">
        <v>-5.8011049723756907</v>
      </c>
    </row>
    <row r="52" spans="1:12" s="110" customFormat="1" ht="15" customHeight="1" x14ac:dyDescent="0.2">
      <c r="A52" s="381"/>
      <c r="B52" s="384"/>
      <c r="C52" s="382" t="s">
        <v>182</v>
      </c>
      <c r="D52" s="385"/>
      <c r="E52" s="383"/>
      <c r="F52" s="548">
        <v>2217</v>
      </c>
      <c r="G52" s="548">
        <v>1930</v>
      </c>
      <c r="H52" s="548">
        <v>2171</v>
      </c>
      <c r="I52" s="548">
        <v>1799</v>
      </c>
      <c r="J52" s="548">
        <v>2055</v>
      </c>
      <c r="K52" s="549">
        <v>162</v>
      </c>
      <c r="L52" s="380">
        <v>7.8832116788321169</v>
      </c>
    </row>
    <row r="53" spans="1:12" s="269" customFormat="1" ht="11.25" customHeight="1" x14ac:dyDescent="0.2">
      <c r="A53" s="381"/>
      <c r="B53" s="385"/>
      <c r="C53" s="382" t="s">
        <v>352</v>
      </c>
      <c r="D53" s="385"/>
      <c r="E53" s="383"/>
      <c r="F53" s="548">
        <v>846</v>
      </c>
      <c r="G53" s="548">
        <v>887</v>
      </c>
      <c r="H53" s="548">
        <v>957</v>
      </c>
      <c r="I53" s="548">
        <v>839</v>
      </c>
      <c r="J53" s="550">
        <v>806</v>
      </c>
      <c r="K53" s="549">
        <v>40</v>
      </c>
      <c r="L53" s="380">
        <v>4.9627791563275432</v>
      </c>
    </row>
    <row r="54" spans="1:12" s="151" customFormat="1" ht="12.75" customHeight="1" x14ac:dyDescent="0.2">
      <c r="A54" s="381"/>
      <c r="B54" s="384" t="s">
        <v>113</v>
      </c>
      <c r="C54" s="384" t="s">
        <v>116</v>
      </c>
      <c r="D54" s="385"/>
      <c r="E54" s="383"/>
      <c r="F54" s="548">
        <v>5874</v>
      </c>
      <c r="G54" s="548">
        <v>4442</v>
      </c>
      <c r="H54" s="548">
        <v>5869</v>
      </c>
      <c r="I54" s="548">
        <v>4694</v>
      </c>
      <c r="J54" s="548">
        <v>5411</v>
      </c>
      <c r="K54" s="549">
        <v>463</v>
      </c>
      <c r="L54" s="380">
        <v>8.5566438735908328</v>
      </c>
    </row>
    <row r="55" spans="1:12" ht="11.25" x14ac:dyDescent="0.2">
      <c r="A55" s="381"/>
      <c r="B55" s="385"/>
      <c r="C55" s="382" t="s">
        <v>352</v>
      </c>
      <c r="D55" s="385"/>
      <c r="E55" s="383"/>
      <c r="F55" s="548">
        <v>1917</v>
      </c>
      <c r="G55" s="548">
        <v>1616</v>
      </c>
      <c r="H55" s="548">
        <v>2274</v>
      </c>
      <c r="I55" s="548">
        <v>1982</v>
      </c>
      <c r="J55" s="548">
        <v>1943</v>
      </c>
      <c r="K55" s="549">
        <v>-26</v>
      </c>
      <c r="L55" s="380">
        <v>-1.3381369016984046</v>
      </c>
    </row>
    <row r="56" spans="1:12" ht="14.25" customHeight="1" x14ac:dyDescent="0.2">
      <c r="A56" s="381"/>
      <c r="B56" s="385"/>
      <c r="C56" s="384" t="s">
        <v>117</v>
      </c>
      <c r="D56" s="385"/>
      <c r="E56" s="383"/>
      <c r="F56" s="548">
        <v>1278</v>
      </c>
      <c r="G56" s="548">
        <v>1285</v>
      </c>
      <c r="H56" s="548">
        <v>1395</v>
      </c>
      <c r="I56" s="548">
        <v>1160</v>
      </c>
      <c r="J56" s="548">
        <v>1369</v>
      </c>
      <c r="K56" s="549">
        <v>-91</v>
      </c>
      <c r="L56" s="380">
        <v>-6.6471877282688094</v>
      </c>
    </row>
    <row r="57" spans="1:12" ht="18.75" customHeight="1" x14ac:dyDescent="0.2">
      <c r="A57" s="388"/>
      <c r="B57" s="389"/>
      <c r="C57" s="390" t="s">
        <v>352</v>
      </c>
      <c r="D57" s="389"/>
      <c r="E57" s="391"/>
      <c r="F57" s="551">
        <v>634</v>
      </c>
      <c r="G57" s="552">
        <v>678</v>
      </c>
      <c r="H57" s="552">
        <v>677</v>
      </c>
      <c r="I57" s="552">
        <v>545</v>
      </c>
      <c r="J57" s="552">
        <v>671</v>
      </c>
      <c r="K57" s="553">
        <f t="shared" ref="K57" si="0">IF(OR(F57=".",J57=".")=TRUE,".",IF(OR(F57="*",J57="*")=TRUE,"*",IF(AND(F57="-",J57="-")=TRUE,"-",IF(AND(ISNUMBER(J57),ISNUMBER(F57))=TRUE,IF(F57-J57=0,0,F57-J57),IF(ISNUMBER(F57)=TRUE,F57,-J57)))))</f>
        <v>-37</v>
      </c>
      <c r="L57" s="392">
        <f t="shared" ref="L57" si="1">IF(K57 =".",".",IF(K57 ="*","*",IF(K57="-","-",IF(K57=0,0,IF(OR(J57="-",J57=".",F57="-",F57=".")=TRUE,"X",IF(J57=0,"0,0",IF(ABS(K57*100/J57)&gt;250,".X",(K57*100/J57))))))))</f>
        <v>-5.5141579731743668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7378</v>
      </c>
      <c r="E11" s="114">
        <v>6273</v>
      </c>
      <c r="F11" s="114">
        <v>9805</v>
      </c>
      <c r="G11" s="114">
        <v>6011</v>
      </c>
      <c r="H11" s="140">
        <v>6989</v>
      </c>
      <c r="I11" s="115">
        <v>389</v>
      </c>
      <c r="J11" s="116">
        <v>5.5658892545428529</v>
      </c>
    </row>
    <row r="12" spans="1:15" s="110" customFormat="1" ht="24.95" customHeight="1" x14ac:dyDescent="0.2">
      <c r="A12" s="193" t="s">
        <v>132</v>
      </c>
      <c r="B12" s="194" t="s">
        <v>133</v>
      </c>
      <c r="C12" s="113">
        <v>3.4562211981566819</v>
      </c>
      <c r="D12" s="115">
        <v>255</v>
      </c>
      <c r="E12" s="114">
        <v>409</v>
      </c>
      <c r="F12" s="114">
        <v>402</v>
      </c>
      <c r="G12" s="114">
        <v>188</v>
      </c>
      <c r="H12" s="140">
        <v>290</v>
      </c>
      <c r="I12" s="115">
        <v>-35</v>
      </c>
      <c r="J12" s="116">
        <v>-12.068965517241379</v>
      </c>
    </row>
    <row r="13" spans="1:15" s="110" customFormat="1" ht="24.95" customHeight="1" x14ac:dyDescent="0.2">
      <c r="A13" s="193" t="s">
        <v>134</v>
      </c>
      <c r="B13" s="199" t="s">
        <v>214</v>
      </c>
      <c r="C13" s="113">
        <v>1.3282732447817838</v>
      </c>
      <c r="D13" s="115">
        <v>98</v>
      </c>
      <c r="E13" s="114">
        <v>489</v>
      </c>
      <c r="F13" s="114">
        <v>523</v>
      </c>
      <c r="G13" s="114">
        <v>62</v>
      </c>
      <c r="H13" s="140">
        <v>79</v>
      </c>
      <c r="I13" s="115">
        <v>19</v>
      </c>
      <c r="J13" s="116">
        <v>24.050632911392405</v>
      </c>
    </row>
    <row r="14" spans="1:15" s="287" customFormat="1" ht="24.95" customHeight="1" x14ac:dyDescent="0.2">
      <c r="A14" s="193" t="s">
        <v>215</v>
      </c>
      <c r="B14" s="199" t="s">
        <v>137</v>
      </c>
      <c r="C14" s="113">
        <v>19.137977771753864</v>
      </c>
      <c r="D14" s="115">
        <v>1412</v>
      </c>
      <c r="E14" s="114">
        <v>941</v>
      </c>
      <c r="F14" s="114">
        <v>2067</v>
      </c>
      <c r="G14" s="114">
        <v>1123</v>
      </c>
      <c r="H14" s="140">
        <v>1545</v>
      </c>
      <c r="I14" s="115">
        <v>-133</v>
      </c>
      <c r="J14" s="116">
        <v>-8.608414239482201</v>
      </c>
      <c r="K14" s="110"/>
      <c r="L14" s="110"/>
      <c r="M14" s="110"/>
      <c r="N14" s="110"/>
      <c r="O14" s="110"/>
    </row>
    <row r="15" spans="1:15" s="110" customFormat="1" ht="24.95" customHeight="1" x14ac:dyDescent="0.2">
      <c r="A15" s="193" t="s">
        <v>216</v>
      </c>
      <c r="B15" s="199" t="s">
        <v>217</v>
      </c>
      <c r="C15" s="113">
        <v>3.0631607481702359</v>
      </c>
      <c r="D15" s="115">
        <v>226</v>
      </c>
      <c r="E15" s="114">
        <v>170</v>
      </c>
      <c r="F15" s="114">
        <v>346</v>
      </c>
      <c r="G15" s="114">
        <v>198</v>
      </c>
      <c r="H15" s="140">
        <v>214</v>
      </c>
      <c r="I15" s="115">
        <v>12</v>
      </c>
      <c r="J15" s="116">
        <v>5.6074766355140184</v>
      </c>
    </row>
    <row r="16" spans="1:15" s="287" customFormat="1" ht="24.95" customHeight="1" x14ac:dyDescent="0.2">
      <c r="A16" s="193" t="s">
        <v>218</v>
      </c>
      <c r="B16" s="199" t="s">
        <v>141</v>
      </c>
      <c r="C16" s="113">
        <v>11.208999728923828</v>
      </c>
      <c r="D16" s="115">
        <v>827</v>
      </c>
      <c r="E16" s="114">
        <v>572</v>
      </c>
      <c r="F16" s="114">
        <v>1184</v>
      </c>
      <c r="G16" s="114">
        <v>641</v>
      </c>
      <c r="H16" s="140">
        <v>974</v>
      </c>
      <c r="I16" s="115">
        <v>-147</v>
      </c>
      <c r="J16" s="116">
        <v>-15.092402464065708</v>
      </c>
      <c r="K16" s="110"/>
      <c r="L16" s="110"/>
      <c r="M16" s="110"/>
      <c r="N16" s="110"/>
      <c r="O16" s="110"/>
    </row>
    <row r="17" spans="1:15" s="110" customFormat="1" ht="24.95" customHeight="1" x14ac:dyDescent="0.2">
      <c r="A17" s="193" t="s">
        <v>142</v>
      </c>
      <c r="B17" s="199" t="s">
        <v>220</v>
      </c>
      <c r="C17" s="113">
        <v>4.8658172946597995</v>
      </c>
      <c r="D17" s="115">
        <v>359</v>
      </c>
      <c r="E17" s="114">
        <v>199</v>
      </c>
      <c r="F17" s="114">
        <v>537</v>
      </c>
      <c r="G17" s="114">
        <v>284</v>
      </c>
      <c r="H17" s="140">
        <v>357</v>
      </c>
      <c r="I17" s="115">
        <v>2</v>
      </c>
      <c r="J17" s="116">
        <v>0.56022408963585435</v>
      </c>
    </row>
    <row r="18" spans="1:15" s="287" customFormat="1" ht="24.95" customHeight="1" x14ac:dyDescent="0.2">
      <c r="A18" s="201" t="s">
        <v>144</v>
      </c>
      <c r="B18" s="202" t="s">
        <v>145</v>
      </c>
      <c r="C18" s="113">
        <v>7.2377338031986991</v>
      </c>
      <c r="D18" s="115">
        <v>534</v>
      </c>
      <c r="E18" s="114">
        <v>242</v>
      </c>
      <c r="F18" s="114">
        <v>664</v>
      </c>
      <c r="G18" s="114">
        <v>383</v>
      </c>
      <c r="H18" s="140">
        <v>436</v>
      </c>
      <c r="I18" s="115">
        <v>98</v>
      </c>
      <c r="J18" s="116">
        <v>22.477064220183486</v>
      </c>
      <c r="K18" s="110"/>
      <c r="L18" s="110"/>
      <c r="M18" s="110"/>
      <c r="N18" s="110"/>
      <c r="O18" s="110"/>
    </row>
    <row r="19" spans="1:15" s="110" customFormat="1" ht="24.95" customHeight="1" x14ac:dyDescent="0.2">
      <c r="A19" s="193" t="s">
        <v>146</v>
      </c>
      <c r="B19" s="199" t="s">
        <v>147</v>
      </c>
      <c r="C19" s="113">
        <v>12.821902954730279</v>
      </c>
      <c r="D19" s="115">
        <v>946</v>
      </c>
      <c r="E19" s="114">
        <v>659</v>
      </c>
      <c r="F19" s="114">
        <v>1253</v>
      </c>
      <c r="G19" s="114">
        <v>677</v>
      </c>
      <c r="H19" s="140">
        <v>843</v>
      </c>
      <c r="I19" s="115">
        <v>103</v>
      </c>
      <c r="J19" s="116">
        <v>12.218268090154211</v>
      </c>
    </row>
    <row r="20" spans="1:15" s="287" customFormat="1" ht="24.95" customHeight="1" x14ac:dyDescent="0.2">
      <c r="A20" s="193" t="s">
        <v>148</v>
      </c>
      <c r="B20" s="199" t="s">
        <v>149</v>
      </c>
      <c r="C20" s="113">
        <v>3.6459745188397941</v>
      </c>
      <c r="D20" s="115">
        <v>269</v>
      </c>
      <c r="E20" s="114">
        <v>198</v>
      </c>
      <c r="F20" s="114">
        <v>309</v>
      </c>
      <c r="G20" s="114">
        <v>278</v>
      </c>
      <c r="H20" s="140">
        <v>332</v>
      </c>
      <c r="I20" s="115">
        <v>-63</v>
      </c>
      <c r="J20" s="116">
        <v>-18.975903614457831</v>
      </c>
      <c r="K20" s="110"/>
      <c r="L20" s="110"/>
      <c r="M20" s="110"/>
      <c r="N20" s="110"/>
      <c r="O20" s="110"/>
    </row>
    <row r="21" spans="1:15" s="110" customFormat="1" ht="24.95" customHeight="1" x14ac:dyDescent="0.2">
      <c r="A21" s="201" t="s">
        <v>150</v>
      </c>
      <c r="B21" s="202" t="s">
        <v>151</v>
      </c>
      <c r="C21" s="113">
        <v>6.4516129032258061</v>
      </c>
      <c r="D21" s="115">
        <v>476</v>
      </c>
      <c r="E21" s="114">
        <v>576</v>
      </c>
      <c r="F21" s="114">
        <v>724</v>
      </c>
      <c r="G21" s="114">
        <v>456</v>
      </c>
      <c r="H21" s="140">
        <v>605</v>
      </c>
      <c r="I21" s="115">
        <v>-129</v>
      </c>
      <c r="J21" s="116">
        <v>-21.322314049586776</v>
      </c>
    </row>
    <row r="22" spans="1:15" s="110" customFormat="1" ht="24.95" customHeight="1" x14ac:dyDescent="0.2">
      <c r="A22" s="201" t="s">
        <v>152</v>
      </c>
      <c r="B22" s="199" t="s">
        <v>153</v>
      </c>
      <c r="C22" s="113">
        <v>0.56925996204933582</v>
      </c>
      <c r="D22" s="115">
        <v>42</v>
      </c>
      <c r="E22" s="114">
        <v>39</v>
      </c>
      <c r="F22" s="114">
        <v>79</v>
      </c>
      <c r="G22" s="114">
        <v>42</v>
      </c>
      <c r="H22" s="140">
        <v>51</v>
      </c>
      <c r="I22" s="115">
        <v>-9</v>
      </c>
      <c r="J22" s="116">
        <v>-17.647058823529413</v>
      </c>
    </row>
    <row r="23" spans="1:15" s="110" customFormat="1" ht="24.95" customHeight="1" x14ac:dyDescent="0.2">
      <c r="A23" s="193" t="s">
        <v>154</v>
      </c>
      <c r="B23" s="199" t="s">
        <v>155</v>
      </c>
      <c r="C23" s="113">
        <v>1.0165356465166713</v>
      </c>
      <c r="D23" s="115">
        <v>75</v>
      </c>
      <c r="E23" s="114">
        <v>106</v>
      </c>
      <c r="F23" s="114">
        <v>88</v>
      </c>
      <c r="G23" s="114">
        <v>41</v>
      </c>
      <c r="H23" s="140">
        <v>76</v>
      </c>
      <c r="I23" s="115">
        <v>-1</v>
      </c>
      <c r="J23" s="116">
        <v>-1.3157894736842106</v>
      </c>
    </row>
    <row r="24" spans="1:15" s="110" customFormat="1" ht="24.95" customHeight="1" x14ac:dyDescent="0.2">
      <c r="A24" s="193" t="s">
        <v>156</v>
      </c>
      <c r="B24" s="199" t="s">
        <v>221</v>
      </c>
      <c r="C24" s="113">
        <v>4.2016806722689077</v>
      </c>
      <c r="D24" s="115">
        <v>310</v>
      </c>
      <c r="E24" s="114">
        <v>217</v>
      </c>
      <c r="F24" s="114">
        <v>411</v>
      </c>
      <c r="G24" s="114">
        <v>388</v>
      </c>
      <c r="H24" s="140">
        <v>334</v>
      </c>
      <c r="I24" s="115">
        <v>-24</v>
      </c>
      <c r="J24" s="116">
        <v>-7.1856287425149699</v>
      </c>
    </row>
    <row r="25" spans="1:15" s="110" customFormat="1" ht="24.95" customHeight="1" x14ac:dyDescent="0.2">
      <c r="A25" s="193" t="s">
        <v>222</v>
      </c>
      <c r="B25" s="204" t="s">
        <v>159</v>
      </c>
      <c r="C25" s="113">
        <v>5.7874762808349143</v>
      </c>
      <c r="D25" s="115">
        <v>427</v>
      </c>
      <c r="E25" s="114">
        <v>388</v>
      </c>
      <c r="F25" s="114">
        <v>389</v>
      </c>
      <c r="G25" s="114">
        <v>389</v>
      </c>
      <c r="H25" s="140">
        <v>454</v>
      </c>
      <c r="I25" s="115">
        <v>-27</v>
      </c>
      <c r="J25" s="116">
        <v>-5.9471365638766516</v>
      </c>
    </row>
    <row r="26" spans="1:15" s="110" customFormat="1" ht="24.95" customHeight="1" x14ac:dyDescent="0.2">
      <c r="A26" s="201">
        <v>782.78300000000002</v>
      </c>
      <c r="B26" s="203" t="s">
        <v>160</v>
      </c>
      <c r="C26" s="113">
        <v>6.0043372187584714</v>
      </c>
      <c r="D26" s="115">
        <v>443</v>
      </c>
      <c r="E26" s="114">
        <v>336</v>
      </c>
      <c r="F26" s="114">
        <v>631</v>
      </c>
      <c r="G26" s="114">
        <v>660</v>
      </c>
      <c r="H26" s="140">
        <v>560</v>
      </c>
      <c r="I26" s="115">
        <v>-117</v>
      </c>
      <c r="J26" s="116">
        <v>-20.892857142857142</v>
      </c>
    </row>
    <row r="27" spans="1:15" s="110" customFormat="1" ht="24.95" customHeight="1" x14ac:dyDescent="0.2">
      <c r="A27" s="193" t="s">
        <v>161</v>
      </c>
      <c r="B27" s="199" t="s">
        <v>162</v>
      </c>
      <c r="C27" s="113">
        <v>1.8162103551097859</v>
      </c>
      <c r="D27" s="115">
        <v>134</v>
      </c>
      <c r="E27" s="114">
        <v>96</v>
      </c>
      <c r="F27" s="114">
        <v>278</v>
      </c>
      <c r="G27" s="114">
        <v>135</v>
      </c>
      <c r="H27" s="140">
        <v>126</v>
      </c>
      <c r="I27" s="115">
        <v>8</v>
      </c>
      <c r="J27" s="116">
        <v>6.3492063492063489</v>
      </c>
    </row>
    <row r="28" spans="1:15" s="110" customFormat="1" ht="24.95" customHeight="1" x14ac:dyDescent="0.2">
      <c r="A28" s="193" t="s">
        <v>163</v>
      </c>
      <c r="B28" s="199" t="s">
        <v>164</v>
      </c>
      <c r="C28" s="113">
        <v>3.0631607481702359</v>
      </c>
      <c r="D28" s="115">
        <v>226</v>
      </c>
      <c r="E28" s="114">
        <v>179</v>
      </c>
      <c r="F28" s="114">
        <v>423</v>
      </c>
      <c r="G28" s="114">
        <v>114</v>
      </c>
      <c r="H28" s="140">
        <v>180</v>
      </c>
      <c r="I28" s="115">
        <v>46</v>
      </c>
      <c r="J28" s="116">
        <v>25.555555555555557</v>
      </c>
    </row>
    <row r="29" spans="1:15" s="110" customFormat="1" ht="24.95" customHeight="1" x14ac:dyDescent="0.2">
      <c r="A29" s="193">
        <v>86</v>
      </c>
      <c r="B29" s="199" t="s">
        <v>165</v>
      </c>
      <c r="C29" s="113">
        <v>8.6066684738411485</v>
      </c>
      <c r="D29" s="115">
        <v>635</v>
      </c>
      <c r="E29" s="114">
        <v>556</v>
      </c>
      <c r="F29" s="114">
        <v>484</v>
      </c>
      <c r="G29" s="114">
        <v>392</v>
      </c>
      <c r="H29" s="140">
        <v>386</v>
      </c>
      <c r="I29" s="115">
        <v>249</v>
      </c>
      <c r="J29" s="116">
        <v>64.507772020725383</v>
      </c>
    </row>
    <row r="30" spans="1:15" s="110" customFormat="1" ht="24.95" customHeight="1" x14ac:dyDescent="0.2">
      <c r="A30" s="193">
        <v>87.88</v>
      </c>
      <c r="B30" s="204" t="s">
        <v>166</v>
      </c>
      <c r="C30" s="113">
        <v>11.195445920303605</v>
      </c>
      <c r="D30" s="115">
        <v>826</v>
      </c>
      <c r="E30" s="114">
        <v>648</v>
      </c>
      <c r="F30" s="114">
        <v>794</v>
      </c>
      <c r="G30" s="114">
        <v>454</v>
      </c>
      <c r="H30" s="140">
        <v>466</v>
      </c>
      <c r="I30" s="115">
        <v>360</v>
      </c>
      <c r="J30" s="116">
        <v>77.253218884120173</v>
      </c>
    </row>
    <row r="31" spans="1:15" s="110" customFormat="1" ht="24.95" customHeight="1" x14ac:dyDescent="0.2">
      <c r="A31" s="193" t="s">
        <v>167</v>
      </c>
      <c r="B31" s="199" t="s">
        <v>168</v>
      </c>
      <c r="C31" s="113">
        <v>3.6595283274600163</v>
      </c>
      <c r="D31" s="115">
        <v>270</v>
      </c>
      <c r="E31" s="114">
        <v>194</v>
      </c>
      <c r="F31" s="114">
        <v>286</v>
      </c>
      <c r="G31" s="114">
        <v>228</v>
      </c>
      <c r="H31" s="140">
        <v>225</v>
      </c>
      <c r="I31" s="115">
        <v>45</v>
      </c>
      <c r="J31" s="116">
        <v>20</v>
      </c>
    </row>
    <row r="32" spans="1:15" s="110" customFormat="1" ht="24.95" customHeight="1" x14ac:dyDescent="0.2">
      <c r="A32" s="193"/>
      <c r="B32" s="204" t="s">
        <v>169</v>
      </c>
      <c r="C32" s="113">
        <v>0</v>
      </c>
      <c r="D32" s="115">
        <v>0</v>
      </c>
      <c r="E32" s="114">
        <v>0</v>
      </c>
      <c r="F32" s="114">
        <v>0</v>
      </c>
      <c r="G32" s="114" t="s">
        <v>513</v>
      </c>
      <c r="H32" s="140" t="s">
        <v>513</v>
      </c>
      <c r="I32" s="115" t="s">
        <v>513</v>
      </c>
      <c r="J32" s="116" t="s">
        <v>513</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3.4562211981566819</v>
      </c>
      <c r="D34" s="115">
        <v>255</v>
      </c>
      <c r="E34" s="114">
        <v>409</v>
      </c>
      <c r="F34" s="114">
        <v>402</v>
      </c>
      <c r="G34" s="114">
        <v>188</v>
      </c>
      <c r="H34" s="140">
        <v>290</v>
      </c>
      <c r="I34" s="115">
        <v>-35</v>
      </c>
      <c r="J34" s="116">
        <v>-12.068965517241379</v>
      </c>
    </row>
    <row r="35" spans="1:10" s="110" customFormat="1" ht="24.95" customHeight="1" x14ac:dyDescent="0.2">
      <c r="A35" s="292" t="s">
        <v>171</v>
      </c>
      <c r="B35" s="293" t="s">
        <v>172</v>
      </c>
      <c r="C35" s="113">
        <v>27.703984819734345</v>
      </c>
      <c r="D35" s="115">
        <v>2044</v>
      </c>
      <c r="E35" s="114">
        <v>1672</v>
      </c>
      <c r="F35" s="114">
        <v>3254</v>
      </c>
      <c r="G35" s="114">
        <v>1568</v>
      </c>
      <c r="H35" s="140">
        <v>2060</v>
      </c>
      <c r="I35" s="115">
        <v>-16</v>
      </c>
      <c r="J35" s="116">
        <v>-0.77669902912621358</v>
      </c>
    </row>
    <row r="36" spans="1:10" s="110" customFormat="1" ht="24.95" customHeight="1" x14ac:dyDescent="0.2">
      <c r="A36" s="294" t="s">
        <v>173</v>
      </c>
      <c r="B36" s="295" t="s">
        <v>174</v>
      </c>
      <c r="C36" s="125">
        <v>68.839793982108972</v>
      </c>
      <c r="D36" s="143">
        <v>5079</v>
      </c>
      <c r="E36" s="144">
        <v>4192</v>
      </c>
      <c r="F36" s="144">
        <v>6149</v>
      </c>
      <c r="G36" s="144">
        <v>4254</v>
      </c>
      <c r="H36" s="145">
        <v>4638</v>
      </c>
      <c r="I36" s="143">
        <v>441</v>
      </c>
      <c r="J36" s="146">
        <v>9.508408796895214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7378</v>
      </c>
      <c r="F11" s="264">
        <v>6273</v>
      </c>
      <c r="G11" s="264">
        <v>9805</v>
      </c>
      <c r="H11" s="264">
        <v>6011</v>
      </c>
      <c r="I11" s="265">
        <v>6989</v>
      </c>
      <c r="J11" s="263">
        <v>389</v>
      </c>
      <c r="K11" s="266">
        <v>5.5658892545428529</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27.161832474925454</v>
      </c>
      <c r="E13" s="115">
        <v>2004</v>
      </c>
      <c r="F13" s="114">
        <v>1896</v>
      </c>
      <c r="G13" s="114">
        <v>2619</v>
      </c>
      <c r="H13" s="114">
        <v>1979</v>
      </c>
      <c r="I13" s="140">
        <v>2096</v>
      </c>
      <c r="J13" s="115">
        <v>-92</v>
      </c>
      <c r="K13" s="116">
        <v>-4.3893129770992365</v>
      </c>
    </row>
    <row r="14" spans="1:15" ht="15.95" customHeight="1" x14ac:dyDescent="0.2">
      <c r="A14" s="306" t="s">
        <v>230</v>
      </c>
      <c r="B14" s="307"/>
      <c r="C14" s="308"/>
      <c r="D14" s="113">
        <v>56.044998644619135</v>
      </c>
      <c r="E14" s="115">
        <v>4135</v>
      </c>
      <c r="F14" s="114">
        <v>3339</v>
      </c>
      <c r="G14" s="114">
        <v>5924</v>
      </c>
      <c r="H14" s="114">
        <v>3181</v>
      </c>
      <c r="I14" s="140">
        <v>3864</v>
      </c>
      <c r="J14" s="115">
        <v>271</v>
      </c>
      <c r="K14" s="116">
        <v>7.0134575569358182</v>
      </c>
    </row>
    <row r="15" spans="1:15" ht="15.95" customHeight="1" x14ac:dyDescent="0.2">
      <c r="A15" s="306" t="s">
        <v>231</v>
      </c>
      <c r="B15" s="307"/>
      <c r="C15" s="308"/>
      <c r="D15" s="113">
        <v>8.2542694497153697</v>
      </c>
      <c r="E15" s="115">
        <v>609</v>
      </c>
      <c r="F15" s="114">
        <v>536</v>
      </c>
      <c r="G15" s="114">
        <v>627</v>
      </c>
      <c r="H15" s="114">
        <v>417</v>
      </c>
      <c r="I15" s="140">
        <v>520</v>
      </c>
      <c r="J15" s="115">
        <v>89</v>
      </c>
      <c r="K15" s="116">
        <v>17.115384615384617</v>
      </c>
    </row>
    <row r="16" spans="1:15" ht="15.95" customHeight="1" x14ac:dyDescent="0.2">
      <c r="A16" s="306" t="s">
        <v>232</v>
      </c>
      <c r="B16" s="307"/>
      <c r="C16" s="308"/>
      <c r="D16" s="113">
        <v>8.3355923014367033</v>
      </c>
      <c r="E16" s="115">
        <v>615</v>
      </c>
      <c r="F16" s="114">
        <v>485</v>
      </c>
      <c r="G16" s="114">
        <v>603</v>
      </c>
      <c r="H16" s="114">
        <v>412</v>
      </c>
      <c r="I16" s="140">
        <v>493</v>
      </c>
      <c r="J16" s="115">
        <v>122</v>
      </c>
      <c r="K16" s="116">
        <v>24.746450304259636</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3.8357278395229057</v>
      </c>
      <c r="E18" s="115">
        <v>283</v>
      </c>
      <c r="F18" s="114">
        <v>388</v>
      </c>
      <c r="G18" s="114">
        <v>381</v>
      </c>
      <c r="H18" s="114">
        <v>185</v>
      </c>
      <c r="I18" s="140">
        <v>293</v>
      </c>
      <c r="J18" s="115">
        <v>-10</v>
      </c>
      <c r="K18" s="116">
        <v>-3.4129692832764507</v>
      </c>
    </row>
    <row r="19" spans="1:11" ht="14.1" customHeight="1" x14ac:dyDescent="0.2">
      <c r="A19" s="306" t="s">
        <v>235</v>
      </c>
      <c r="B19" s="307" t="s">
        <v>236</v>
      </c>
      <c r="C19" s="308"/>
      <c r="D19" s="113">
        <v>1.0165356465166713</v>
      </c>
      <c r="E19" s="115">
        <v>75</v>
      </c>
      <c r="F19" s="114">
        <v>76</v>
      </c>
      <c r="G19" s="114">
        <v>138</v>
      </c>
      <c r="H19" s="114">
        <v>49</v>
      </c>
      <c r="I19" s="140">
        <v>83</v>
      </c>
      <c r="J19" s="115">
        <v>-8</v>
      </c>
      <c r="K19" s="116">
        <v>-9.6385542168674707</v>
      </c>
    </row>
    <row r="20" spans="1:11" ht="14.1" customHeight="1" x14ac:dyDescent="0.2">
      <c r="A20" s="306">
        <v>12</v>
      </c>
      <c r="B20" s="307" t="s">
        <v>237</v>
      </c>
      <c r="C20" s="308"/>
      <c r="D20" s="113">
        <v>1.6535646516671185</v>
      </c>
      <c r="E20" s="115">
        <v>122</v>
      </c>
      <c r="F20" s="114">
        <v>70</v>
      </c>
      <c r="G20" s="114">
        <v>178</v>
      </c>
      <c r="H20" s="114">
        <v>118</v>
      </c>
      <c r="I20" s="140">
        <v>124</v>
      </c>
      <c r="J20" s="115">
        <v>-2</v>
      </c>
      <c r="K20" s="116">
        <v>-1.6129032258064515</v>
      </c>
    </row>
    <row r="21" spans="1:11" ht="14.1" customHeight="1" x14ac:dyDescent="0.2">
      <c r="A21" s="306">
        <v>21</v>
      </c>
      <c r="B21" s="307" t="s">
        <v>238</v>
      </c>
      <c r="C21" s="308"/>
      <c r="D21" s="113">
        <v>0.55570615342911356</v>
      </c>
      <c r="E21" s="115">
        <v>41</v>
      </c>
      <c r="F21" s="114">
        <v>25</v>
      </c>
      <c r="G21" s="114">
        <v>50</v>
      </c>
      <c r="H21" s="114">
        <v>38</v>
      </c>
      <c r="I21" s="140">
        <v>35</v>
      </c>
      <c r="J21" s="115">
        <v>6</v>
      </c>
      <c r="K21" s="116">
        <v>17.142857142857142</v>
      </c>
    </row>
    <row r="22" spans="1:11" ht="14.1" customHeight="1" x14ac:dyDescent="0.2">
      <c r="A22" s="306">
        <v>22</v>
      </c>
      <c r="B22" s="307" t="s">
        <v>239</v>
      </c>
      <c r="C22" s="308"/>
      <c r="D22" s="113">
        <v>2.7107617240444566</v>
      </c>
      <c r="E22" s="115">
        <v>200</v>
      </c>
      <c r="F22" s="114">
        <v>142</v>
      </c>
      <c r="G22" s="114">
        <v>323</v>
      </c>
      <c r="H22" s="114">
        <v>214</v>
      </c>
      <c r="I22" s="140">
        <v>239</v>
      </c>
      <c r="J22" s="115">
        <v>-39</v>
      </c>
      <c r="K22" s="116">
        <v>-16.317991631799163</v>
      </c>
    </row>
    <row r="23" spans="1:11" ht="14.1" customHeight="1" x14ac:dyDescent="0.2">
      <c r="A23" s="306">
        <v>23</v>
      </c>
      <c r="B23" s="307" t="s">
        <v>240</v>
      </c>
      <c r="C23" s="308"/>
      <c r="D23" s="113">
        <v>0.5828137706695582</v>
      </c>
      <c r="E23" s="115">
        <v>43</v>
      </c>
      <c r="F23" s="114">
        <v>29</v>
      </c>
      <c r="G23" s="114">
        <v>89</v>
      </c>
      <c r="H23" s="114">
        <v>34</v>
      </c>
      <c r="I23" s="140">
        <v>40</v>
      </c>
      <c r="J23" s="115">
        <v>3</v>
      </c>
      <c r="K23" s="116">
        <v>7.5</v>
      </c>
    </row>
    <row r="24" spans="1:11" ht="14.1" customHeight="1" x14ac:dyDescent="0.2">
      <c r="A24" s="306">
        <v>24</v>
      </c>
      <c r="B24" s="307" t="s">
        <v>241</v>
      </c>
      <c r="C24" s="308"/>
      <c r="D24" s="113">
        <v>6.1805367308213608</v>
      </c>
      <c r="E24" s="115">
        <v>456</v>
      </c>
      <c r="F24" s="114">
        <v>316</v>
      </c>
      <c r="G24" s="114">
        <v>794</v>
      </c>
      <c r="H24" s="114">
        <v>614</v>
      </c>
      <c r="I24" s="140">
        <v>702</v>
      </c>
      <c r="J24" s="115">
        <v>-246</v>
      </c>
      <c r="K24" s="116">
        <v>-35.042735042735046</v>
      </c>
    </row>
    <row r="25" spans="1:11" ht="14.1" customHeight="1" x14ac:dyDescent="0.2">
      <c r="A25" s="306">
        <v>25</v>
      </c>
      <c r="B25" s="307" t="s">
        <v>242</v>
      </c>
      <c r="C25" s="308"/>
      <c r="D25" s="113">
        <v>5.2046625101653561</v>
      </c>
      <c r="E25" s="115">
        <v>384</v>
      </c>
      <c r="F25" s="114">
        <v>289</v>
      </c>
      <c r="G25" s="114">
        <v>539</v>
      </c>
      <c r="H25" s="114">
        <v>372</v>
      </c>
      <c r="I25" s="140">
        <v>462</v>
      </c>
      <c r="J25" s="115">
        <v>-78</v>
      </c>
      <c r="K25" s="116">
        <v>-16.883116883116884</v>
      </c>
    </row>
    <row r="26" spans="1:11" ht="14.1" customHeight="1" x14ac:dyDescent="0.2">
      <c r="A26" s="306">
        <v>26</v>
      </c>
      <c r="B26" s="307" t="s">
        <v>243</v>
      </c>
      <c r="C26" s="308"/>
      <c r="D26" s="113">
        <v>7.386825698021144</v>
      </c>
      <c r="E26" s="115">
        <v>545</v>
      </c>
      <c r="F26" s="114">
        <v>444</v>
      </c>
      <c r="G26" s="114">
        <v>654</v>
      </c>
      <c r="H26" s="114">
        <v>147</v>
      </c>
      <c r="I26" s="140">
        <v>218</v>
      </c>
      <c r="J26" s="115">
        <v>327</v>
      </c>
      <c r="K26" s="116">
        <v>150</v>
      </c>
    </row>
    <row r="27" spans="1:11" ht="14.1" customHeight="1" x14ac:dyDescent="0.2">
      <c r="A27" s="306">
        <v>27</v>
      </c>
      <c r="B27" s="307" t="s">
        <v>244</v>
      </c>
      <c r="C27" s="308"/>
      <c r="D27" s="113">
        <v>2.3990241257793441</v>
      </c>
      <c r="E27" s="115">
        <v>177</v>
      </c>
      <c r="F27" s="114">
        <v>114</v>
      </c>
      <c r="G27" s="114">
        <v>132</v>
      </c>
      <c r="H27" s="114">
        <v>115</v>
      </c>
      <c r="I27" s="140">
        <v>134</v>
      </c>
      <c r="J27" s="115">
        <v>43</v>
      </c>
      <c r="K27" s="116">
        <v>32.089552238805972</v>
      </c>
    </row>
    <row r="28" spans="1:11" ht="14.1" customHeight="1" x14ac:dyDescent="0.2">
      <c r="A28" s="306">
        <v>28</v>
      </c>
      <c r="B28" s="307" t="s">
        <v>245</v>
      </c>
      <c r="C28" s="308"/>
      <c r="D28" s="113">
        <v>0.16264570344266738</v>
      </c>
      <c r="E28" s="115">
        <v>12</v>
      </c>
      <c r="F28" s="114" t="s">
        <v>513</v>
      </c>
      <c r="G28" s="114">
        <v>19</v>
      </c>
      <c r="H28" s="114">
        <v>12</v>
      </c>
      <c r="I28" s="140">
        <v>23</v>
      </c>
      <c r="J28" s="115">
        <v>-11</v>
      </c>
      <c r="K28" s="116">
        <v>-47.826086956521742</v>
      </c>
    </row>
    <row r="29" spans="1:11" ht="14.1" customHeight="1" x14ac:dyDescent="0.2">
      <c r="A29" s="306">
        <v>29</v>
      </c>
      <c r="B29" s="307" t="s">
        <v>246</v>
      </c>
      <c r="C29" s="308"/>
      <c r="D29" s="113">
        <v>2.9140688533477905</v>
      </c>
      <c r="E29" s="115">
        <v>215</v>
      </c>
      <c r="F29" s="114">
        <v>218</v>
      </c>
      <c r="G29" s="114">
        <v>268</v>
      </c>
      <c r="H29" s="114">
        <v>174</v>
      </c>
      <c r="I29" s="140">
        <v>212</v>
      </c>
      <c r="J29" s="115">
        <v>3</v>
      </c>
      <c r="K29" s="116">
        <v>1.4150943396226414</v>
      </c>
    </row>
    <row r="30" spans="1:11" ht="14.1" customHeight="1" x14ac:dyDescent="0.2">
      <c r="A30" s="306" t="s">
        <v>247</v>
      </c>
      <c r="B30" s="307" t="s">
        <v>248</v>
      </c>
      <c r="C30" s="308"/>
      <c r="D30" s="113">
        <v>0.78612089997289236</v>
      </c>
      <c r="E30" s="115">
        <v>58</v>
      </c>
      <c r="F30" s="114" t="s">
        <v>513</v>
      </c>
      <c r="G30" s="114">
        <v>67</v>
      </c>
      <c r="H30" s="114">
        <v>33</v>
      </c>
      <c r="I30" s="140">
        <v>49</v>
      </c>
      <c r="J30" s="115">
        <v>9</v>
      </c>
      <c r="K30" s="116">
        <v>18.367346938775512</v>
      </c>
    </row>
    <row r="31" spans="1:11" ht="14.1" customHeight="1" x14ac:dyDescent="0.2">
      <c r="A31" s="306" t="s">
        <v>249</v>
      </c>
      <c r="B31" s="307" t="s">
        <v>250</v>
      </c>
      <c r="C31" s="308"/>
      <c r="D31" s="113">
        <v>1.870425589590675</v>
      </c>
      <c r="E31" s="115">
        <v>138</v>
      </c>
      <c r="F31" s="114">
        <v>175</v>
      </c>
      <c r="G31" s="114">
        <v>183</v>
      </c>
      <c r="H31" s="114">
        <v>127</v>
      </c>
      <c r="I31" s="140">
        <v>150</v>
      </c>
      <c r="J31" s="115">
        <v>-12</v>
      </c>
      <c r="K31" s="116">
        <v>-8</v>
      </c>
    </row>
    <row r="32" spans="1:11" ht="14.1" customHeight="1" x14ac:dyDescent="0.2">
      <c r="A32" s="306">
        <v>31</v>
      </c>
      <c r="B32" s="307" t="s">
        <v>251</v>
      </c>
      <c r="C32" s="308"/>
      <c r="D32" s="113">
        <v>0.42016806722689076</v>
      </c>
      <c r="E32" s="115">
        <v>31</v>
      </c>
      <c r="F32" s="114">
        <v>29</v>
      </c>
      <c r="G32" s="114">
        <v>67</v>
      </c>
      <c r="H32" s="114">
        <v>27</v>
      </c>
      <c r="I32" s="140">
        <v>35</v>
      </c>
      <c r="J32" s="115">
        <v>-4</v>
      </c>
      <c r="K32" s="116">
        <v>-11.428571428571429</v>
      </c>
    </row>
    <row r="33" spans="1:11" ht="14.1" customHeight="1" x14ac:dyDescent="0.2">
      <c r="A33" s="306">
        <v>32</v>
      </c>
      <c r="B33" s="307" t="s">
        <v>252</v>
      </c>
      <c r="C33" s="308"/>
      <c r="D33" s="113">
        <v>2.7378693412849011</v>
      </c>
      <c r="E33" s="115">
        <v>202</v>
      </c>
      <c r="F33" s="114">
        <v>91</v>
      </c>
      <c r="G33" s="114">
        <v>224</v>
      </c>
      <c r="H33" s="114">
        <v>185</v>
      </c>
      <c r="I33" s="140">
        <v>131</v>
      </c>
      <c r="J33" s="115">
        <v>71</v>
      </c>
      <c r="K33" s="116">
        <v>54.198473282442748</v>
      </c>
    </row>
    <row r="34" spans="1:11" ht="14.1" customHeight="1" x14ac:dyDescent="0.2">
      <c r="A34" s="306">
        <v>33</v>
      </c>
      <c r="B34" s="307" t="s">
        <v>253</v>
      </c>
      <c r="C34" s="308"/>
      <c r="D34" s="113">
        <v>1.5180265654648957</v>
      </c>
      <c r="E34" s="115">
        <v>112</v>
      </c>
      <c r="F34" s="114">
        <v>47</v>
      </c>
      <c r="G34" s="114">
        <v>142</v>
      </c>
      <c r="H34" s="114">
        <v>104</v>
      </c>
      <c r="I34" s="140">
        <v>93</v>
      </c>
      <c r="J34" s="115">
        <v>19</v>
      </c>
      <c r="K34" s="116">
        <v>20.43010752688172</v>
      </c>
    </row>
    <row r="35" spans="1:11" ht="14.1" customHeight="1" x14ac:dyDescent="0.2">
      <c r="A35" s="306">
        <v>34</v>
      </c>
      <c r="B35" s="307" t="s">
        <v>254</v>
      </c>
      <c r="C35" s="308"/>
      <c r="D35" s="113">
        <v>1.9788560585524533</v>
      </c>
      <c r="E35" s="115">
        <v>146</v>
      </c>
      <c r="F35" s="114">
        <v>76</v>
      </c>
      <c r="G35" s="114">
        <v>183</v>
      </c>
      <c r="H35" s="114">
        <v>71</v>
      </c>
      <c r="I35" s="140">
        <v>128</v>
      </c>
      <c r="J35" s="115">
        <v>18</v>
      </c>
      <c r="K35" s="116">
        <v>14.0625</v>
      </c>
    </row>
    <row r="36" spans="1:11" ht="14.1" customHeight="1" x14ac:dyDescent="0.2">
      <c r="A36" s="306">
        <v>41</v>
      </c>
      <c r="B36" s="307" t="s">
        <v>255</v>
      </c>
      <c r="C36" s="308"/>
      <c r="D36" s="113">
        <v>0.20330712930333425</v>
      </c>
      <c r="E36" s="115">
        <v>15</v>
      </c>
      <c r="F36" s="114">
        <v>8</v>
      </c>
      <c r="G36" s="114">
        <v>28</v>
      </c>
      <c r="H36" s="114">
        <v>21</v>
      </c>
      <c r="I36" s="140">
        <v>22</v>
      </c>
      <c r="J36" s="115">
        <v>-7</v>
      </c>
      <c r="K36" s="116">
        <v>-31.818181818181817</v>
      </c>
    </row>
    <row r="37" spans="1:11" ht="14.1" customHeight="1" x14ac:dyDescent="0.2">
      <c r="A37" s="306">
        <v>42</v>
      </c>
      <c r="B37" s="307" t="s">
        <v>256</v>
      </c>
      <c r="C37" s="308"/>
      <c r="D37" s="113">
        <v>0.10843046896177826</v>
      </c>
      <c r="E37" s="115">
        <v>8</v>
      </c>
      <c r="F37" s="114">
        <v>6</v>
      </c>
      <c r="G37" s="114">
        <v>17</v>
      </c>
      <c r="H37" s="114">
        <v>4</v>
      </c>
      <c r="I37" s="140">
        <v>7</v>
      </c>
      <c r="J37" s="115">
        <v>1</v>
      </c>
      <c r="K37" s="116">
        <v>14.285714285714286</v>
      </c>
    </row>
    <row r="38" spans="1:11" ht="14.1" customHeight="1" x14ac:dyDescent="0.2">
      <c r="A38" s="306">
        <v>43</v>
      </c>
      <c r="B38" s="307" t="s">
        <v>257</v>
      </c>
      <c r="C38" s="308"/>
      <c r="D38" s="113">
        <v>0.84033613445378152</v>
      </c>
      <c r="E38" s="115">
        <v>62</v>
      </c>
      <c r="F38" s="114">
        <v>34</v>
      </c>
      <c r="G38" s="114">
        <v>104</v>
      </c>
      <c r="H38" s="114">
        <v>35</v>
      </c>
      <c r="I38" s="140">
        <v>58</v>
      </c>
      <c r="J38" s="115">
        <v>4</v>
      </c>
      <c r="K38" s="116">
        <v>6.8965517241379306</v>
      </c>
    </row>
    <row r="39" spans="1:11" ht="14.1" customHeight="1" x14ac:dyDescent="0.2">
      <c r="A39" s="306">
        <v>51</v>
      </c>
      <c r="B39" s="307" t="s">
        <v>258</v>
      </c>
      <c r="C39" s="308"/>
      <c r="D39" s="113">
        <v>5.2859853618866905</v>
      </c>
      <c r="E39" s="115">
        <v>390</v>
      </c>
      <c r="F39" s="114">
        <v>264</v>
      </c>
      <c r="G39" s="114">
        <v>557</v>
      </c>
      <c r="H39" s="114">
        <v>408</v>
      </c>
      <c r="I39" s="140">
        <v>383</v>
      </c>
      <c r="J39" s="115">
        <v>7</v>
      </c>
      <c r="K39" s="116">
        <v>1.8276762402088773</v>
      </c>
    </row>
    <row r="40" spans="1:11" ht="14.1" customHeight="1" x14ac:dyDescent="0.2">
      <c r="A40" s="306" t="s">
        <v>259</v>
      </c>
      <c r="B40" s="307" t="s">
        <v>260</v>
      </c>
      <c r="C40" s="308"/>
      <c r="D40" s="113">
        <v>4.9064787205204663</v>
      </c>
      <c r="E40" s="115">
        <v>362</v>
      </c>
      <c r="F40" s="114">
        <v>254</v>
      </c>
      <c r="G40" s="114">
        <v>524</v>
      </c>
      <c r="H40" s="114">
        <v>374</v>
      </c>
      <c r="I40" s="140">
        <v>356</v>
      </c>
      <c r="J40" s="115">
        <v>6</v>
      </c>
      <c r="K40" s="116">
        <v>1.6853932584269662</v>
      </c>
    </row>
    <row r="41" spans="1:11" ht="14.1" customHeight="1" x14ac:dyDescent="0.2">
      <c r="A41" s="306"/>
      <c r="B41" s="307" t="s">
        <v>261</v>
      </c>
      <c r="C41" s="308"/>
      <c r="D41" s="113">
        <v>4.3778801843317972</v>
      </c>
      <c r="E41" s="115">
        <v>323</v>
      </c>
      <c r="F41" s="114">
        <v>210</v>
      </c>
      <c r="G41" s="114">
        <v>464</v>
      </c>
      <c r="H41" s="114">
        <v>316</v>
      </c>
      <c r="I41" s="140">
        <v>303</v>
      </c>
      <c r="J41" s="115">
        <v>20</v>
      </c>
      <c r="K41" s="116">
        <v>6.6006600660066006</v>
      </c>
    </row>
    <row r="42" spans="1:11" ht="14.1" customHeight="1" x14ac:dyDescent="0.2">
      <c r="A42" s="306">
        <v>52</v>
      </c>
      <c r="B42" s="307" t="s">
        <v>262</v>
      </c>
      <c r="C42" s="308"/>
      <c r="D42" s="113">
        <v>4.7031715912171324</v>
      </c>
      <c r="E42" s="115">
        <v>347</v>
      </c>
      <c r="F42" s="114">
        <v>247</v>
      </c>
      <c r="G42" s="114">
        <v>318</v>
      </c>
      <c r="H42" s="114">
        <v>283</v>
      </c>
      <c r="I42" s="140">
        <v>383</v>
      </c>
      <c r="J42" s="115">
        <v>-36</v>
      </c>
      <c r="K42" s="116">
        <v>-9.3994778067885125</v>
      </c>
    </row>
    <row r="43" spans="1:11" ht="14.1" customHeight="1" x14ac:dyDescent="0.2">
      <c r="A43" s="306" t="s">
        <v>263</v>
      </c>
      <c r="B43" s="307" t="s">
        <v>264</v>
      </c>
      <c r="C43" s="308"/>
      <c r="D43" s="113">
        <v>3.6730821360802386</v>
      </c>
      <c r="E43" s="115">
        <v>271</v>
      </c>
      <c r="F43" s="114">
        <v>175</v>
      </c>
      <c r="G43" s="114">
        <v>265</v>
      </c>
      <c r="H43" s="114">
        <v>228</v>
      </c>
      <c r="I43" s="140">
        <v>318</v>
      </c>
      <c r="J43" s="115">
        <v>-47</v>
      </c>
      <c r="K43" s="116">
        <v>-14.779874213836479</v>
      </c>
    </row>
    <row r="44" spans="1:11" ht="14.1" customHeight="1" x14ac:dyDescent="0.2">
      <c r="A44" s="306">
        <v>53</v>
      </c>
      <c r="B44" s="307" t="s">
        <v>265</v>
      </c>
      <c r="C44" s="308"/>
      <c r="D44" s="113">
        <v>0.69124423963133641</v>
      </c>
      <c r="E44" s="115">
        <v>51</v>
      </c>
      <c r="F44" s="114">
        <v>51</v>
      </c>
      <c r="G44" s="114">
        <v>71</v>
      </c>
      <c r="H44" s="114">
        <v>51</v>
      </c>
      <c r="I44" s="140">
        <v>53</v>
      </c>
      <c r="J44" s="115">
        <v>-2</v>
      </c>
      <c r="K44" s="116">
        <v>-3.7735849056603774</v>
      </c>
    </row>
    <row r="45" spans="1:11" ht="14.1" customHeight="1" x14ac:dyDescent="0.2">
      <c r="A45" s="306" t="s">
        <v>266</v>
      </c>
      <c r="B45" s="307" t="s">
        <v>267</v>
      </c>
      <c r="C45" s="308"/>
      <c r="D45" s="113">
        <v>0.63702900515044725</v>
      </c>
      <c r="E45" s="115">
        <v>47</v>
      </c>
      <c r="F45" s="114">
        <v>47</v>
      </c>
      <c r="G45" s="114">
        <v>70</v>
      </c>
      <c r="H45" s="114">
        <v>49</v>
      </c>
      <c r="I45" s="140">
        <v>52</v>
      </c>
      <c r="J45" s="115">
        <v>-5</v>
      </c>
      <c r="K45" s="116">
        <v>-9.615384615384615</v>
      </c>
    </row>
    <row r="46" spans="1:11" ht="14.1" customHeight="1" x14ac:dyDescent="0.2">
      <c r="A46" s="306">
        <v>54</v>
      </c>
      <c r="B46" s="307" t="s">
        <v>268</v>
      </c>
      <c r="C46" s="308"/>
      <c r="D46" s="113">
        <v>4.3372187584711304</v>
      </c>
      <c r="E46" s="115">
        <v>320</v>
      </c>
      <c r="F46" s="114">
        <v>353</v>
      </c>
      <c r="G46" s="114">
        <v>292</v>
      </c>
      <c r="H46" s="114">
        <v>310</v>
      </c>
      <c r="I46" s="140">
        <v>285</v>
      </c>
      <c r="J46" s="115">
        <v>35</v>
      </c>
      <c r="K46" s="116">
        <v>12.280701754385966</v>
      </c>
    </row>
    <row r="47" spans="1:11" ht="14.1" customHeight="1" x14ac:dyDescent="0.2">
      <c r="A47" s="306">
        <v>61</v>
      </c>
      <c r="B47" s="307" t="s">
        <v>269</v>
      </c>
      <c r="C47" s="308"/>
      <c r="D47" s="113">
        <v>2.1279479533748984</v>
      </c>
      <c r="E47" s="115">
        <v>157</v>
      </c>
      <c r="F47" s="114">
        <v>99</v>
      </c>
      <c r="G47" s="114">
        <v>183</v>
      </c>
      <c r="H47" s="114">
        <v>141</v>
      </c>
      <c r="I47" s="140">
        <v>137</v>
      </c>
      <c r="J47" s="115">
        <v>20</v>
      </c>
      <c r="K47" s="116">
        <v>14.598540145985401</v>
      </c>
    </row>
    <row r="48" spans="1:11" ht="14.1" customHeight="1" x14ac:dyDescent="0.2">
      <c r="A48" s="306">
        <v>62</v>
      </c>
      <c r="B48" s="307" t="s">
        <v>270</v>
      </c>
      <c r="C48" s="308"/>
      <c r="D48" s="113">
        <v>6.2347519653022498</v>
      </c>
      <c r="E48" s="115">
        <v>460</v>
      </c>
      <c r="F48" s="114">
        <v>429</v>
      </c>
      <c r="G48" s="114">
        <v>687</v>
      </c>
      <c r="H48" s="114">
        <v>366</v>
      </c>
      <c r="I48" s="140">
        <v>417</v>
      </c>
      <c r="J48" s="115">
        <v>43</v>
      </c>
      <c r="K48" s="116">
        <v>10.311750599520384</v>
      </c>
    </row>
    <row r="49" spans="1:11" ht="14.1" customHeight="1" x14ac:dyDescent="0.2">
      <c r="A49" s="306">
        <v>63</v>
      </c>
      <c r="B49" s="307" t="s">
        <v>271</v>
      </c>
      <c r="C49" s="308"/>
      <c r="D49" s="113">
        <v>3.6324207102195718</v>
      </c>
      <c r="E49" s="115">
        <v>268</v>
      </c>
      <c r="F49" s="114">
        <v>350</v>
      </c>
      <c r="G49" s="114">
        <v>513</v>
      </c>
      <c r="H49" s="114">
        <v>289</v>
      </c>
      <c r="I49" s="140">
        <v>345</v>
      </c>
      <c r="J49" s="115">
        <v>-77</v>
      </c>
      <c r="K49" s="116">
        <v>-22.318840579710145</v>
      </c>
    </row>
    <row r="50" spans="1:11" ht="14.1" customHeight="1" x14ac:dyDescent="0.2">
      <c r="A50" s="306" t="s">
        <v>272</v>
      </c>
      <c r="B50" s="307" t="s">
        <v>273</v>
      </c>
      <c r="C50" s="308"/>
      <c r="D50" s="113">
        <v>1.0300894551368935</v>
      </c>
      <c r="E50" s="115">
        <v>76</v>
      </c>
      <c r="F50" s="114">
        <v>87</v>
      </c>
      <c r="G50" s="114">
        <v>157</v>
      </c>
      <c r="H50" s="114">
        <v>88</v>
      </c>
      <c r="I50" s="140">
        <v>82</v>
      </c>
      <c r="J50" s="115">
        <v>-6</v>
      </c>
      <c r="K50" s="116">
        <v>-7.3170731707317076</v>
      </c>
    </row>
    <row r="51" spans="1:11" ht="14.1" customHeight="1" x14ac:dyDescent="0.2">
      <c r="A51" s="306" t="s">
        <v>274</v>
      </c>
      <c r="B51" s="307" t="s">
        <v>275</v>
      </c>
      <c r="C51" s="308"/>
      <c r="D51" s="113">
        <v>2.4667931688804554</v>
      </c>
      <c r="E51" s="115">
        <v>182</v>
      </c>
      <c r="F51" s="114">
        <v>246</v>
      </c>
      <c r="G51" s="114">
        <v>317</v>
      </c>
      <c r="H51" s="114">
        <v>195</v>
      </c>
      <c r="I51" s="140">
        <v>234</v>
      </c>
      <c r="J51" s="115">
        <v>-52</v>
      </c>
      <c r="K51" s="116">
        <v>-22.222222222222221</v>
      </c>
    </row>
    <row r="52" spans="1:11" ht="14.1" customHeight="1" x14ac:dyDescent="0.2">
      <c r="A52" s="306">
        <v>71</v>
      </c>
      <c r="B52" s="307" t="s">
        <v>276</v>
      </c>
      <c r="C52" s="308"/>
      <c r="D52" s="113">
        <v>8.1322851721333702</v>
      </c>
      <c r="E52" s="115">
        <v>600</v>
      </c>
      <c r="F52" s="114">
        <v>414</v>
      </c>
      <c r="G52" s="114">
        <v>758</v>
      </c>
      <c r="H52" s="114">
        <v>407</v>
      </c>
      <c r="I52" s="140">
        <v>537</v>
      </c>
      <c r="J52" s="115">
        <v>63</v>
      </c>
      <c r="K52" s="116">
        <v>11.731843575418994</v>
      </c>
    </row>
    <row r="53" spans="1:11" ht="14.1" customHeight="1" x14ac:dyDescent="0.2">
      <c r="A53" s="306" t="s">
        <v>277</v>
      </c>
      <c r="B53" s="307" t="s">
        <v>278</v>
      </c>
      <c r="C53" s="308"/>
      <c r="D53" s="113">
        <v>3.2393602602331253</v>
      </c>
      <c r="E53" s="115">
        <v>239</v>
      </c>
      <c r="F53" s="114">
        <v>151</v>
      </c>
      <c r="G53" s="114">
        <v>330</v>
      </c>
      <c r="H53" s="114">
        <v>163</v>
      </c>
      <c r="I53" s="140">
        <v>209</v>
      </c>
      <c r="J53" s="115">
        <v>30</v>
      </c>
      <c r="K53" s="116">
        <v>14.354066985645932</v>
      </c>
    </row>
    <row r="54" spans="1:11" ht="14.1" customHeight="1" x14ac:dyDescent="0.2">
      <c r="A54" s="306" t="s">
        <v>279</v>
      </c>
      <c r="B54" s="307" t="s">
        <v>280</v>
      </c>
      <c r="C54" s="308"/>
      <c r="D54" s="113">
        <v>4.2016806722689077</v>
      </c>
      <c r="E54" s="115">
        <v>310</v>
      </c>
      <c r="F54" s="114">
        <v>215</v>
      </c>
      <c r="G54" s="114">
        <v>385</v>
      </c>
      <c r="H54" s="114">
        <v>209</v>
      </c>
      <c r="I54" s="140">
        <v>275</v>
      </c>
      <c r="J54" s="115">
        <v>35</v>
      </c>
      <c r="K54" s="116">
        <v>12.727272727272727</v>
      </c>
    </row>
    <row r="55" spans="1:11" ht="14.1" customHeight="1" x14ac:dyDescent="0.2">
      <c r="A55" s="306">
        <v>72</v>
      </c>
      <c r="B55" s="307" t="s">
        <v>281</v>
      </c>
      <c r="C55" s="308"/>
      <c r="D55" s="113">
        <v>1.7755489292491191</v>
      </c>
      <c r="E55" s="115">
        <v>131</v>
      </c>
      <c r="F55" s="114">
        <v>166</v>
      </c>
      <c r="G55" s="114">
        <v>207</v>
      </c>
      <c r="H55" s="114">
        <v>101</v>
      </c>
      <c r="I55" s="140">
        <v>170</v>
      </c>
      <c r="J55" s="115">
        <v>-39</v>
      </c>
      <c r="K55" s="116">
        <v>-22.941176470588236</v>
      </c>
    </row>
    <row r="56" spans="1:11" ht="14.1" customHeight="1" x14ac:dyDescent="0.2">
      <c r="A56" s="306" t="s">
        <v>282</v>
      </c>
      <c r="B56" s="307" t="s">
        <v>283</v>
      </c>
      <c r="C56" s="308"/>
      <c r="D56" s="113">
        <v>0.70479804825155867</v>
      </c>
      <c r="E56" s="115">
        <v>52</v>
      </c>
      <c r="F56" s="114">
        <v>85</v>
      </c>
      <c r="G56" s="114">
        <v>76</v>
      </c>
      <c r="H56" s="114">
        <v>23</v>
      </c>
      <c r="I56" s="140">
        <v>64</v>
      </c>
      <c r="J56" s="115">
        <v>-12</v>
      </c>
      <c r="K56" s="116">
        <v>-18.75</v>
      </c>
    </row>
    <row r="57" spans="1:11" ht="14.1" customHeight="1" x14ac:dyDescent="0.2">
      <c r="A57" s="306" t="s">
        <v>284</v>
      </c>
      <c r="B57" s="307" t="s">
        <v>285</v>
      </c>
      <c r="C57" s="308"/>
      <c r="D57" s="113">
        <v>0.60992138791000272</v>
      </c>
      <c r="E57" s="115">
        <v>45</v>
      </c>
      <c r="F57" s="114">
        <v>55</v>
      </c>
      <c r="G57" s="114">
        <v>70</v>
      </c>
      <c r="H57" s="114">
        <v>35</v>
      </c>
      <c r="I57" s="140">
        <v>65</v>
      </c>
      <c r="J57" s="115">
        <v>-20</v>
      </c>
      <c r="K57" s="116">
        <v>-30.76923076923077</v>
      </c>
    </row>
    <row r="58" spans="1:11" ht="14.1" customHeight="1" x14ac:dyDescent="0.2">
      <c r="A58" s="306">
        <v>73</v>
      </c>
      <c r="B58" s="307" t="s">
        <v>286</v>
      </c>
      <c r="C58" s="308"/>
      <c r="D58" s="113">
        <v>1.0978584982380049</v>
      </c>
      <c r="E58" s="115">
        <v>81</v>
      </c>
      <c r="F58" s="114">
        <v>69</v>
      </c>
      <c r="G58" s="114">
        <v>156</v>
      </c>
      <c r="H58" s="114">
        <v>100</v>
      </c>
      <c r="I58" s="140">
        <v>98</v>
      </c>
      <c r="J58" s="115">
        <v>-17</v>
      </c>
      <c r="K58" s="116">
        <v>-17.346938775510203</v>
      </c>
    </row>
    <row r="59" spans="1:11" ht="14.1" customHeight="1" x14ac:dyDescent="0.2">
      <c r="A59" s="306" t="s">
        <v>287</v>
      </c>
      <c r="B59" s="307" t="s">
        <v>288</v>
      </c>
      <c r="C59" s="308"/>
      <c r="D59" s="113">
        <v>0.94876660341555974</v>
      </c>
      <c r="E59" s="115">
        <v>70</v>
      </c>
      <c r="F59" s="114">
        <v>42</v>
      </c>
      <c r="G59" s="114">
        <v>119</v>
      </c>
      <c r="H59" s="114">
        <v>77</v>
      </c>
      <c r="I59" s="140">
        <v>85</v>
      </c>
      <c r="J59" s="115">
        <v>-15</v>
      </c>
      <c r="K59" s="116">
        <v>-17.647058823529413</v>
      </c>
    </row>
    <row r="60" spans="1:11" ht="14.1" customHeight="1" x14ac:dyDescent="0.2">
      <c r="A60" s="306">
        <v>81</v>
      </c>
      <c r="B60" s="307" t="s">
        <v>289</v>
      </c>
      <c r="C60" s="308"/>
      <c r="D60" s="113">
        <v>8.999728923827595</v>
      </c>
      <c r="E60" s="115">
        <v>664</v>
      </c>
      <c r="F60" s="114">
        <v>609</v>
      </c>
      <c r="G60" s="114">
        <v>553</v>
      </c>
      <c r="H60" s="114">
        <v>418</v>
      </c>
      <c r="I60" s="140">
        <v>400</v>
      </c>
      <c r="J60" s="115">
        <v>264</v>
      </c>
      <c r="K60" s="116">
        <v>66</v>
      </c>
    </row>
    <row r="61" spans="1:11" ht="14.1" customHeight="1" x14ac:dyDescent="0.2">
      <c r="A61" s="306" t="s">
        <v>290</v>
      </c>
      <c r="B61" s="307" t="s">
        <v>291</v>
      </c>
      <c r="C61" s="308"/>
      <c r="D61" s="113">
        <v>2.1415017619951207</v>
      </c>
      <c r="E61" s="115">
        <v>158</v>
      </c>
      <c r="F61" s="114">
        <v>84</v>
      </c>
      <c r="G61" s="114">
        <v>170</v>
      </c>
      <c r="H61" s="114">
        <v>116</v>
      </c>
      <c r="I61" s="140">
        <v>128</v>
      </c>
      <c r="J61" s="115">
        <v>30</v>
      </c>
      <c r="K61" s="116">
        <v>23.4375</v>
      </c>
    </row>
    <row r="62" spans="1:11" ht="14.1" customHeight="1" x14ac:dyDescent="0.2">
      <c r="A62" s="306" t="s">
        <v>292</v>
      </c>
      <c r="B62" s="307" t="s">
        <v>293</v>
      </c>
      <c r="C62" s="308"/>
      <c r="D62" s="113">
        <v>4.0119273515857952</v>
      </c>
      <c r="E62" s="115">
        <v>296</v>
      </c>
      <c r="F62" s="114">
        <v>379</v>
      </c>
      <c r="G62" s="114">
        <v>222</v>
      </c>
      <c r="H62" s="114">
        <v>158</v>
      </c>
      <c r="I62" s="140">
        <v>140</v>
      </c>
      <c r="J62" s="115">
        <v>156</v>
      </c>
      <c r="K62" s="116">
        <v>111.42857142857143</v>
      </c>
    </row>
    <row r="63" spans="1:11" ht="14.1" customHeight="1" x14ac:dyDescent="0.2">
      <c r="A63" s="306"/>
      <c r="B63" s="307" t="s">
        <v>294</v>
      </c>
      <c r="C63" s="308"/>
      <c r="D63" s="113">
        <v>3.7679587964217944</v>
      </c>
      <c r="E63" s="115">
        <v>278</v>
      </c>
      <c r="F63" s="114">
        <v>367</v>
      </c>
      <c r="G63" s="114">
        <v>175</v>
      </c>
      <c r="H63" s="114">
        <v>148</v>
      </c>
      <c r="I63" s="140">
        <v>119</v>
      </c>
      <c r="J63" s="115">
        <v>159</v>
      </c>
      <c r="K63" s="116">
        <v>133.61344537815125</v>
      </c>
    </row>
    <row r="64" spans="1:11" ht="14.1" customHeight="1" x14ac:dyDescent="0.2">
      <c r="A64" s="306" t="s">
        <v>295</v>
      </c>
      <c r="B64" s="307" t="s">
        <v>296</v>
      </c>
      <c r="C64" s="308"/>
      <c r="D64" s="113">
        <v>1.6535646516671185</v>
      </c>
      <c r="E64" s="115">
        <v>122</v>
      </c>
      <c r="F64" s="114">
        <v>68</v>
      </c>
      <c r="G64" s="114">
        <v>75</v>
      </c>
      <c r="H64" s="114">
        <v>53</v>
      </c>
      <c r="I64" s="140">
        <v>50</v>
      </c>
      <c r="J64" s="115">
        <v>72</v>
      </c>
      <c r="K64" s="116">
        <v>144</v>
      </c>
    </row>
    <row r="65" spans="1:11" ht="14.1" customHeight="1" x14ac:dyDescent="0.2">
      <c r="A65" s="306" t="s">
        <v>297</v>
      </c>
      <c r="B65" s="307" t="s">
        <v>298</v>
      </c>
      <c r="C65" s="308"/>
      <c r="D65" s="113">
        <v>0.44727568446733534</v>
      </c>
      <c r="E65" s="115">
        <v>33</v>
      </c>
      <c r="F65" s="114">
        <v>39</v>
      </c>
      <c r="G65" s="114">
        <v>31</v>
      </c>
      <c r="H65" s="114">
        <v>40</v>
      </c>
      <c r="I65" s="140">
        <v>41</v>
      </c>
      <c r="J65" s="115">
        <v>-8</v>
      </c>
      <c r="K65" s="116">
        <v>-19.512195121951219</v>
      </c>
    </row>
    <row r="66" spans="1:11" ht="14.1" customHeight="1" x14ac:dyDescent="0.2">
      <c r="A66" s="306">
        <v>82</v>
      </c>
      <c r="B66" s="307" t="s">
        <v>299</v>
      </c>
      <c r="C66" s="308"/>
      <c r="D66" s="113">
        <v>3.1038221740309027</v>
      </c>
      <c r="E66" s="115">
        <v>229</v>
      </c>
      <c r="F66" s="114">
        <v>351</v>
      </c>
      <c r="G66" s="114">
        <v>255</v>
      </c>
      <c r="H66" s="114">
        <v>185</v>
      </c>
      <c r="I66" s="140">
        <v>190</v>
      </c>
      <c r="J66" s="115">
        <v>39</v>
      </c>
      <c r="K66" s="116">
        <v>20.526315789473685</v>
      </c>
    </row>
    <row r="67" spans="1:11" ht="14.1" customHeight="1" x14ac:dyDescent="0.2">
      <c r="A67" s="306" t="s">
        <v>300</v>
      </c>
      <c r="B67" s="307" t="s">
        <v>301</v>
      </c>
      <c r="C67" s="308"/>
      <c r="D67" s="113">
        <v>1.965302249932231</v>
      </c>
      <c r="E67" s="115">
        <v>145</v>
      </c>
      <c r="F67" s="114">
        <v>291</v>
      </c>
      <c r="G67" s="114">
        <v>132</v>
      </c>
      <c r="H67" s="114">
        <v>117</v>
      </c>
      <c r="I67" s="140">
        <v>115</v>
      </c>
      <c r="J67" s="115">
        <v>30</v>
      </c>
      <c r="K67" s="116">
        <v>26.086956521739129</v>
      </c>
    </row>
    <row r="68" spans="1:11" ht="14.1" customHeight="1" x14ac:dyDescent="0.2">
      <c r="A68" s="306" t="s">
        <v>302</v>
      </c>
      <c r="B68" s="307" t="s">
        <v>303</v>
      </c>
      <c r="C68" s="308"/>
      <c r="D68" s="113">
        <v>0.62347519653022498</v>
      </c>
      <c r="E68" s="115">
        <v>46</v>
      </c>
      <c r="F68" s="114">
        <v>34</v>
      </c>
      <c r="G68" s="114">
        <v>72</v>
      </c>
      <c r="H68" s="114">
        <v>33</v>
      </c>
      <c r="I68" s="140">
        <v>35</v>
      </c>
      <c r="J68" s="115">
        <v>11</v>
      </c>
      <c r="K68" s="116">
        <v>31.428571428571427</v>
      </c>
    </row>
    <row r="69" spans="1:11" ht="14.1" customHeight="1" x14ac:dyDescent="0.2">
      <c r="A69" s="306">
        <v>83</v>
      </c>
      <c r="B69" s="307" t="s">
        <v>304</v>
      </c>
      <c r="C69" s="308"/>
      <c r="D69" s="113">
        <v>4.7031715912171324</v>
      </c>
      <c r="E69" s="115">
        <v>347</v>
      </c>
      <c r="F69" s="114">
        <v>350</v>
      </c>
      <c r="G69" s="114">
        <v>727</v>
      </c>
      <c r="H69" s="114">
        <v>284</v>
      </c>
      <c r="I69" s="140">
        <v>411</v>
      </c>
      <c r="J69" s="115">
        <v>-64</v>
      </c>
      <c r="K69" s="116">
        <v>-15.571776155717762</v>
      </c>
    </row>
    <row r="70" spans="1:11" ht="14.1" customHeight="1" x14ac:dyDescent="0.2">
      <c r="A70" s="306" t="s">
        <v>305</v>
      </c>
      <c r="B70" s="307" t="s">
        <v>306</v>
      </c>
      <c r="C70" s="308"/>
      <c r="D70" s="113">
        <v>3.3206831119544593</v>
      </c>
      <c r="E70" s="115">
        <v>245</v>
      </c>
      <c r="F70" s="114">
        <v>259</v>
      </c>
      <c r="G70" s="114">
        <v>618</v>
      </c>
      <c r="H70" s="114">
        <v>194</v>
      </c>
      <c r="I70" s="140">
        <v>284</v>
      </c>
      <c r="J70" s="115">
        <v>-39</v>
      </c>
      <c r="K70" s="116">
        <v>-13.732394366197184</v>
      </c>
    </row>
    <row r="71" spans="1:11" ht="14.1" customHeight="1" x14ac:dyDescent="0.2">
      <c r="A71" s="306"/>
      <c r="B71" s="307" t="s">
        <v>307</v>
      </c>
      <c r="C71" s="308"/>
      <c r="D71" s="113">
        <v>1.3553808620222283</v>
      </c>
      <c r="E71" s="115">
        <v>100</v>
      </c>
      <c r="F71" s="114">
        <v>119</v>
      </c>
      <c r="G71" s="114">
        <v>395</v>
      </c>
      <c r="H71" s="114">
        <v>83</v>
      </c>
      <c r="I71" s="140">
        <v>146</v>
      </c>
      <c r="J71" s="115">
        <v>-46</v>
      </c>
      <c r="K71" s="116">
        <v>-31.506849315068493</v>
      </c>
    </row>
    <row r="72" spans="1:11" ht="14.1" customHeight="1" x14ac:dyDescent="0.2">
      <c r="A72" s="306">
        <v>84</v>
      </c>
      <c r="B72" s="307" t="s">
        <v>308</v>
      </c>
      <c r="C72" s="308"/>
      <c r="D72" s="113">
        <v>1.965302249932231</v>
      </c>
      <c r="E72" s="115">
        <v>145</v>
      </c>
      <c r="F72" s="114">
        <v>96</v>
      </c>
      <c r="G72" s="114">
        <v>145</v>
      </c>
      <c r="H72" s="114">
        <v>91</v>
      </c>
      <c r="I72" s="140">
        <v>93</v>
      </c>
      <c r="J72" s="115">
        <v>52</v>
      </c>
      <c r="K72" s="116">
        <v>55.913978494623656</v>
      </c>
    </row>
    <row r="73" spans="1:11" ht="14.1" customHeight="1" x14ac:dyDescent="0.2">
      <c r="A73" s="306" t="s">
        <v>309</v>
      </c>
      <c r="B73" s="307" t="s">
        <v>310</v>
      </c>
      <c r="C73" s="308"/>
      <c r="D73" s="113">
        <v>0.74545947411222557</v>
      </c>
      <c r="E73" s="115">
        <v>55</v>
      </c>
      <c r="F73" s="114">
        <v>42</v>
      </c>
      <c r="G73" s="114">
        <v>81</v>
      </c>
      <c r="H73" s="114">
        <v>42</v>
      </c>
      <c r="I73" s="140">
        <v>40</v>
      </c>
      <c r="J73" s="115">
        <v>15</v>
      </c>
      <c r="K73" s="116">
        <v>37.5</v>
      </c>
    </row>
    <row r="74" spans="1:11" ht="14.1" customHeight="1" x14ac:dyDescent="0.2">
      <c r="A74" s="306" t="s">
        <v>311</v>
      </c>
      <c r="B74" s="307" t="s">
        <v>312</v>
      </c>
      <c r="C74" s="308"/>
      <c r="D74" s="113">
        <v>0.55570615342911356</v>
      </c>
      <c r="E74" s="115">
        <v>41</v>
      </c>
      <c r="F74" s="114">
        <v>7</v>
      </c>
      <c r="G74" s="114">
        <v>14</v>
      </c>
      <c r="H74" s="114">
        <v>10</v>
      </c>
      <c r="I74" s="140">
        <v>5</v>
      </c>
      <c r="J74" s="115">
        <v>36</v>
      </c>
      <c r="K74" s="116" t="s">
        <v>514</v>
      </c>
    </row>
    <row r="75" spans="1:11" ht="14.1" customHeight="1" x14ac:dyDescent="0.2">
      <c r="A75" s="306" t="s">
        <v>313</v>
      </c>
      <c r="B75" s="307" t="s">
        <v>314</v>
      </c>
      <c r="C75" s="308"/>
      <c r="D75" s="113">
        <v>0.16264570344266738</v>
      </c>
      <c r="E75" s="115">
        <v>12</v>
      </c>
      <c r="F75" s="114">
        <v>13</v>
      </c>
      <c r="G75" s="114">
        <v>19</v>
      </c>
      <c r="H75" s="114">
        <v>18</v>
      </c>
      <c r="I75" s="140">
        <v>17</v>
      </c>
      <c r="J75" s="115">
        <v>-5</v>
      </c>
      <c r="K75" s="116">
        <v>-29.411764705882351</v>
      </c>
    </row>
    <row r="76" spans="1:11" ht="14.1" customHeight="1" x14ac:dyDescent="0.2">
      <c r="A76" s="306">
        <v>91</v>
      </c>
      <c r="B76" s="307" t="s">
        <v>315</v>
      </c>
      <c r="C76" s="308"/>
      <c r="D76" s="113">
        <v>0.48793711032800219</v>
      </c>
      <c r="E76" s="115">
        <v>36</v>
      </c>
      <c r="F76" s="114">
        <v>32</v>
      </c>
      <c r="G76" s="114">
        <v>60</v>
      </c>
      <c r="H76" s="114">
        <v>12</v>
      </c>
      <c r="I76" s="140">
        <v>27</v>
      </c>
      <c r="J76" s="115">
        <v>9</v>
      </c>
      <c r="K76" s="116">
        <v>33.333333333333336</v>
      </c>
    </row>
    <row r="77" spans="1:11" ht="14.1" customHeight="1" x14ac:dyDescent="0.2">
      <c r="A77" s="306">
        <v>92</v>
      </c>
      <c r="B77" s="307" t="s">
        <v>316</v>
      </c>
      <c r="C77" s="308"/>
      <c r="D77" s="113">
        <v>0.7319056654920032</v>
      </c>
      <c r="E77" s="115">
        <v>54</v>
      </c>
      <c r="F77" s="114">
        <v>33</v>
      </c>
      <c r="G77" s="114">
        <v>72</v>
      </c>
      <c r="H77" s="114">
        <v>44</v>
      </c>
      <c r="I77" s="140">
        <v>74</v>
      </c>
      <c r="J77" s="115">
        <v>-20</v>
      </c>
      <c r="K77" s="116">
        <v>-27.027027027027028</v>
      </c>
    </row>
    <row r="78" spans="1:11" ht="14.1" customHeight="1" x14ac:dyDescent="0.2">
      <c r="A78" s="306">
        <v>93</v>
      </c>
      <c r="B78" s="307" t="s">
        <v>317</v>
      </c>
      <c r="C78" s="308"/>
      <c r="D78" s="113">
        <v>0.24396855516400109</v>
      </c>
      <c r="E78" s="115">
        <v>18</v>
      </c>
      <c r="F78" s="114">
        <v>5</v>
      </c>
      <c r="G78" s="114">
        <v>17</v>
      </c>
      <c r="H78" s="114">
        <v>11</v>
      </c>
      <c r="I78" s="140" t="s">
        <v>513</v>
      </c>
      <c r="J78" s="115" t="s">
        <v>513</v>
      </c>
      <c r="K78" s="116" t="s">
        <v>513</v>
      </c>
    </row>
    <row r="79" spans="1:11" ht="14.1" customHeight="1" x14ac:dyDescent="0.2">
      <c r="A79" s="306">
        <v>94</v>
      </c>
      <c r="B79" s="307" t="s">
        <v>318</v>
      </c>
      <c r="C79" s="308"/>
      <c r="D79" s="113">
        <v>0.14909189482244511</v>
      </c>
      <c r="E79" s="115">
        <v>11</v>
      </c>
      <c r="F79" s="114">
        <v>7</v>
      </c>
      <c r="G79" s="114" t="s">
        <v>513</v>
      </c>
      <c r="H79" s="114">
        <v>18</v>
      </c>
      <c r="I79" s="140">
        <v>7</v>
      </c>
      <c r="J79" s="115">
        <v>4</v>
      </c>
      <c r="K79" s="116">
        <v>57.142857142857146</v>
      </c>
    </row>
    <row r="80" spans="1:11" ht="14.1" customHeight="1" x14ac:dyDescent="0.2">
      <c r="A80" s="306" t="s">
        <v>319</v>
      </c>
      <c r="B80" s="307" t="s">
        <v>320</v>
      </c>
      <c r="C80" s="308"/>
      <c r="D80" s="113">
        <v>0</v>
      </c>
      <c r="E80" s="115">
        <v>0</v>
      </c>
      <c r="F80" s="114" t="s">
        <v>513</v>
      </c>
      <c r="G80" s="114" t="s">
        <v>513</v>
      </c>
      <c r="H80" s="114">
        <v>0</v>
      </c>
      <c r="I80" s="140" t="s">
        <v>513</v>
      </c>
      <c r="J80" s="115" t="s">
        <v>513</v>
      </c>
      <c r="K80" s="116" t="s">
        <v>513</v>
      </c>
    </row>
    <row r="81" spans="1:11" ht="14.1" customHeight="1" x14ac:dyDescent="0.2">
      <c r="A81" s="310" t="s">
        <v>321</v>
      </c>
      <c r="B81" s="311" t="s">
        <v>333</v>
      </c>
      <c r="C81" s="312"/>
      <c r="D81" s="125">
        <v>0.20330712930333425</v>
      </c>
      <c r="E81" s="143">
        <v>15</v>
      </c>
      <c r="F81" s="144">
        <v>17</v>
      </c>
      <c r="G81" s="144">
        <v>32</v>
      </c>
      <c r="H81" s="144">
        <v>22</v>
      </c>
      <c r="I81" s="145">
        <v>16</v>
      </c>
      <c r="J81" s="143">
        <v>-1</v>
      </c>
      <c r="K81" s="146">
        <v>-6.25</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7781</v>
      </c>
      <c r="E11" s="114">
        <v>7080</v>
      </c>
      <c r="F11" s="114">
        <v>8314</v>
      </c>
      <c r="G11" s="114">
        <v>6053</v>
      </c>
      <c r="H11" s="140">
        <v>7178</v>
      </c>
      <c r="I11" s="115">
        <v>603</v>
      </c>
      <c r="J11" s="116">
        <v>8.4006687099470607</v>
      </c>
    </row>
    <row r="12" spans="1:15" s="110" customFormat="1" ht="24.95" customHeight="1" x14ac:dyDescent="0.2">
      <c r="A12" s="193" t="s">
        <v>132</v>
      </c>
      <c r="B12" s="194" t="s">
        <v>133</v>
      </c>
      <c r="C12" s="113">
        <v>2.0177355095746048</v>
      </c>
      <c r="D12" s="115">
        <v>157</v>
      </c>
      <c r="E12" s="114">
        <v>598</v>
      </c>
      <c r="F12" s="114">
        <v>278</v>
      </c>
      <c r="G12" s="114">
        <v>223</v>
      </c>
      <c r="H12" s="140">
        <v>171</v>
      </c>
      <c r="I12" s="115">
        <v>-14</v>
      </c>
      <c r="J12" s="116">
        <v>-8.1871345029239766</v>
      </c>
    </row>
    <row r="13" spans="1:15" s="110" customFormat="1" ht="24.95" customHeight="1" x14ac:dyDescent="0.2">
      <c r="A13" s="193" t="s">
        <v>134</v>
      </c>
      <c r="B13" s="199" t="s">
        <v>214</v>
      </c>
      <c r="C13" s="113">
        <v>0.91247911579488494</v>
      </c>
      <c r="D13" s="115">
        <v>71</v>
      </c>
      <c r="E13" s="114">
        <v>481</v>
      </c>
      <c r="F13" s="114">
        <v>480</v>
      </c>
      <c r="G13" s="114">
        <v>46</v>
      </c>
      <c r="H13" s="140">
        <v>78</v>
      </c>
      <c r="I13" s="115">
        <v>-7</v>
      </c>
      <c r="J13" s="116">
        <v>-8.9743589743589745</v>
      </c>
    </row>
    <row r="14" spans="1:15" s="287" customFormat="1" ht="24.95" customHeight="1" x14ac:dyDescent="0.2">
      <c r="A14" s="193" t="s">
        <v>215</v>
      </c>
      <c r="B14" s="199" t="s">
        <v>137</v>
      </c>
      <c r="C14" s="113">
        <v>21.950906053206527</v>
      </c>
      <c r="D14" s="115">
        <v>1708</v>
      </c>
      <c r="E14" s="114">
        <v>1399</v>
      </c>
      <c r="F14" s="114">
        <v>1793</v>
      </c>
      <c r="G14" s="114">
        <v>1257</v>
      </c>
      <c r="H14" s="140">
        <v>1563</v>
      </c>
      <c r="I14" s="115">
        <v>145</v>
      </c>
      <c r="J14" s="116">
        <v>9.277031349968011</v>
      </c>
      <c r="K14" s="110"/>
      <c r="L14" s="110"/>
      <c r="M14" s="110"/>
      <c r="N14" s="110"/>
      <c r="O14" s="110"/>
    </row>
    <row r="15" spans="1:15" s="110" customFormat="1" ht="24.95" customHeight="1" x14ac:dyDescent="0.2">
      <c r="A15" s="193" t="s">
        <v>216</v>
      </c>
      <c r="B15" s="199" t="s">
        <v>217</v>
      </c>
      <c r="C15" s="113">
        <v>3.3671764554684489</v>
      </c>
      <c r="D15" s="115">
        <v>262</v>
      </c>
      <c r="E15" s="114">
        <v>164</v>
      </c>
      <c r="F15" s="114">
        <v>289</v>
      </c>
      <c r="G15" s="114">
        <v>178</v>
      </c>
      <c r="H15" s="140">
        <v>207</v>
      </c>
      <c r="I15" s="115">
        <v>55</v>
      </c>
      <c r="J15" s="116">
        <v>26.570048309178745</v>
      </c>
    </row>
    <row r="16" spans="1:15" s="287" customFormat="1" ht="24.95" customHeight="1" x14ac:dyDescent="0.2">
      <c r="A16" s="193" t="s">
        <v>218</v>
      </c>
      <c r="B16" s="199" t="s">
        <v>141</v>
      </c>
      <c r="C16" s="113">
        <v>13.99563038169901</v>
      </c>
      <c r="D16" s="115">
        <v>1089</v>
      </c>
      <c r="E16" s="114">
        <v>928</v>
      </c>
      <c r="F16" s="114">
        <v>1102</v>
      </c>
      <c r="G16" s="114">
        <v>791</v>
      </c>
      <c r="H16" s="140">
        <v>1012</v>
      </c>
      <c r="I16" s="115">
        <v>77</v>
      </c>
      <c r="J16" s="116">
        <v>7.6086956521739131</v>
      </c>
      <c r="K16" s="110"/>
      <c r="L16" s="110"/>
      <c r="M16" s="110"/>
      <c r="N16" s="110"/>
      <c r="O16" s="110"/>
    </row>
    <row r="17" spans="1:15" s="110" customFormat="1" ht="24.95" customHeight="1" x14ac:dyDescent="0.2">
      <c r="A17" s="193" t="s">
        <v>142</v>
      </c>
      <c r="B17" s="199" t="s">
        <v>220</v>
      </c>
      <c r="C17" s="113">
        <v>4.5880992160390699</v>
      </c>
      <c r="D17" s="115">
        <v>357</v>
      </c>
      <c r="E17" s="114">
        <v>307</v>
      </c>
      <c r="F17" s="114">
        <v>402</v>
      </c>
      <c r="G17" s="114">
        <v>288</v>
      </c>
      <c r="H17" s="140">
        <v>344</v>
      </c>
      <c r="I17" s="115">
        <v>13</v>
      </c>
      <c r="J17" s="116">
        <v>3.7790697674418605</v>
      </c>
    </row>
    <row r="18" spans="1:15" s="287" customFormat="1" ht="24.95" customHeight="1" x14ac:dyDescent="0.2">
      <c r="A18" s="201" t="s">
        <v>144</v>
      </c>
      <c r="B18" s="202" t="s">
        <v>145</v>
      </c>
      <c r="C18" s="113">
        <v>6.5544274514843854</v>
      </c>
      <c r="D18" s="115">
        <v>510</v>
      </c>
      <c r="E18" s="114">
        <v>348</v>
      </c>
      <c r="F18" s="114">
        <v>454</v>
      </c>
      <c r="G18" s="114">
        <v>293</v>
      </c>
      <c r="H18" s="140">
        <v>418</v>
      </c>
      <c r="I18" s="115">
        <v>92</v>
      </c>
      <c r="J18" s="116">
        <v>22.009569377990431</v>
      </c>
      <c r="K18" s="110"/>
      <c r="L18" s="110"/>
      <c r="M18" s="110"/>
      <c r="N18" s="110"/>
      <c r="O18" s="110"/>
    </row>
    <row r="19" spans="1:15" s="110" customFormat="1" ht="24.95" customHeight="1" x14ac:dyDescent="0.2">
      <c r="A19" s="193" t="s">
        <v>146</v>
      </c>
      <c r="B19" s="199" t="s">
        <v>147</v>
      </c>
      <c r="C19" s="113">
        <v>11.579488497622414</v>
      </c>
      <c r="D19" s="115">
        <v>901</v>
      </c>
      <c r="E19" s="114">
        <v>744</v>
      </c>
      <c r="F19" s="114">
        <v>985</v>
      </c>
      <c r="G19" s="114">
        <v>782</v>
      </c>
      <c r="H19" s="140">
        <v>986</v>
      </c>
      <c r="I19" s="115">
        <v>-85</v>
      </c>
      <c r="J19" s="116">
        <v>-8.6206896551724146</v>
      </c>
    </row>
    <row r="20" spans="1:15" s="287" customFormat="1" ht="24.95" customHeight="1" x14ac:dyDescent="0.2">
      <c r="A20" s="193" t="s">
        <v>148</v>
      </c>
      <c r="B20" s="199" t="s">
        <v>149</v>
      </c>
      <c r="C20" s="113">
        <v>3.5856573705179282</v>
      </c>
      <c r="D20" s="115">
        <v>279</v>
      </c>
      <c r="E20" s="114">
        <v>257</v>
      </c>
      <c r="F20" s="114">
        <v>297</v>
      </c>
      <c r="G20" s="114">
        <v>247</v>
      </c>
      <c r="H20" s="140">
        <v>366</v>
      </c>
      <c r="I20" s="115">
        <v>-87</v>
      </c>
      <c r="J20" s="116">
        <v>-23.770491803278688</v>
      </c>
      <c r="K20" s="110"/>
      <c r="L20" s="110"/>
      <c r="M20" s="110"/>
      <c r="N20" s="110"/>
      <c r="O20" s="110"/>
    </row>
    <row r="21" spans="1:15" s="110" customFormat="1" ht="24.95" customHeight="1" x14ac:dyDescent="0.2">
      <c r="A21" s="201" t="s">
        <v>150</v>
      </c>
      <c r="B21" s="202" t="s">
        <v>151</v>
      </c>
      <c r="C21" s="113">
        <v>7.3383883819560465</v>
      </c>
      <c r="D21" s="115">
        <v>571</v>
      </c>
      <c r="E21" s="114">
        <v>502</v>
      </c>
      <c r="F21" s="114">
        <v>650</v>
      </c>
      <c r="G21" s="114">
        <v>548</v>
      </c>
      <c r="H21" s="140">
        <v>582</v>
      </c>
      <c r="I21" s="115">
        <v>-11</v>
      </c>
      <c r="J21" s="116">
        <v>-1.8900343642611683</v>
      </c>
    </row>
    <row r="22" spans="1:15" s="110" customFormat="1" ht="24.95" customHeight="1" x14ac:dyDescent="0.2">
      <c r="A22" s="201" t="s">
        <v>152</v>
      </c>
      <c r="B22" s="199" t="s">
        <v>153</v>
      </c>
      <c r="C22" s="113">
        <v>0.46266546716360363</v>
      </c>
      <c r="D22" s="115">
        <v>36</v>
      </c>
      <c r="E22" s="114">
        <v>52</v>
      </c>
      <c r="F22" s="114">
        <v>64</v>
      </c>
      <c r="G22" s="114">
        <v>24</v>
      </c>
      <c r="H22" s="140">
        <v>34</v>
      </c>
      <c r="I22" s="115">
        <v>2</v>
      </c>
      <c r="J22" s="116">
        <v>5.882352941176471</v>
      </c>
    </row>
    <row r="23" spans="1:15" s="110" customFormat="1" ht="24.95" customHeight="1" x14ac:dyDescent="0.2">
      <c r="A23" s="193" t="s">
        <v>154</v>
      </c>
      <c r="B23" s="199" t="s">
        <v>155</v>
      </c>
      <c r="C23" s="113">
        <v>1.2980336717645546</v>
      </c>
      <c r="D23" s="115">
        <v>101</v>
      </c>
      <c r="E23" s="114">
        <v>122</v>
      </c>
      <c r="F23" s="114">
        <v>56</v>
      </c>
      <c r="G23" s="114">
        <v>45</v>
      </c>
      <c r="H23" s="140">
        <v>119</v>
      </c>
      <c r="I23" s="115">
        <v>-18</v>
      </c>
      <c r="J23" s="116">
        <v>-15.126050420168067</v>
      </c>
    </row>
    <row r="24" spans="1:15" s="110" customFormat="1" ht="24.95" customHeight="1" x14ac:dyDescent="0.2">
      <c r="A24" s="193" t="s">
        <v>156</v>
      </c>
      <c r="B24" s="199" t="s">
        <v>221</v>
      </c>
      <c r="C24" s="113">
        <v>4.4595810307158459</v>
      </c>
      <c r="D24" s="115">
        <v>347</v>
      </c>
      <c r="E24" s="114">
        <v>218</v>
      </c>
      <c r="F24" s="114">
        <v>318</v>
      </c>
      <c r="G24" s="114">
        <v>314</v>
      </c>
      <c r="H24" s="140">
        <v>311</v>
      </c>
      <c r="I24" s="115">
        <v>36</v>
      </c>
      <c r="J24" s="116">
        <v>11.57556270096463</v>
      </c>
    </row>
    <row r="25" spans="1:15" s="110" customFormat="1" ht="24.95" customHeight="1" x14ac:dyDescent="0.2">
      <c r="A25" s="193" t="s">
        <v>222</v>
      </c>
      <c r="B25" s="204" t="s">
        <v>159</v>
      </c>
      <c r="C25" s="113">
        <v>4.9736537720087393</v>
      </c>
      <c r="D25" s="115">
        <v>387</v>
      </c>
      <c r="E25" s="114">
        <v>332</v>
      </c>
      <c r="F25" s="114">
        <v>378</v>
      </c>
      <c r="G25" s="114">
        <v>344</v>
      </c>
      <c r="H25" s="140">
        <v>335</v>
      </c>
      <c r="I25" s="115">
        <v>52</v>
      </c>
      <c r="J25" s="116">
        <v>15.522388059701493</v>
      </c>
    </row>
    <row r="26" spans="1:15" s="110" customFormat="1" ht="24.95" customHeight="1" x14ac:dyDescent="0.2">
      <c r="A26" s="201">
        <v>782.78300000000002</v>
      </c>
      <c r="B26" s="203" t="s">
        <v>160</v>
      </c>
      <c r="C26" s="113">
        <v>7.5311656599408821</v>
      </c>
      <c r="D26" s="115">
        <v>586</v>
      </c>
      <c r="E26" s="114">
        <v>550</v>
      </c>
      <c r="F26" s="114">
        <v>608</v>
      </c>
      <c r="G26" s="114">
        <v>563</v>
      </c>
      <c r="H26" s="140">
        <v>598</v>
      </c>
      <c r="I26" s="115">
        <v>-12</v>
      </c>
      <c r="J26" s="116">
        <v>-2.0066889632107023</v>
      </c>
    </row>
    <row r="27" spans="1:15" s="110" customFormat="1" ht="24.95" customHeight="1" x14ac:dyDescent="0.2">
      <c r="A27" s="193" t="s">
        <v>161</v>
      </c>
      <c r="B27" s="199" t="s">
        <v>162</v>
      </c>
      <c r="C27" s="113">
        <v>2.0434391466392494</v>
      </c>
      <c r="D27" s="115">
        <v>159</v>
      </c>
      <c r="E27" s="114">
        <v>106</v>
      </c>
      <c r="F27" s="114">
        <v>204</v>
      </c>
      <c r="G27" s="114">
        <v>103</v>
      </c>
      <c r="H27" s="140">
        <v>169</v>
      </c>
      <c r="I27" s="115">
        <v>-10</v>
      </c>
      <c r="J27" s="116">
        <v>-5.9171597633136095</v>
      </c>
    </row>
    <row r="28" spans="1:15" s="110" customFormat="1" ht="24.95" customHeight="1" x14ac:dyDescent="0.2">
      <c r="A28" s="193" t="s">
        <v>163</v>
      </c>
      <c r="B28" s="199" t="s">
        <v>164</v>
      </c>
      <c r="C28" s="113">
        <v>2.6860300732553655</v>
      </c>
      <c r="D28" s="115">
        <v>209</v>
      </c>
      <c r="E28" s="114">
        <v>121</v>
      </c>
      <c r="F28" s="114">
        <v>390</v>
      </c>
      <c r="G28" s="114">
        <v>158</v>
      </c>
      <c r="H28" s="140">
        <v>244</v>
      </c>
      <c r="I28" s="115">
        <v>-35</v>
      </c>
      <c r="J28" s="116">
        <v>-14.344262295081966</v>
      </c>
    </row>
    <row r="29" spans="1:15" s="110" customFormat="1" ht="24.95" customHeight="1" x14ac:dyDescent="0.2">
      <c r="A29" s="193">
        <v>86</v>
      </c>
      <c r="B29" s="199" t="s">
        <v>165</v>
      </c>
      <c r="C29" s="113">
        <v>8.4822002313327332</v>
      </c>
      <c r="D29" s="115">
        <v>660</v>
      </c>
      <c r="E29" s="114">
        <v>403</v>
      </c>
      <c r="F29" s="114">
        <v>421</v>
      </c>
      <c r="G29" s="114">
        <v>394</v>
      </c>
      <c r="H29" s="140">
        <v>426</v>
      </c>
      <c r="I29" s="115">
        <v>234</v>
      </c>
      <c r="J29" s="116">
        <v>54.929577464788736</v>
      </c>
    </row>
    <row r="30" spans="1:15" s="110" customFormat="1" ht="24.95" customHeight="1" x14ac:dyDescent="0.2">
      <c r="A30" s="193">
        <v>87.88</v>
      </c>
      <c r="B30" s="204" t="s">
        <v>166</v>
      </c>
      <c r="C30" s="113">
        <v>11.00115666366791</v>
      </c>
      <c r="D30" s="115">
        <v>856</v>
      </c>
      <c r="E30" s="114">
        <v>613</v>
      </c>
      <c r="F30" s="114">
        <v>679</v>
      </c>
      <c r="G30" s="114">
        <v>506</v>
      </c>
      <c r="H30" s="140">
        <v>559</v>
      </c>
      <c r="I30" s="115">
        <v>297</v>
      </c>
      <c r="J30" s="116">
        <v>53.130590339892663</v>
      </c>
    </row>
    <row r="31" spans="1:15" s="110" customFormat="1" ht="24.95" customHeight="1" x14ac:dyDescent="0.2">
      <c r="A31" s="193" t="s">
        <v>167</v>
      </c>
      <c r="B31" s="199" t="s">
        <v>168</v>
      </c>
      <c r="C31" s="113">
        <v>3.1229919033543245</v>
      </c>
      <c r="D31" s="115">
        <v>243</v>
      </c>
      <c r="E31" s="114">
        <v>234</v>
      </c>
      <c r="F31" s="114">
        <v>259</v>
      </c>
      <c r="G31" s="114">
        <v>206</v>
      </c>
      <c r="H31" s="140">
        <v>219</v>
      </c>
      <c r="I31" s="115">
        <v>24</v>
      </c>
      <c r="J31" s="116">
        <v>10.95890410958904</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2.0177355095746048</v>
      </c>
      <c r="D34" s="115">
        <v>157</v>
      </c>
      <c r="E34" s="114">
        <v>598</v>
      </c>
      <c r="F34" s="114">
        <v>278</v>
      </c>
      <c r="G34" s="114">
        <v>223</v>
      </c>
      <c r="H34" s="140">
        <v>171</v>
      </c>
      <c r="I34" s="115">
        <v>-14</v>
      </c>
      <c r="J34" s="116">
        <v>-8.1871345029239766</v>
      </c>
    </row>
    <row r="35" spans="1:10" s="110" customFormat="1" ht="24.95" customHeight="1" x14ac:dyDescent="0.2">
      <c r="A35" s="292" t="s">
        <v>171</v>
      </c>
      <c r="B35" s="293" t="s">
        <v>172</v>
      </c>
      <c r="C35" s="113">
        <v>29.417812620485797</v>
      </c>
      <c r="D35" s="115">
        <v>2289</v>
      </c>
      <c r="E35" s="114">
        <v>2228</v>
      </c>
      <c r="F35" s="114">
        <v>2727</v>
      </c>
      <c r="G35" s="114">
        <v>1596</v>
      </c>
      <c r="H35" s="140">
        <v>2059</v>
      </c>
      <c r="I35" s="115">
        <v>230</v>
      </c>
      <c r="J35" s="116">
        <v>11.170471102476931</v>
      </c>
    </row>
    <row r="36" spans="1:10" s="110" customFormat="1" ht="24.95" customHeight="1" x14ac:dyDescent="0.2">
      <c r="A36" s="294" t="s">
        <v>173</v>
      </c>
      <c r="B36" s="295" t="s">
        <v>174</v>
      </c>
      <c r="C36" s="125">
        <v>68.564451869939603</v>
      </c>
      <c r="D36" s="143">
        <v>5335</v>
      </c>
      <c r="E36" s="144">
        <v>4254</v>
      </c>
      <c r="F36" s="144">
        <v>5309</v>
      </c>
      <c r="G36" s="144">
        <v>4234</v>
      </c>
      <c r="H36" s="145">
        <v>4948</v>
      </c>
      <c r="I36" s="143">
        <v>387</v>
      </c>
      <c r="J36" s="146">
        <v>7.8213419563459983</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7781</v>
      </c>
      <c r="F11" s="264">
        <v>7080</v>
      </c>
      <c r="G11" s="264">
        <v>8314</v>
      </c>
      <c r="H11" s="264">
        <v>6053</v>
      </c>
      <c r="I11" s="265">
        <v>7178</v>
      </c>
      <c r="J11" s="263">
        <v>603</v>
      </c>
      <c r="K11" s="266">
        <v>8.4006687099470607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24.636936126461894</v>
      </c>
      <c r="E13" s="115">
        <v>1917</v>
      </c>
      <c r="F13" s="114">
        <v>2364</v>
      </c>
      <c r="G13" s="114">
        <v>2404</v>
      </c>
      <c r="H13" s="114">
        <v>1803</v>
      </c>
      <c r="I13" s="140">
        <v>1853</v>
      </c>
      <c r="J13" s="115">
        <v>64</v>
      </c>
      <c r="K13" s="116">
        <v>3.4538586076632489</v>
      </c>
    </row>
    <row r="14" spans="1:17" ht="15.95" customHeight="1" x14ac:dyDescent="0.2">
      <c r="A14" s="306" t="s">
        <v>230</v>
      </c>
      <c r="B14" s="307"/>
      <c r="C14" s="308"/>
      <c r="D14" s="113">
        <v>60.172214368333123</v>
      </c>
      <c r="E14" s="115">
        <v>4682</v>
      </c>
      <c r="F14" s="114">
        <v>3686</v>
      </c>
      <c r="G14" s="114">
        <v>4716</v>
      </c>
      <c r="H14" s="114">
        <v>3402</v>
      </c>
      <c r="I14" s="140">
        <v>4291</v>
      </c>
      <c r="J14" s="115">
        <v>391</v>
      </c>
      <c r="K14" s="116">
        <v>9.1120950827312974</v>
      </c>
    </row>
    <row r="15" spans="1:17" ht="15.95" customHeight="1" x14ac:dyDescent="0.2">
      <c r="A15" s="306" t="s">
        <v>231</v>
      </c>
      <c r="B15" s="307"/>
      <c r="C15" s="308"/>
      <c r="D15" s="113">
        <v>7.5954247526024936</v>
      </c>
      <c r="E15" s="115">
        <v>591</v>
      </c>
      <c r="F15" s="114">
        <v>553</v>
      </c>
      <c r="G15" s="114">
        <v>568</v>
      </c>
      <c r="H15" s="114">
        <v>395</v>
      </c>
      <c r="I15" s="140">
        <v>507</v>
      </c>
      <c r="J15" s="115">
        <v>84</v>
      </c>
      <c r="K15" s="116">
        <v>16.568047337278106</v>
      </c>
    </row>
    <row r="16" spans="1:17" ht="15.95" customHeight="1" x14ac:dyDescent="0.2">
      <c r="A16" s="306" t="s">
        <v>232</v>
      </c>
      <c r="B16" s="307"/>
      <c r="C16" s="308"/>
      <c r="D16" s="113">
        <v>7.3383883819560465</v>
      </c>
      <c r="E16" s="115">
        <v>571</v>
      </c>
      <c r="F16" s="114">
        <v>453</v>
      </c>
      <c r="G16" s="114">
        <v>598</v>
      </c>
      <c r="H16" s="114">
        <v>423</v>
      </c>
      <c r="I16" s="140">
        <v>506</v>
      </c>
      <c r="J16" s="115">
        <v>65</v>
      </c>
      <c r="K16" s="116">
        <v>12.845849802371541</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2.1976609690271172</v>
      </c>
      <c r="E18" s="115">
        <v>171</v>
      </c>
      <c r="F18" s="114">
        <v>533</v>
      </c>
      <c r="G18" s="114">
        <v>284</v>
      </c>
      <c r="H18" s="114">
        <v>221</v>
      </c>
      <c r="I18" s="140">
        <v>193</v>
      </c>
      <c r="J18" s="115">
        <v>-22</v>
      </c>
      <c r="K18" s="116">
        <v>-11.398963730569948</v>
      </c>
    </row>
    <row r="19" spans="1:11" ht="14.1" customHeight="1" x14ac:dyDescent="0.2">
      <c r="A19" s="306" t="s">
        <v>235</v>
      </c>
      <c r="B19" s="307" t="s">
        <v>236</v>
      </c>
      <c r="C19" s="308"/>
      <c r="D19" s="113">
        <v>0.37270273743734739</v>
      </c>
      <c r="E19" s="115">
        <v>29</v>
      </c>
      <c r="F19" s="114">
        <v>122</v>
      </c>
      <c r="G19" s="114">
        <v>107</v>
      </c>
      <c r="H19" s="114">
        <v>63</v>
      </c>
      <c r="I19" s="140">
        <v>41</v>
      </c>
      <c r="J19" s="115">
        <v>-12</v>
      </c>
      <c r="K19" s="116">
        <v>-29.26829268292683</v>
      </c>
    </row>
    <row r="20" spans="1:11" ht="14.1" customHeight="1" x14ac:dyDescent="0.2">
      <c r="A20" s="306">
        <v>12</v>
      </c>
      <c r="B20" s="307" t="s">
        <v>237</v>
      </c>
      <c r="C20" s="308"/>
      <c r="D20" s="113">
        <v>0.98959002698881893</v>
      </c>
      <c r="E20" s="115">
        <v>77</v>
      </c>
      <c r="F20" s="114">
        <v>222</v>
      </c>
      <c r="G20" s="114">
        <v>99</v>
      </c>
      <c r="H20" s="114">
        <v>91</v>
      </c>
      <c r="I20" s="140">
        <v>78</v>
      </c>
      <c r="J20" s="115">
        <v>-1</v>
      </c>
      <c r="K20" s="116">
        <v>-1.2820512820512822</v>
      </c>
    </row>
    <row r="21" spans="1:11" ht="14.1" customHeight="1" x14ac:dyDescent="0.2">
      <c r="A21" s="306">
        <v>21</v>
      </c>
      <c r="B21" s="307" t="s">
        <v>238</v>
      </c>
      <c r="C21" s="308"/>
      <c r="D21" s="113">
        <v>0.35985091890502507</v>
      </c>
      <c r="E21" s="115">
        <v>28</v>
      </c>
      <c r="F21" s="114">
        <v>41</v>
      </c>
      <c r="G21" s="114">
        <v>45</v>
      </c>
      <c r="H21" s="114">
        <v>28</v>
      </c>
      <c r="I21" s="140">
        <v>21</v>
      </c>
      <c r="J21" s="115">
        <v>7</v>
      </c>
      <c r="K21" s="116">
        <v>33.333333333333336</v>
      </c>
    </row>
    <row r="22" spans="1:11" ht="14.1" customHeight="1" x14ac:dyDescent="0.2">
      <c r="A22" s="306">
        <v>22</v>
      </c>
      <c r="B22" s="307" t="s">
        <v>239</v>
      </c>
      <c r="C22" s="308"/>
      <c r="D22" s="113">
        <v>2.7631409844492998</v>
      </c>
      <c r="E22" s="115">
        <v>215</v>
      </c>
      <c r="F22" s="114">
        <v>205</v>
      </c>
      <c r="G22" s="114">
        <v>291</v>
      </c>
      <c r="H22" s="114">
        <v>221</v>
      </c>
      <c r="I22" s="140">
        <v>219</v>
      </c>
      <c r="J22" s="115">
        <v>-4</v>
      </c>
      <c r="K22" s="116">
        <v>-1.8264840182648401</v>
      </c>
    </row>
    <row r="23" spans="1:11" ht="14.1" customHeight="1" x14ac:dyDescent="0.2">
      <c r="A23" s="306">
        <v>23</v>
      </c>
      <c r="B23" s="307" t="s">
        <v>240</v>
      </c>
      <c r="C23" s="308"/>
      <c r="D23" s="113">
        <v>0.62973910808379385</v>
      </c>
      <c r="E23" s="115">
        <v>49</v>
      </c>
      <c r="F23" s="114">
        <v>48</v>
      </c>
      <c r="G23" s="114">
        <v>76</v>
      </c>
      <c r="H23" s="114">
        <v>28</v>
      </c>
      <c r="I23" s="140">
        <v>55</v>
      </c>
      <c r="J23" s="115">
        <v>-6</v>
      </c>
      <c r="K23" s="116">
        <v>-10.909090909090908</v>
      </c>
    </row>
    <row r="24" spans="1:11" ht="14.1" customHeight="1" x14ac:dyDescent="0.2">
      <c r="A24" s="306">
        <v>24</v>
      </c>
      <c r="B24" s="307" t="s">
        <v>241</v>
      </c>
      <c r="C24" s="308"/>
      <c r="D24" s="113">
        <v>8.4050893201387993</v>
      </c>
      <c r="E24" s="115">
        <v>654</v>
      </c>
      <c r="F24" s="114">
        <v>605</v>
      </c>
      <c r="G24" s="114">
        <v>733</v>
      </c>
      <c r="H24" s="114">
        <v>613</v>
      </c>
      <c r="I24" s="140">
        <v>704</v>
      </c>
      <c r="J24" s="115">
        <v>-50</v>
      </c>
      <c r="K24" s="116">
        <v>-7.1022727272727275</v>
      </c>
    </row>
    <row r="25" spans="1:11" ht="14.1" customHeight="1" x14ac:dyDescent="0.2">
      <c r="A25" s="306">
        <v>25</v>
      </c>
      <c r="B25" s="307" t="s">
        <v>242</v>
      </c>
      <c r="C25" s="308"/>
      <c r="D25" s="113">
        <v>10.589898470633594</v>
      </c>
      <c r="E25" s="115">
        <v>824</v>
      </c>
      <c r="F25" s="114">
        <v>401</v>
      </c>
      <c r="G25" s="114">
        <v>438</v>
      </c>
      <c r="H25" s="114">
        <v>416</v>
      </c>
      <c r="I25" s="140">
        <v>524</v>
      </c>
      <c r="J25" s="115">
        <v>300</v>
      </c>
      <c r="K25" s="116">
        <v>57.251908396946568</v>
      </c>
    </row>
    <row r="26" spans="1:11" ht="14.1" customHeight="1" x14ac:dyDescent="0.2">
      <c r="A26" s="306">
        <v>26</v>
      </c>
      <c r="B26" s="307" t="s">
        <v>243</v>
      </c>
      <c r="C26" s="308"/>
      <c r="D26" s="113">
        <v>3.1872509960159361</v>
      </c>
      <c r="E26" s="115">
        <v>248</v>
      </c>
      <c r="F26" s="114">
        <v>455</v>
      </c>
      <c r="G26" s="114">
        <v>459</v>
      </c>
      <c r="H26" s="114">
        <v>165</v>
      </c>
      <c r="I26" s="140">
        <v>228</v>
      </c>
      <c r="J26" s="115">
        <v>20</v>
      </c>
      <c r="K26" s="116">
        <v>8.7719298245614041</v>
      </c>
    </row>
    <row r="27" spans="1:11" ht="14.1" customHeight="1" x14ac:dyDescent="0.2">
      <c r="A27" s="306">
        <v>27</v>
      </c>
      <c r="B27" s="307" t="s">
        <v>244</v>
      </c>
      <c r="C27" s="308"/>
      <c r="D27" s="113">
        <v>2.6089191620614316</v>
      </c>
      <c r="E27" s="115">
        <v>203</v>
      </c>
      <c r="F27" s="114">
        <v>146</v>
      </c>
      <c r="G27" s="114">
        <v>149</v>
      </c>
      <c r="H27" s="114">
        <v>106</v>
      </c>
      <c r="I27" s="140">
        <v>138</v>
      </c>
      <c r="J27" s="115">
        <v>65</v>
      </c>
      <c r="K27" s="116">
        <v>47.10144927536232</v>
      </c>
    </row>
    <row r="28" spans="1:11" ht="14.1" customHeight="1" x14ac:dyDescent="0.2">
      <c r="A28" s="306">
        <v>28</v>
      </c>
      <c r="B28" s="307" t="s">
        <v>245</v>
      </c>
      <c r="C28" s="308"/>
      <c r="D28" s="113">
        <v>0.32129546330805808</v>
      </c>
      <c r="E28" s="115">
        <v>25</v>
      </c>
      <c r="F28" s="114">
        <v>9</v>
      </c>
      <c r="G28" s="114">
        <v>9</v>
      </c>
      <c r="H28" s="114">
        <v>22</v>
      </c>
      <c r="I28" s="140">
        <v>28</v>
      </c>
      <c r="J28" s="115">
        <v>-3</v>
      </c>
      <c r="K28" s="116">
        <v>-10.714285714285714</v>
      </c>
    </row>
    <row r="29" spans="1:11" ht="14.1" customHeight="1" x14ac:dyDescent="0.2">
      <c r="A29" s="306">
        <v>29</v>
      </c>
      <c r="B29" s="307" t="s">
        <v>246</v>
      </c>
      <c r="C29" s="308"/>
      <c r="D29" s="113">
        <v>3.1229919033543245</v>
      </c>
      <c r="E29" s="115">
        <v>243</v>
      </c>
      <c r="F29" s="114">
        <v>166</v>
      </c>
      <c r="G29" s="114">
        <v>253</v>
      </c>
      <c r="H29" s="114">
        <v>190</v>
      </c>
      <c r="I29" s="140">
        <v>226</v>
      </c>
      <c r="J29" s="115">
        <v>17</v>
      </c>
      <c r="K29" s="116">
        <v>7.5221238938053094</v>
      </c>
    </row>
    <row r="30" spans="1:11" ht="14.1" customHeight="1" x14ac:dyDescent="0.2">
      <c r="A30" s="306" t="s">
        <v>247</v>
      </c>
      <c r="B30" s="307" t="s">
        <v>248</v>
      </c>
      <c r="C30" s="308"/>
      <c r="D30" s="113">
        <v>0.78396093047166171</v>
      </c>
      <c r="E30" s="115">
        <v>61</v>
      </c>
      <c r="F30" s="114" t="s">
        <v>513</v>
      </c>
      <c r="G30" s="114">
        <v>75</v>
      </c>
      <c r="H30" s="114">
        <v>29</v>
      </c>
      <c r="I30" s="140">
        <v>53</v>
      </c>
      <c r="J30" s="115">
        <v>8</v>
      </c>
      <c r="K30" s="116">
        <v>15.09433962264151</v>
      </c>
    </row>
    <row r="31" spans="1:11" ht="14.1" customHeight="1" x14ac:dyDescent="0.2">
      <c r="A31" s="306" t="s">
        <v>249</v>
      </c>
      <c r="B31" s="307" t="s">
        <v>250</v>
      </c>
      <c r="C31" s="308"/>
      <c r="D31" s="113">
        <v>2.2490682431564064</v>
      </c>
      <c r="E31" s="115">
        <v>175</v>
      </c>
      <c r="F31" s="114">
        <v>124</v>
      </c>
      <c r="G31" s="114">
        <v>162</v>
      </c>
      <c r="H31" s="114">
        <v>156</v>
      </c>
      <c r="I31" s="140">
        <v>166</v>
      </c>
      <c r="J31" s="115">
        <v>9</v>
      </c>
      <c r="K31" s="116">
        <v>5.4216867469879517</v>
      </c>
    </row>
    <row r="32" spans="1:11" ht="14.1" customHeight="1" x14ac:dyDescent="0.2">
      <c r="A32" s="306">
        <v>31</v>
      </c>
      <c r="B32" s="307" t="s">
        <v>251</v>
      </c>
      <c r="C32" s="308"/>
      <c r="D32" s="113">
        <v>0.46266546716360363</v>
      </c>
      <c r="E32" s="115">
        <v>36</v>
      </c>
      <c r="F32" s="114">
        <v>36</v>
      </c>
      <c r="G32" s="114">
        <v>50</v>
      </c>
      <c r="H32" s="114">
        <v>29</v>
      </c>
      <c r="I32" s="140">
        <v>42</v>
      </c>
      <c r="J32" s="115">
        <v>-6</v>
      </c>
      <c r="K32" s="116">
        <v>-14.285714285714286</v>
      </c>
    </row>
    <row r="33" spans="1:11" ht="14.1" customHeight="1" x14ac:dyDescent="0.2">
      <c r="A33" s="306">
        <v>32</v>
      </c>
      <c r="B33" s="307" t="s">
        <v>252</v>
      </c>
      <c r="C33" s="308"/>
      <c r="D33" s="113">
        <v>2.5575118879321423</v>
      </c>
      <c r="E33" s="115">
        <v>199</v>
      </c>
      <c r="F33" s="114">
        <v>131</v>
      </c>
      <c r="G33" s="114">
        <v>176</v>
      </c>
      <c r="H33" s="114">
        <v>118</v>
      </c>
      <c r="I33" s="140">
        <v>111</v>
      </c>
      <c r="J33" s="115">
        <v>88</v>
      </c>
      <c r="K33" s="116">
        <v>79.27927927927928</v>
      </c>
    </row>
    <row r="34" spans="1:11" ht="14.1" customHeight="1" x14ac:dyDescent="0.2">
      <c r="A34" s="306">
        <v>33</v>
      </c>
      <c r="B34" s="307" t="s">
        <v>253</v>
      </c>
      <c r="C34" s="308"/>
      <c r="D34" s="113">
        <v>1.426551857087778</v>
      </c>
      <c r="E34" s="115">
        <v>111</v>
      </c>
      <c r="F34" s="114">
        <v>107</v>
      </c>
      <c r="G34" s="114">
        <v>111</v>
      </c>
      <c r="H34" s="114">
        <v>62</v>
      </c>
      <c r="I34" s="140">
        <v>90</v>
      </c>
      <c r="J34" s="115">
        <v>21</v>
      </c>
      <c r="K34" s="116">
        <v>23.333333333333332</v>
      </c>
    </row>
    <row r="35" spans="1:11" ht="14.1" customHeight="1" x14ac:dyDescent="0.2">
      <c r="A35" s="306">
        <v>34</v>
      </c>
      <c r="B35" s="307" t="s">
        <v>254</v>
      </c>
      <c r="C35" s="308"/>
      <c r="D35" s="113">
        <v>1.8892173242513817</v>
      </c>
      <c r="E35" s="115">
        <v>147</v>
      </c>
      <c r="F35" s="114">
        <v>111</v>
      </c>
      <c r="G35" s="114">
        <v>127</v>
      </c>
      <c r="H35" s="114">
        <v>75</v>
      </c>
      <c r="I35" s="140">
        <v>148</v>
      </c>
      <c r="J35" s="115">
        <v>-1</v>
      </c>
      <c r="K35" s="116">
        <v>-0.67567567567567566</v>
      </c>
    </row>
    <row r="36" spans="1:11" ht="14.1" customHeight="1" x14ac:dyDescent="0.2">
      <c r="A36" s="306">
        <v>41</v>
      </c>
      <c r="B36" s="307" t="s">
        <v>255</v>
      </c>
      <c r="C36" s="308"/>
      <c r="D36" s="113">
        <v>0.23133273358180181</v>
      </c>
      <c r="E36" s="115">
        <v>18</v>
      </c>
      <c r="F36" s="114">
        <v>23</v>
      </c>
      <c r="G36" s="114">
        <v>33</v>
      </c>
      <c r="H36" s="114">
        <v>8</v>
      </c>
      <c r="I36" s="140">
        <v>20</v>
      </c>
      <c r="J36" s="115">
        <v>-2</v>
      </c>
      <c r="K36" s="116">
        <v>-10</v>
      </c>
    </row>
    <row r="37" spans="1:11" ht="14.1" customHeight="1" x14ac:dyDescent="0.2">
      <c r="A37" s="306">
        <v>42</v>
      </c>
      <c r="B37" s="307" t="s">
        <v>256</v>
      </c>
      <c r="C37" s="308"/>
      <c r="D37" s="113" t="s">
        <v>513</v>
      </c>
      <c r="E37" s="115" t="s">
        <v>513</v>
      </c>
      <c r="F37" s="114" t="s">
        <v>513</v>
      </c>
      <c r="G37" s="114">
        <v>15</v>
      </c>
      <c r="H37" s="114">
        <v>4</v>
      </c>
      <c r="I37" s="140">
        <v>6</v>
      </c>
      <c r="J37" s="115" t="s">
        <v>513</v>
      </c>
      <c r="K37" s="116" t="s">
        <v>513</v>
      </c>
    </row>
    <row r="38" spans="1:11" ht="14.1" customHeight="1" x14ac:dyDescent="0.2">
      <c r="A38" s="306">
        <v>43</v>
      </c>
      <c r="B38" s="307" t="s">
        <v>257</v>
      </c>
      <c r="C38" s="308"/>
      <c r="D38" s="113">
        <v>0.65544274514843848</v>
      </c>
      <c r="E38" s="115">
        <v>51</v>
      </c>
      <c r="F38" s="114">
        <v>43</v>
      </c>
      <c r="G38" s="114">
        <v>82</v>
      </c>
      <c r="H38" s="114">
        <v>27</v>
      </c>
      <c r="I38" s="140">
        <v>47</v>
      </c>
      <c r="J38" s="115">
        <v>4</v>
      </c>
      <c r="K38" s="116">
        <v>8.5106382978723403</v>
      </c>
    </row>
    <row r="39" spans="1:11" ht="14.1" customHeight="1" x14ac:dyDescent="0.2">
      <c r="A39" s="306">
        <v>51</v>
      </c>
      <c r="B39" s="307" t="s">
        <v>258</v>
      </c>
      <c r="C39" s="308"/>
      <c r="D39" s="113">
        <v>5.0636165017349954</v>
      </c>
      <c r="E39" s="115">
        <v>394</v>
      </c>
      <c r="F39" s="114">
        <v>368</v>
      </c>
      <c r="G39" s="114">
        <v>461</v>
      </c>
      <c r="H39" s="114">
        <v>368</v>
      </c>
      <c r="I39" s="140">
        <v>437</v>
      </c>
      <c r="J39" s="115">
        <v>-43</v>
      </c>
      <c r="K39" s="116">
        <v>-9.8398169336384438</v>
      </c>
    </row>
    <row r="40" spans="1:11" ht="14.1" customHeight="1" x14ac:dyDescent="0.2">
      <c r="A40" s="306" t="s">
        <v>259</v>
      </c>
      <c r="B40" s="307" t="s">
        <v>260</v>
      </c>
      <c r="C40" s="308"/>
      <c r="D40" s="113">
        <v>4.7808764940239046</v>
      </c>
      <c r="E40" s="115">
        <v>372</v>
      </c>
      <c r="F40" s="114">
        <v>336</v>
      </c>
      <c r="G40" s="114">
        <v>441</v>
      </c>
      <c r="H40" s="114">
        <v>351</v>
      </c>
      <c r="I40" s="140">
        <v>426</v>
      </c>
      <c r="J40" s="115">
        <v>-54</v>
      </c>
      <c r="K40" s="116">
        <v>-12.67605633802817</v>
      </c>
    </row>
    <row r="41" spans="1:11" ht="14.1" customHeight="1" x14ac:dyDescent="0.2">
      <c r="A41" s="306"/>
      <c r="B41" s="307" t="s">
        <v>261</v>
      </c>
      <c r="C41" s="308"/>
      <c r="D41" s="113">
        <v>4.2411001156663666</v>
      </c>
      <c r="E41" s="115">
        <v>330</v>
      </c>
      <c r="F41" s="114">
        <v>289</v>
      </c>
      <c r="G41" s="114">
        <v>387</v>
      </c>
      <c r="H41" s="114">
        <v>296</v>
      </c>
      <c r="I41" s="140">
        <v>350</v>
      </c>
      <c r="J41" s="115">
        <v>-20</v>
      </c>
      <c r="K41" s="116">
        <v>-5.7142857142857144</v>
      </c>
    </row>
    <row r="42" spans="1:11" ht="14.1" customHeight="1" x14ac:dyDescent="0.2">
      <c r="A42" s="306">
        <v>52</v>
      </c>
      <c r="B42" s="307" t="s">
        <v>262</v>
      </c>
      <c r="C42" s="308"/>
      <c r="D42" s="113">
        <v>4.3567664824572674</v>
      </c>
      <c r="E42" s="115">
        <v>339</v>
      </c>
      <c r="F42" s="114">
        <v>255</v>
      </c>
      <c r="G42" s="114">
        <v>331</v>
      </c>
      <c r="H42" s="114">
        <v>288</v>
      </c>
      <c r="I42" s="140">
        <v>389</v>
      </c>
      <c r="J42" s="115">
        <v>-50</v>
      </c>
      <c r="K42" s="116">
        <v>-12.853470437017995</v>
      </c>
    </row>
    <row r="43" spans="1:11" ht="14.1" customHeight="1" x14ac:dyDescent="0.2">
      <c r="A43" s="306" t="s">
        <v>263</v>
      </c>
      <c r="B43" s="307" t="s">
        <v>264</v>
      </c>
      <c r="C43" s="308"/>
      <c r="D43" s="113">
        <v>3.2643619072098704</v>
      </c>
      <c r="E43" s="115">
        <v>254</v>
      </c>
      <c r="F43" s="114">
        <v>206</v>
      </c>
      <c r="G43" s="114">
        <v>274</v>
      </c>
      <c r="H43" s="114">
        <v>224</v>
      </c>
      <c r="I43" s="140">
        <v>321</v>
      </c>
      <c r="J43" s="115">
        <v>-67</v>
      </c>
      <c r="K43" s="116">
        <v>-20.872274143302182</v>
      </c>
    </row>
    <row r="44" spans="1:11" ht="14.1" customHeight="1" x14ac:dyDescent="0.2">
      <c r="A44" s="306">
        <v>53</v>
      </c>
      <c r="B44" s="307" t="s">
        <v>265</v>
      </c>
      <c r="C44" s="308"/>
      <c r="D44" s="113">
        <v>0.6811463822130831</v>
      </c>
      <c r="E44" s="115">
        <v>53</v>
      </c>
      <c r="F44" s="114">
        <v>42</v>
      </c>
      <c r="G44" s="114">
        <v>57</v>
      </c>
      <c r="H44" s="114">
        <v>59</v>
      </c>
      <c r="I44" s="140">
        <v>51</v>
      </c>
      <c r="J44" s="115">
        <v>2</v>
      </c>
      <c r="K44" s="116">
        <v>3.9215686274509802</v>
      </c>
    </row>
    <row r="45" spans="1:11" ht="14.1" customHeight="1" x14ac:dyDescent="0.2">
      <c r="A45" s="306" t="s">
        <v>266</v>
      </c>
      <c r="B45" s="307" t="s">
        <v>267</v>
      </c>
      <c r="C45" s="308"/>
      <c r="D45" s="113">
        <v>0.61688728955147154</v>
      </c>
      <c r="E45" s="115">
        <v>48</v>
      </c>
      <c r="F45" s="114">
        <v>41</v>
      </c>
      <c r="G45" s="114">
        <v>55</v>
      </c>
      <c r="H45" s="114">
        <v>57</v>
      </c>
      <c r="I45" s="140">
        <v>48</v>
      </c>
      <c r="J45" s="115">
        <v>0</v>
      </c>
      <c r="K45" s="116">
        <v>0</v>
      </c>
    </row>
    <row r="46" spans="1:11" ht="14.1" customHeight="1" x14ac:dyDescent="0.2">
      <c r="A46" s="306">
        <v>54</v>
      </c>
      <c r="B46" s="307" t="s">
        <v>268</v>
      </c>
      <c r="C46" s="308"/>
      <c r="D46" s="113">
        <v>3.804138285567408</v>
      </c>
      <c r="E46" s="115">
        <v>296</v>
      </c>
      <c r="F46" s="114">
        <v>246</v>
      </c>
      <c r="G46" s="114">
        <v>322</v>
      </c>
      <c r="H46" s="114">
        <v>243</v>
      </c>
      <c r="I46" s="140">
        <v>245</v>
      </c>
      <c r="J46" s="115">
        <v>51</v>
      </c>
      <c r="K46" s="116">
        <v>20.816326530612244</v>
      </c>
    </row>
    <row r="47" spans="1:11" ht="14.1" customHeight="1" x14ac:dyDescent="0.2">
      <c r="A47" s="306">
        <v>61</v>
      </c>
      <c r="B47" s="307" t="s">
        <v>269</v>
      </c>
      <c r="C47" s="308"/>
      <c r="D47" s="113">
        <v>2.0305873281069271</v>
      </c>
      <c r="E47" s="115">
        <v>158</v>
      </c>
      <c r="F47" s="114">
        <v>121</v>
      </c>
      <c r="G47" s="114">
        <v>147</v>
      </c>
      <c r="H47" s="114">
        <v>131</v>
      </c>
      <c r="I47" s="140">
        <v>162</v>
      </c>
      <c r="J47" s="115">
        <v>-4</v>
      </c>
      <c r="K47" s="116">
        <v>-2.4691358024691357</v>
      </c>
    </row>
    <row r="48" spans="1:11" ht="14.1" customHeight="1" x14ac:dyDescent="0.2">
      <c r="A48" s="306">
        <v>62</v>
      </c>
      <c r="B48" s="307" t="s">
        <v>270</v>
      </c>
      <c r="C48" s="308"/>
      <c r="D48" s="113">
        <v>5.9503919804652359</v>
      </c>
      <c r="E48" s="115">
        <v>463</v>
      </c>
      <c r="F48" s="114">
        <v>447</v>
      </c>
      <c r="G48" s="114">
        <v>636</v>
      </c>
      <c r="H48" s="114">
        <v>412</v>
      </c>
      <c r="I48" s="140">
        <v>494</v>
      </c>
      <c r="J48" s="115">
        <v>-31</v>
      </c>
      <c r="K48" s="116">
        <v>-6.2753036437246967</v>
      </c>
    </row>
    <row r="49" spans="1:11" ht="14.1" customHeight="1" x14ac:dyDescent="0.2">
      <c r="A49" s="306">
        <v>63</v>
      </c>
      <c r="B49" s="307" t="s">
        <v>271</v>
      </c>
      <c r="C49" s="308"/>
      <c r="D49" s="113">
        <v>4.4338773936512013</v>
      </c>
      <c r="E49" s="115">
        <v>345</v>
      </c>
      <c r="F49" s="114">
        <v>349</v>
      </c>
      <c r="G49" s="114">
        <v>423</v>
      </c>
      <c r="H49" s="114">
        <v>351</v>
      </c>
      <c r="I49" s="140">
        <v>345</v>
      </c>
      <c r="J49" s="115">
        <v>0</v>
      </c>
      <c r="K49" s="116">
        <v>0</v>
      </c>
    </row>
    <row r="50" spans="1:11" ht="14.1" customHeight="1" x14ac:dyDescent="0.2">
      <c r="A50" s="306" t="s">
        <v>272</v>
      </c>
      <c r="B50" s="307" t="s">
        <v>273</v>
      </c>
      <c r="C50" s="308"/>
      <c r="D50" s="113">
        <v>1.4651073126847449</v>
      </c>
      <c r="E50" s="115">
        <v>114</v>
      </c>
      <c r="F50" s="114">
        <v>94</v>
      </c>
      <c r="G50" s="114">
        <v>137</v>
      </c>
      <c r="H50" s="114">
        <v>116</v>
      </c>
      <c r="I50" s="140">
        <v>94</v>
      </c>
      <c r="J50" s="115">
        <v>20</v>
      </c>
      <c r="K50" s="116">
        <v>21.276595744680851</v>
      </c>
    </row>
    <row r="51" spans="1:11" ht="14.1" customHeight="1" x14ac:dyDescent="0.2">
      <c r="A51" s="306" t="s">
        <v>274</v>
      </c>
      <c r="B51" s="307" t="s">
        <v>275</v>
      </c>
      <c r="C51" s="308"/>
      <c r="D51" s="113">
        <v>2.8274000771109113</v>
      </c>
      <c r="E51" s="115">
        <v>220</v>
      </c>
      <c r="F51" s="114">
        <v>237</v>
      </c>
      <c r="G51" s="114">
        <v>266</v>
      </c>
      <c r="H51" s="114">
        <v>220</v>
      </c>
      <c r="I51" s="140">
        <v>220</v>
      </c>
      <c r="J51" s="115">
        <v>0</v>
      </c>
      <c r="K51" s="116">
        <v>0</v>
      </c>
    </row>
    <row r="52" spans="1:11" ht="14.1" customHeight="1" x14ac:dyDescent="0.2">
      <c r="A52" s="306">
        <v>71</v>
      </c>
      <c r="B52" s="307" t="s">
        <v>276</v>
      </c>
      <c r="C52" s="308"/>
      <c r="D52" s="113">
        <v>8.0066829456368076</v>
      </c>
      <c r="E52" s="115">
        <v>623</v>
      </c>
      <c r="F52" s="114">
        <v>425</v>
      </c>
      <c r="G52" s="114">
        <v>643</v>
      </c>
      <c r="H52" s="114">
        <v>409</v>
      </c>
      <c r="I52" s="140">
        <v>566</v>
      </c>
      <c r="J52" s="115">
        <v>57</v>
      </c>
      <c r="K52" s="116">
        <v>10.070671378091873</v>
      </c>
    </row>
    <row r="53" spans="1:11" ht="14.1" customHeight="1" x14ac:dyDescent="0.2">
      <c r="A53" s="306" t="s">
        <v>277</v>
      </c>
      <c r="B53" s="307" t="s">
        <v>278</v>
      </c>
      <c r="C53" s="308"/>
      <c r="D53" s="113">
        <v>3.1486955404189692</v>
      </c>
      <c r="E53" s="115">
        <v>245</v>
      </c>
      <c r="F53" s="114">
        <v>150</v>
      </c>
      <c r="G53" s="114">
        <v>224</v>
      </c>
      <c r="H53" s="114">
        <v>182</v>
      </c>
      <c r="I53" s="140">
        <v>211</v>
      </c>
      <c r="J53" s="115">
        <v>34</v>
      </c>
      <c r="K53" s="116">
        <v>16.113744075829384</v>
      </c>
    </row>
    <row r="54" spans="1:11" ht="14.1" customHeight="1" x14ac:dyDescent="0.2">
      <c r="A54" s="306" t="s">
        <v>279</v>
      </c>
      <c r="B54" s="307" t="s">
        <v>280</v>
      </c>
      <c r="C54" s="308"/>
      <c r="D54" s="113">
        <v>4.2411001156663666</v>
      </c>
      <c r="E54" s="115">
        <v>330</v>
      </c>
      <c r="F54" s="114">
        <v>236</v>
      </c>
      <c r="G54" s="114">
        <v>376</v>
      </c>
      <c r="H54" s="114">
        <v>195</v>
      </c>
      <c r="I54" s="140">
        <v>306</v>
      </c>
      <c r="J54" s="115">
        <v>24</v>
      </c>
      <c r="K54" s="116">
        <v>7.8431372549019605</v>
      </c>
    </row>
    <row r="55" spans="1:11" ht="14.1" customHeight="1" x14ac:dyDescent="0.2">
      <c r="A55" s="306">
        <v>72</v>
      </c>
      <c r="B55" s="307" t="s">
        <v>281</v>
      </c>
      <c r="C55" s="308"/>
      <c r="D55" s="113">
        <v>2.3133273358180184</v>
      </c>
      <c r="E55" s="115">
        <v>180</v>
      </c>
      <c r="F55" s="114">
        <v>191</v>
      </c>
      <c r="G55" s="114">
        <v>133</v>
      </c>
      <c r="H55" s="114">
        <v>136</v>
      </c>
      <c r="I55" s="140">
        <v>181</v>
      </c>
      <c r="J55" s="115">
        <v>-1</v>
      </c>
      <c r="K55" s="116">
        <v>-0.5524861878453039</v>
      </c>
    </row>
    <row r="56" spans="1:11" ht="14.1" customHeight="1" x14ac:dyDescent="0.2">
      <c r="A56" s="306" t="s">
        <v>282</v>
      </c>
      <c r="B56" s="307" t="s">
        <v>283</v>
      </c>
      <c r="C56" s="308"/>
      <c r="D56" s="113">
        <v>1.0795527567150751</v>
      </c>
      <c r="E56" s="115">
        <v>84</v>
      </c>
      <c r="F56" s="114">
        <v>103</v>
      </c>
      <c r="G56" s="114">
        <v>48</v>
      </c>
      <c r="H56" s="114">
        <v>36</v>
      </c>
      <c r="I56" s="140">
        <v>96</v>
      </c>
      <c r="J56" s="115">
        <v>-12</v>
      </c>
      <c r="K56" s="116">
        <v>-12.5</v>
      </c>
    </row>
    <row r="57" spans="1:11" ht="14.1" customHeight="1" x14ac:dyDescent="0.2">
      <c r="A57" s="306" t="s">
        <v>284</v>
      </c>
      <c r="B57" s="307" t="s">
        <v>285</v>
      </c>
      <c r="C57" s="308"/>
      <c r="D57" s="113">
        <v>0.61688728955147154</v>
      </c>
      <c r="E57" s="115">
        <v>48</v>
      </c>
      <c r="F57" s="114">
        <v>56</v>
      </c>
      <c r="G57" s="114">
        <v>53</v>
      </c>
      <c r="H57" s="114">
        <v>47</v>
      </c>
      <c r="I57" s="140">
        <v>50</v>
      </c>
      <c r="J57" s="115">
        <v>-2</v>
      </c>
      <c r="K57" s="116">
        <v>-4</v>
      </c>
    </row>
    <row r="58" spans="1:11" ht="14.1" customHeight="1" x14ac:dyDescent="0.2">
      <c r="A58" s="306">
        <v>73</v>
      </c>
      <c r="B58" s="307" t="s">
        <v>286</v>
      </c>
      <c r="C58" s="308"/>
      <c r="D58" s="113">
        <v>1.1823673049736538</v>
      </c>
      <c r="E58" s="115">
        <v>92</v>
      </c>
      <c r="F58" s="114">
        <v>69</v>
      </c>
      <c r="G58" s="114">
        <v>127</v>
      </c>
      <c r="H58" s="114">
        <v>83</v>
      </c>
      <c r="I58" s="140">
        <v>110</v>
      </c>
      <c r="J58" s="115">
        <v>-18</v>
      </c>
      <c r="K58" s="116">
        <v>-16.363636363636363</v>
      </c>
    </row>
    <row r="59" spans="1:11" ht="14.1" customHeight="1" x14ac:dyDescent="0.2">
      <c r="A59" s="306" t="s">
        <v>287</v>
      </c>
      <c r="B59" s="307" t="s">
        <v>288</v>
      </c>
      <c r="C59" s="308"/>
      <c r="D59" s="113">
        <v>0.98959002698881893</v>
      </c>
      <c r="E59" s="115">
        <v>77</v>
      </c>
      <c r="F59" s="114">
        <v>47</v>
      </c>
      <c r="G59" s="114">
        <v>98</v>
      </c>
      <c r="H59" s="114">
        <v>53</v>
      </c>
      <c r="I59" s="140">
        <v>94</v>
      </c>
      <c r="J59" s="115">
        <v>-17</v>
      </c>
      <c r="K59" s="116">
        <v>-18.085106382978722</v>
      </c>
    </row>
    <row r="60" spans="1:11" ht="14.1" customHeight="1" x14ac:dyDescent="0.2">
      <c r="A60" s="306">
        <v>81</v>
      </c>
      <c r="B60" s="307" t="s">
        <v>289</v>
      </c>
      <c r="C60" s="308"/>
      <c r="D60" s="113">
        <v>8.7906438761084686</v>
      </c>
      <c r="E60" s="115">
        <v>684</v>
      </c>
      <c r="F60" s="114">
        <v>472</v>
      </c>
      <c r="G60" s="114">
        <v>455</v>
      </c>
      <c r="H60" s="114">
        <v>439</v>
      </c>
      <c r="I60" s="140">
        <v>470</v>
      </c>
      <c r="J60" s="115">
        <v>214</v>
      </c>
      <c r="K60" s="116">
        <v>45.531914893617021</v>
      </c>
    </row>
    <row r="61" spans="1:11" ht="14.1" customHeight="1" x14ac:dyDescent="0.2">
      <c r="A61" s="306" t="s">
        <v>290</v>
      </c>
      <c r="B61" s="307" t="s">
        <v>291</v>
      </c>
      <c r="C61" s="308"/>
      <c r="D61" s="113">
        <v>2.2105127875594395</v>
      </c>
      <c r="E61" s="115">
        <v>172</v>
      </c>
      <c r="F61" s="114">
        <v>84</v>
      </c>
      <c r="G61" s="114">
        <v>111</v>
      </c>
      <c r="H61" s="114">
        <v>141</v>
      </c>
      <c r="I61" s="140">
        <v>132</v>
      </c>
      <c r="J61" s="115">
        <v>40</v>
      </c>
      <c r="K61" s="116">
        <v>30.303030303030305</v>
      </c>
    </row>
    <row r="62" spans="1:11" ht="14.1" customHeight="1" x14ac:dyDescent="0.2">
      <c r="A62" s="306" t="s">
        <v>292</v>
      </c>
      <c r="B62" s="307" t="s">
        <v>293</v>
      </c>
      <c r="C62" s="308"/>
      <c r="D62" s="113">
        <v>3.9840637450199203</v>
      </c>
      <c r="E62" s="115">
        <v>310</v>
      </c>
      <c r="F62" s="114">
        <v>254</v>
      </c>
      <c r="G62" s="114">
        <v>203</v>
      </c>
      <c r="H62" s="114">
        <v>148</v>
      </c>
      <c r="I62" s="140">
        <v>173</v>
      </c>
      <c r="J62" s="115">
        <v>137</v>
      </c>
      <c r="K62" s="116">
        <v>79.190751445086704</v>
      </c>
    </row>
    <row r="63" spans="1:11" ht="14.1" customHeight="1" x14ac:dyDescent="0.2">
      <c r="A63" s="306"/>
      <c r="B63" s="307" t="s">
        <v>294</v>
      </c>
      <c r="C63" s="308"/>
      <c r="D63" s="113">
        <v>3.6242128261148951</v>
      </c>
      <c r="E63" s="115">
        <v>282</v>
      </c>
      <c r="F63" s="114">
        <v>235</v>
      </c>
      <c r="G63" s="114">
        <v>179</v>
      </c>
      <c r="H63" s="114">
        <v>138</v>
      </c>
      <c r="I63" s="140">
        <v>154</v>
      </c>
      <c r="J63" s="115">
        <v>128</v>
      </c>
      <c r="K63" s="116">
        <v>83.116883116883116</v>
      </c>
    </row>
    <row r="64" spans="1:11" ht="14.1" customHeight="1" x14ac:dyDescent="0.2">
      <c r="A64" s="306" t="s">
        <v>295</v>
      </c>
      <c r="B64" s="307" t="s">
        <v>296</v>
      </c>
      <c r="C64" s="308"/>
      <c r="D64" s="113">
        <v>1.3494409458938439</v>
      </c>
      <c r="E64" s="115">
        <v>105</v>
      </c>
      <c r="F64" s="114">
        <v>66</v>
      </c>
      <c r="G64" s="114">
        <v>74</v>
      </c>
      <c r="H64" s="114">
        <v>44</v>
      </c>
      <c r="I64" s="140">
        <v>59</v>
      </c>
      <c r="J64" s="115">
        <v>46</v>
      </c>
      <c r="K64" s="116">
        <v>77.966101694915253</v>
      </c>
    </row>
    <row r="65" spans="1:11" ht="14.1" customHeight="1" x14ac:dyDescent="0.2">
      <c r="A65" s="306" t="s">
        <v>297</v>
      </c>
      <c r="B65" s="307" t="s">
        <v>298</v>
      </c>
      <c r="C65" s="308"/>
      <c r="D65" s="113">
        <v>0.475517285695926</v>
      </c>
      <c r="E65" s="115">
        <v>37</v>
      </c>
      <c r="F65" s="114">
        <v>31</v>
      </c>
      <c r="G65" s="114">
        <v>25</v>
      </c>
      <c r="H65" s="114">
        <v>49</v>
      </c>
      <c r="I65" s="140">
        <v>61</v>
      </c>
      <c r="J65" s="115">
        <v>-24</v>
      </c>
      <c r="K65" s="116">
        <v>-39.344262295081968</v>
      </c>
    </row>
    <row r="66" spans="1:11" ht="14.1" customHeight="1" x14ac:dyDescent="0.2">
      <c r="A66" s="306">
        <v>82</v>
      </c>
      <c r="B66" s="307" t="s">
        <v>299</v>
      </c>
      <c r="C66" s="308"/>
      <c r="D66" s="113">
        <v>3.4185837295977382</v>
      </c>
      <c r="E66" s="115">
        <v>266</v>
      </c>
      <c r="F66" s="114">
        <v>312</v>
      </c>
      <c r="G66" s="114">
        <v>218</v>
      </c>
      <c r="H66" s="114">
        <v>180</v>
      </c>
      <c r="I66" s="140">
        <v>206</v>
      </c>
      <c r="J66" s="115">
        <v>60</v>
      </c>
      <c r="K66" s="116">
        <v>29.126213592233011</v>
      </c>
    </row>
    <row r="67" spans="1:11" ht="14.1" customHeight="1" x14ac:dyDescent="0.2">
      <c r="A67" s="306" t="s">
        <v>300</v>
      </c>
      <c r="B67" s="307" t="s">
        <v>301</v>
      </c>
      <c r="C67" s="308"/>
      <c r="D67" s="113">
        <v>2.1462536948978279</v>
      </c>
      <c r="E67" s="115">
        <v>167</v>
      </c>
      <c r="F67" s="114">
        <v>247</v>
      </c>
      <c r="G67" s="114">
        <v>128</v>
      </c>
      <c r="H67" s="114">
        <v>109</v>
      </c>
      <c r="I67" s="140">
        <v>129</v>
      </c>
      <c r="J67" s="115">
        <v>38</v>
      </c>
      <c r="K67" s="116">
        <v>29.45736434108527</v>
      </c>
    </row>
    <row r="68" spans="1:11" ht="14.1" customHeight="1" x14ac:dyDescent="0.2">
      <c r="A68" s="306" t="s">
        <v>302</v>
      </c>
      <c r="B68" s="307" t="s">
        <v>303</v>
      </c>
      <c r="C68" s="308"/>
      <c r="D68" s="113">
        <v>0.82251638606862876</v>
      </c>
      <c r="E68" s="115">
        <v>64</v>
      </c>
      <c r="F68" s="114">
        <v>41</v>
      </c>
      <c r="G68" s="114">
        <v>62</v>
      </c>
      <c r="H68" s="114">
        <v>42</v>
      </c>
      <c r="I68" s="140">
        <v>38</v>
      </c>
      <c r="J68" s="115">
        <v>26</v>
      </c>
      <c r="K68" s="116">
        <v>68.421052631578945</v>
      </c>
    </row>
    <row r="69" spans="1:11" ht="14.1" customHeight="1" x14ac:dyDescent="0.2">
      <c r="A69" s="306">
        <v>83</v>
      </c>
      <c r="B69" s="307" t="s">
        <v>304</v>
      </c>
      <c r="C69" s="308"/>
      <c r="D69" s="113">
        <v>4.382470119521912</v>
      </c>
      <c r="E69" s="115">
        <v>341</v>
      </c>
      <c r="F69" s="114">
        <v>318</v>
      </c>
      <c r="G69" s="114">
        <v>613</v>
      </c>
      <c r="H69" s="114">
        <v>307</v>
      </c>
      <c r="I69" s="140">
        <v>394</v>
      </c>
      <c r="J69" s="115">
        <v>-53</v>
      </c>
      <c r="K69" s="116">
        <v>-13.451776649746193</v>
      </c>
    </row>
    <row r="70" spans="1:11" ht="14.1" customHeight="1" x14ac:dyDescent="0.2">
      <c r="A70" s="306" t="s">
        <v>305</v>
      </c>
      <c r="B70" s="307" t="s">
        <v>306</v>
      </c>
      <c r="C70" s="308"/>
      <c r="D70" s="113">
        <v>3.1101400848220022</v>
      </c>
      <c r="E70" s="115">
        <v>242</v>
      </c>
      <c r="F70" s="114">
        <v>225</v>
      </c>
      <c r="G70" s="114">
        <v>513</v>
      </c>
      <c r="H70" s="114">
        <v>212</v>
      </c>
      <c r="I70" s="140">
        <v>277</v>
      </c>
      <c r="J70" s="115">
        <v>-35</v>
      </c>
      <c r="K70" s="116">
        <v>-12.635379061371841</v>
      </c>
    </row>
    <row r="71" spans="1:11" ht="14.1" customHeight="1" x14ac:dyDescent="0.2">
      <c r="A71" s="306"/>
      <c r="B71" s="307" t="s">
        <v>307</v>
      </c>
      <c r="C71" s="308"/>
      <c r="D71" s="113">
        <v>1.387996401490811</v>
      </c>
      <c r="E71" s="115">
        <v>108</v>
      </c>
      <c r="F71" s="114">
        <v>98</v>
      </c>
      <c r="G71" s="114">
        <v>319</v>
      </c>
      <c r="H71" s="114">
        <v>90</v>
      </c>
      <c r="I71" s="140">
        <v>126</v>
      </c>
      <c r="J71" s="115">
        <v>-18</v>
      </c>
      <c r="K71" s="116">
        <v>-14.285714285714286</v>
      </c>
    </row>
    <row r="72" spans="1:11" ht="14.1" customHeight="1" x14ac:dyDescent="0.2">
      <c r="A72" s="306">
        <v>84</v>
      </c>
      <c r="B72" s="307" t="s">
        <v>308</v>
      </c>
      <c r="C72" s="308"/>
      <c r="D72" s="113">
        <v>1.5036627682817119</v>
      </c>
      <c r="E72" s="115">
        <v>117</v>
      </c>
      <c r="F72" s="114">
        <v>64</v>
      </c>
      <c r="G72" s="114">
        <v>174</v>
      </c>
      <c r="H72" s="114">
        <v>114</v>
      </c>
      <c r="I72" s="140">
        <v>126</v>
      </c>
      <c r="J72" s="115">
        <v>-9</v>
      </c>
      <c r="K72" s="116">
        <v>-7.1428571428571432</v>
      </c>
    </row>
    <row r="73" spans="1:11" ht="14.1" customHeight="1" x14ac:dyDescent="0.2">
      <c r="A73" s="306" t="s">
        <v>309</v>
      </c>
      <c r="B73" s="307" t="s">
        <v>310</v>
      </c>
      <c r="C73" s="308"/>
      <c r="D73" s="113">
        <v>0.66829456368076079</v>
      </c>
      <c r="E73" s="115">
        <v>52</v>
      </c>
      <c r="F73" s="114">
        <v>29</v>
      </c>
      <c r="G73" s="114">
        <v>93</v>
      </c>
      <c r="H73" s="114">
        <v>55</v>
      </c>
      <c r="I73" s="140">
        <v>57</v>
      </c>
      <c r="J73" s="115">
        <v>-5</v>
      </c>
      <c r="K73" s="116">
        <v>-8.7719298245614041</v>
      </c>
    </row>
    <row r="74" spans="1:11" ht="14.1" customHeight="1" x14ac:dyDescent="0.2">
      <c r="A74" s="306" t="s">
        <v>311</v>
      </c>
      <c r="B74" s="307" t="s">
        <v>312</v>
      </c>
      <c r="C74" s="308"/>
      <c r="D74" s="113">
        <v>0.26988818917876878</v>
      </c>
      <c r="E74" s="115">
        <v>21</v>
      </c>
      <c r="F74" s="114">
        <v>6</v>
      </c>
      <c r="G74" s="114">
        <v>27</v>
      </c>
      <c r="H74" s="114">
        <v>16</v>
      </c>
      <c r="I74" s="140">
        <v>13</v>
      </c>
      <c r="J74" s="115">
        <v>8</v>
      </c>
      <c r="K74" s="116">
        <v>61.53846153846154</v>
      </c>
    </row>
    <row r="75" spans="1:11" ht="14.1" customHeight="1" x14ac:dyDescent="0.2">
      <c r="A75" s="306" t="s">
        <v>313</v>
      </c>
      <c r="B75" s="307" t="s">
        <v>314</v>
      </c>
      <c r="C75" s="308"/>
      <c r="D75" s="113">
        <v>0.12851818532322323</v>
      </c>
      <c r="E75" s="115">
        <v>10</v>
      </c>
      <c r="F75" s="114">
        <v>15</v>
      </c>
      <c r="G75" s="114">
        <v>20</v>
      </c>
      <c r="H75" s="114">
        <v>10</v>
      </c>
      <c r="I75" s="140">
        <v>26</v>
      </c>
      <c r="J75" s="115">
        <v>-16</v>
      </c>
      <c r="K75" s="116">
        <v>-61.53846153846154</v>
      </c>
    </row>
    <row r="76" spans="1:11" ht="14.1" customHeight="1" x14ac:dyDescent="0.2">
      <c r="A76" s="306">
        <v>91</v>
      </c>
      <c r="B76" s="307" t="s">
        <v>315</v>
      </c>
      <c r="C76" s="308"/>
      <c r="D76" s="113">
        <v>0.24418455211412415</v>
      </c>
      <c r="E76" s="115">
        <v>19</v>
      </c>
      <c r="F76" s="114">
        <v>14</v>
      </c>
      <c r="G76" s="114">
        <v>29</v>
      </c>
      <c r="H76" s="114">
        <v>18</v>
      </c>
      <c r="I76" s="140">
        <v>28</v>
      </c>
      <c r="J76" s="115">
        <v>-9</v>
      </c>
      <c r="K76" s="116">
        <v>-32.142857142857146</v>
      </c>
    </row>
    <row r="77" spans="1:11" ht="14.1" customHeight="1" x14ac:dyDescent="0.2">
      <c r="A77" s="306">
        <v>92</v>
      </c>
      <c r="B77" s="307" t="s">
        <v>316</v>
      </c>
      <c r="C77" s="308"/>
      <c r="D77" s="113">
        <v>0.80966456753630633</v>
      </c>
      <c r="E77" s="115">
        <v>63</v>
      </c>
      <c r="F77" s="114">
        <v>47</v>
      </c>
      <c r="G77" s="114">
        <v>61</v>
      </c>
      <c r="H77" s="114">
        <v>44</v>
      </c>
      <c r="I77" s="140">
        <v>51</v>
      </c>
      <c r="J77" s="115">
        <v>12</v>
      </c>
      <c r="K77" s="116">
        <v>23.529411764705884</v>
      </c>
    </row>
    <row r="78" spans="1:11" ht="14.1" customHeight="1" x14ac:dyDescent="0.2">
      <c r="A78" s="306">
        <v>93</v>
      </c>
      <c r="B78" s="307" t="s">
        <v>317</v>
      </c>
      <c r="C78" s="308"/>
      <c r="D78" s="113">
        <v>0.12851818532322323</v>
      </c>
      <c r="E78" s="115">
        <v>10</v>
      </c>
      <c r="F78" s="114">
        <v>9</v>
      </c>
      <c r="G78" s="114">
        <v>18</v>
      </c>
      <c r="H78" s="114">
        <v>5</v>
      </c>
      <c r="I78" s="140">
        <v>16</v>
      </c>
      <c r="J78" s="115">
        <v>-6</v>
      </c>
      <c r="K78" s="116">
        <v>-37.5</v>
      </c>
    </row>
    <row r="79" spans="1:11" ht="14.1" customHeight="1" x14ac:dyDescent="0.2">
      <c r="A79" s="306">
        <v>94</v>
      </c>
      <c r="B79" s="307" t="s">
        <v>318</v>
      </c>
      <c r="C79" s="308"/>
      <c r="D79" s="113">
        <v>0.14137000385554557</v>
      </c>
      <c r="E79" s="115">
        <v>11</v>
      </c>
      <c r="F79" s="114">
        <v>16</v>
      </c>
      <c r="G79" s="114">
        <v>8</v>
      </c>
      <c r="H79" s="114">
        <v>12</v>
      </c>
      <c r="I79" s="140">
        <v>8</v>
      </c>
      <c r="J79" s="115">
        <v>3</v>
      </c>
      <c r="K79" s="116">
        <v>37.5</v>
      </c>
    </row>
    <row r="80" spans="1:11" ht="14.1" customHeight="1" x14ac:dyDescent="0.2">
      <c r="A80" s="306" t="s">
        <v>319</v>
      </c>
      <c r="B80" s="307" t="s">
        <v>320</v>
      </c>
      <c r="C80" s="308"/>
      <c r="D80" s="113" t="s">
        <v>513</v>
      </c>
      <c r="E80" s="115" t="s">
        <v>513</v>
      </c>
      <c r="F80" s="114" t="s">
        <v>513</v>
      </c>
      <c r="G80" s="114">
        <v>0</v>
      </c>
      <c r="H80" s="114">
        <v>0</v>
      </c>
      <c r="I80" s="140">
        <v>0</v>
      </c>
      <c r="J80" s="115" t="s">
        <v>513</v>
      </c>
      <c r="K80" s="116" t="s">
        <v>513</v>
      </c>
    </row>
    <row r="81" spans="1:11" ht="14.1" customHeight="1" x14ac:dyDescent="0.2">
      <c r="A81" s="310" t="s">
        <v>321</v>
      </c>
      <c r="B81" s="311" t="s">
        <v>333</v>
      </c>
      <c r="C81" s="312"/>
      <c r="D81" s="125">
        <v>0.25703637064644647</v>
      </c>
      <c r="E81" s="143">
        <v>20</v>
      </c>
      <c r="F81" s="144">
        <v>24</v>
      </c>
      <c r="G81" s="144">
        <v>28</v>
      </c>
      <c r="H81" s="144">
        <v>30</v>
      </c>
      <c r="I81" s="145">
        <v>21</v>
      </c>
      <c r="J81" s="143">
        <v>-1</v>
      </c>
      <c r="K81" s="146">
        <v>-4.7619047619047619</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89579</v>
      </c>
      <c r="C10" s="114">
        <v>51835</v>
      </c>
      <c r="D10" s="114">
        <v>37744</v>
      </c>
      <c r="E10" s="114">
        <v>72128</v>
      </c>
      <c r="F10" s="114">
        <v>15356</v>
      </c>
      <c r="G10" s="114">
        <v>11452</v>
      </c>
      <c r="H10" s="114">
        <v>23544</v>
      </c>
      <c r="I10" s="115">
        <v>32730</v>
      </c>
      <c r="J10" s="114">
        <v>24172</v>
      </c>
      <c r="K10" s="114">
        <v>8558</v>
      </c>
      <c r="L10" s="423">
        <v>5607</v>
      </c>
      <c r="M10" s="424">
        <v>5996</v>
      </c>
    </row>
    <row r="11" spans="1:13" ht="11.1" customHeight="1" x14ac:dyDescent="0.2">
      <c r="A11" s="422" t="s">
        <v>387</v>
      </c>
      <c r="B11" s="115">
        <v>90308</v>
      </c>
      <c r="C11" s="114">
        <v>52792</v>
      </c>
      <c r="D11" s="114">
        <v>37516</v>
      </c>
      <c r="E11" s="114">
        <v>72803</v>
      </c>
      <c r="F11" s="114">
        <v>15446</v>
      </c>
      <c r="G11" s="114">
        <v>11195</v>
      </c>
      <c r="H11" s="114">
        <v>24007</v>
      </c>
      <c r="I11" s="115">
        <v>33069</v>
      </c>
      <c r="J11" s="114">
        <v>24275</v>
      </c>
      <c r="K11" s="114">
        <v>8794</v>
      </c>
      <c r="L11" s="423">
        <v>5719</v>
      </c>
      <c r="M11" s="424">
        <v>5151</v>
      </c>
    </row>
    <row r="12" spans="1:13" ht="11.1" customHeight="1" x14ac:dyDescent="0.2">
      <c r="A12" s="422" t="s">
        <v>388</v>
      </c>
      <c r="B12" s="115">
        <v>92495</v>
      </c>
      <c r="C12" s="114">
        <v>54121</v>
      </c>
      <c r="D12" s="114">
        <v>38374</v>
      </c>
      <c r="E12" s="114">
        <v>74582</v>
      </c>
      <c r="F12" s="114">
        <v>15803</v>
      </c>
      <c r="G12" s="114">
        <v>12421</v>
      </c>
      <c r="H12" s="114">
        <v>24431</v>
      </c>
      <c r="I12" s="115">
        <v>33116</v>
      </c>
      <c r="J12" s="114">
        <v>24094</v>
      </c>
      <c r="K12" s="114">
        <v>9022</v>
      </c>
      <c r="L12" s="423">
        <v>8909</v>
      </c>
      <c r="M12" s="424">
        <v>6944</v>
      </c>
    </row>
    <row r="13" spans="1:13" s="110" customFormat="1" ht="11.1" customHeight="1" x14ac:dyDescent="0.2">
      <c r="A13" s="422" t="s">
        <v>389</v>
      </c>
      <c r="B13" s="115">
        <v>91859</v>
      </c>
      <c r="C13" s="114">
        <v>53248</v>
      </c>
      <c r="D13" s="114">
        <v>38611</v>
      </c>
      <c r="E13" s="114">
        <v>73681</v>
      </c>
      <c r="F13" s="114">
        <v>16068</v>
      </c>
      <c r="G13" s="114">
        <v>12043</v>
      </c>
      <c r="H13" s="114">
        <v>24716</v>
      </c>
      <c r="I13" s="115">
        <v>33425</v>
      </c>
      <c r="J13" s="114">
        <v>24151</v>
      </c>
      <c r="K13" s="114">
        <v>9274</v>
      </c>
      <c r="L13" s="423">
        <v>4954</v>
      </c>
      <c r="M13" s="424">
        <v>5804</v>
      </c>
    </row>
    <row r="14" spans="1:13" ht="15" customHeight="1" x14ac:dyDescent="0.2">
      <c r="A14" s="422" t="s">
        <v>390</v>
      </c>
      <c r="B14" s="115">
        <v>92320</v>
      </c>
      <c r="C14" s="114">
        <v>53692</v>
      </c>
      <c r="D14" s="114">
        <v>38628</v>
      </c>
      <c r="E14" s="114">
        <v>71318</v>
      </c>
      <c r="F14" s="114">
        <v>19088</v>
      </c>
      <c r="G14" s="114">
        <v>11727</v>
      </c>
      <c r="H14" s="114">
        <v>25218</v>
      </c>
      <c r="I14" s="115">
        <v>32870</v>
      </c>
      <c r="J14" s="114">
        <v>23844</v>
      </c>
      <c r="K14" s="114">
        <v>9026</v>
      </c>
      <c r="L14" s="423">
        <v>6980</v>
      </c>
      <c r="M14" s="424">
        <v>6456</v>
      </c>
    </row>
    <row r="15" spans="1:13" ht="11.1" customHeight="1" x14ac:dyDescent="0.2">
      <c r="A15" s="422" t="s">
        <v>387</v>
      </c>
      <c r="B15" s="115">
        <v>93074</v>
      </c>
      <c r="C15" s="114">
        <v>54255</v>
      </c>
      <c r="D15" s="114">
        <v>38819</v>
      </c>
      <c r="E15" s="114">
        <v>71541</v>
      </c>
      <c r="F15" s="114">
        <v>19657</v>
      </c>
      <c r="G15" s="114">
        <v>11594</v>
      </c>
      <c r="H15" s="114">
        <v>25708</v>
      </c>
      <c r="I15" s="115">
        <v>32962</v>
      </c>
      <c r="J15" s="114">
        <v>23851</v>
      </c>
      <c r="K15" s="114">
        <v>9111</v>
      </c>
      <c r="L15" s="423">
        <v>5637</v>
      </c>
      <c r="M15" s="424">
        <v>4967</v>
      </c>
    </row>
    <row r="16" spans="1:13" ht="11.1" customHeight="1" x14ac:dyDescent="0.2">
      <c r="A16" s="422" t="s">
        <v>388</v>
      </c>
      <c r="B16" s="115">
        <v>94881</v>
      </c>
      <c r="C16" s="114">
        <v>55367</v>
      </c>
      <c r="D16" s="114">
        <v>39514</v>
      </c>
      <c r="E16" s="114">
        <v>73186</v>
      </c>
      <c r="F16" s="114">
        <v>19909</v>
      </c>
      <c r="G16" s="114">
        <v>12771</v>
      </c>
      <c r="H16" s="114">
        <v>26189</v>
      </c>
      <c r="I16" s="115">
        <v>33130</v>
      </c>
      <c r="J16" s="114">
        <v>23616</v>
      </c>
      <c r="K16" s="114">
        <v>9514</v>
      </c>
      <c r="L16" s="423">
        <v>10308</v>
      </c>
      <c r="M16" s="424">
        <v>8684</v>
      </c>
    </row>
    <row r="17" spans="1:13" s="110" customFormat="1" ht="11.1" customHeight="1" x14ac:dyDescent="0.2">
      <c r="A17" s="422" t="s">
        <v>389</v>
      </c>
      <c r="B17" s="115">
        <v>94087</v>
      </c>
      <c r="C17" s="114">
        <v>54483</v>
      </c>
      <c r="D17" s="114">
        <v>39604</v>
      </c>
      <c r="E17" s="114">
        <v>73892</v>
      </c>
      <c r="F17" s="114">
        <v>20123</v>
      </c>
      <c r="G17" s="114">
        <v>12285</v>
      </c>
      <c r="H17" s="114">
        <v>26409</v>
      </c>
      <c r="I17" s="115">
        <v>33323</v>
      </c>
      <c r="J17" s="114">
        <v>23771</v>
      </c>
      <c r="K17" s="114">
        <v>9552</v>
      </c>
      <c r="L17" s="423">
        <v>4701</v>
      </c>
      <c r="M17" s="424">
        <v>5609</v>
      </c>
    </row>
    <row r="18" spans="1:13" ht="15" customHeight="1" x14ac:dyDescent="0.2">
      <c r="A18" s="422" t="s">
        <v>391</v>
      </c>
      <c r="B18" s="115">
        <v>94182</v>
      </c>
      <c r="C18" s="114">
        <v>54490</v>
      </c>
      <c r="D18" s="114">
        <v>39692</v>
      </c>
      <c r="E18" s="114">
        <v>73143</v>
      </c>
      <c r="F18" s="114">
        <v>20733</v>
      </c>
      <c r="G18" s="114">
        <v>11899</v>
      </c>
      <c r="H18" s="114">
        <v>26811</v>
      </c>
      <c r="I18" s="115">
        <v>32600</v>
      </c>
      <c r="J18" s="114">
        <v>23366</v>
      </c>
      <c r="K18" s="114">
        <v>9234</v>
      </c>
      <c r="L18" s="423">
        <v>6385</v>
      </c>
      <c r="M18" s="424">
        <v>6414</v>
      </c>
    </row>
    <row r="19" spans="1:13" ht="11.1" customHeight="1" x14ac:dyDescent="0.2">
      <c r="A19" s="422" t="s">
        <v>387</v>
      </c>
      <c r="B19" s="115">
        <v>94398</v>
      </c>
      <c r="C19" s="114">
        <v>54630</v>
      </c>
      <c r="D19" s="114">
        <v>39768</v>
      </c>
      <c r="E19" s="114">
        <v>73012</v>
      </c>
      <c r="F19" s="114">
        <v>21068</v>
      </c>
      <c r="G19" s="114">
        <v>11456</v>
      </c>
      <c r="H19" s="114">
        <v>27358</v>
      </c>
      <c r="I19" s="115">
        <v>33141</v>
      </c>
      <c r="J19" s="114">
        <v>23629</v>
      </c>
      <c r="K19" s="114">
        <v>9512</v>
      </c>
      <c r="L19" s="423">
        <v>5421</v>
      </c>
      <c r="M19" s="424">
        <v>5343</v>
      </c>
    </row>
    <row r="20" spans="1:13" ht="11.1" customHeight="1" x14ac:dyDescent="0.2">
      <c r="A20" s="422" t="s">
        <v>388</v>
      </c>
      <c r="B20" s="115">
        <v>95934</v>
      </c>
      <c r="C20" s="114">
        <v>55573</v>
      </c>
      <c r="D20" s="114">
        <v>40361</v>
      </c>
      <c r="E20" s="114">
        <v>74181</v>
      </c>
      <c r="F20" s="114">
        <v>21295</v>
      </c>
      <c r="G20" s="114">
        <v>12561</v>
      </c>
      <c r="H20" s="114">
        <v>27811</v>
      </c>
      <c r="I20" s="115">
        <v>33284</v>
      </c>
      <c r="J20" s="114">
        <v>23377</v>
      </c>
      <c r="K20" s="114">
        <v>9907</v>
      </c>
      <c r="L20" s="423">
        <v>8189</v>
      </c>
      <c r="M20" s="424">
        <v>6974</v>
      </c>
    </row>
    <row r="21" spans="1:13" s="110" customFormat="1" ht="11.1" customHeight="1" x14ac:dyDescent="0.2">
      <c r="A21" s="422" t="s">
        <v>389</v>
      </c>
      <c r="B21" s="115">
        <v>95590</v>
      </c>
      <c r="C21" s="114">
        <v>54930</v>
      </c>
      <c r="D21" s="114">
        <v>40660</v>
      </c>
      <c r="E21" s="114">
        <v>74154</v>
      </c>
      <c r="F21" s="114">
        <v>21385</v>
      </c>
      <c r="G21" s="114">
        <v>12180</v>
      </c>
      <c r="H21" s="114">
        <v>28302</v>
      </c>
      <c r="I21" s="115">
        <v>33662</v>
      </c>
      <c r="J21" s="114">
        <v>23643</v>
      </c>
      <c r="K21" s="114">
        <v>10019</v>
      </c>
      <c r="L21" s="423">
        <v>4829</v>
      </c>
      <c r="M21" s="424">
        <v>5898</v>
      </c>
    </row>
    <row r="22" spans="1:13" ht="15" customHeight="1" x14ac:dyDescent="0.2">
      <c r="A22" s="422" t="s">
        <v>392</v>
      </c>
      <c r="B22" s="115">
        <v>95237</v>
      </c>
      <c r="C22" s="114">
        <v>54624</v>
      </c>
      <c r="D22" s="114">
        <v>40613</v>
      </c>
      <c r="E22" s="114">
        <v>73528</v>
      </c>
      <c r="F22" s="114">
        <v>21399</v>
      </c>
      <c r="G22" s="114">
        <v>11622</v>
      </c>
      <c r="H22" s="114">
        <v>28692</v>
      </c>
      <c r="I22" s="115">
        <v>33355</v>
      </c>
      <c r="J22" s="114">
        <v>23519</v>
      </c>
      <c r="K22" s="114">
        <v>9836</v>
      </c>
      <c r="L22" s="423">
        <v>6134</v>
      </c>
      <c r="M22" s="424">
        <v>6560</v>
      </c>
    </row>
    <row r="23" spans="1:13" ht="11.1" customHeight="1" x14ac:dyDescent="0.2">
      <c r="A23" s="422" t="s">
        <v>387</v>
      </c>
      <c r="B23" s="115">
        <v>95624</v>
      </c>
      <c r="C23" s="114">
        <v>55033</v>
      </c>
      <c r="D23" s="114">
        <v>40591</v>
      </c>
      <c r="E23" s="114">
        <v>73748</v>
      </c>
      <c r="F23" s="114">
        <v>21538</v>
      </c>
      <c r="G23" s="114">
        <v>11281</v>
      </c>
      <c r="H23" s="114">
        <v>29239</v>
      </c>
      <c r="I23" s="115">
        <v>33543</v>
      </c>
      <c r="J23" s="114">
        <v>23658</v>
      </c>
      <c r="K23" s="114">
        <v>9885</v>
      </c>
      <c r="L23" s="423">
        <v>5356</v>
      </c>
      <c r="M23" s="424">
        <v>4983</v>
      </c>
    </row>
    <row r="24" spans="1:13" ht="11.1" customHeight="1" x14ac:dyDescent="0.2">
      <c r="A24" s="422" t="s">
        <v>388</v>
      </c>
      <c r="B24" s="115">
        <v>97434</v>
      </c>
      <c r="C24" s="114">
        <v>56188</v>
      </c>
      <c r="D24" s="114">
        <v>41246</v>
      </c>
      <c r="E24" s="114">
        <v>73946</v>
      </c>
      <c r="F24" s="114">
        <v>21483</v>
      </c>
      <c r="G24" s="114">
        <v>12489</v>
      </c>
      <c r="H24" s="114">
        <v>29632</v>
      </c>
      <c r="I24" s="115">
        <v>33700</v>
      </c>
      <c r="J24" s="114">
        <v>23448</v>
      </c>
      <c r="K24" s="114">
        <v>10252</v>
      </c>
      <c r="L24" s="423">
        <v>8629</v>
      </c>
      <c r="M24" s="424">
        <v>7140</v>
      </c>
    </row>
    <row r="25" spans="1:13" s="110" customFormat="1" ht="11.1" customHeight="1" x14ac:dyDescent="0.2">
      <c r="A25" s="422" t="s">
        <v>389</v>
      </c>
      <c r="B25" s="115">
        <v>96430</v>
      </c>
      <c r="C25" s="114">
        <v>55150</v>
      </c>
      <c r="D25" s="114">
        <v>41280</v>
      </c>
      <c r="E25" s="114">
        <v>72850</v>
      </c>
      <c r="F25" s="114">
        <v>21573</v>
      </c>
      <c r="G25" s="114">
        <v>12002</v>
      </c>
      <c r="H25" s="114">
        <v>29796</v>
      </c>
      <c r="I25" s="115">
        <v>33544</v>
      </c>
      <c r="J25" s="114">
        <v>23388</v>
      </c>
      <c r="K25" s="114">
        <v>10156</v>
      </c>
      <c r="L25" s="423">
        <v>4858</v>
      </c>
      <c r="M25" s="424">
        <v>5927</v>
      </c>
    </row>
    <row r="26" spans="1:13" ht="15" customHeight="1" x14ac:dyDescent="0.2">
      <c r="A26" s="422" t="s">
        <v>393</v>
      </c>
      <c r="B26" s="115">
        <v>96966</v>
      </c>
      <c r="C26" s="114">
        <v>55449</v>
      </c>
      <c r="D26" s="114">
        <v>41517</v>
      </c>
      <c r="E26" s="114">
        <v>72832</v>
      </c>
      <c r="F26" s="114">
        <v>21828</v>
      </c>
      <c r="G26" s="114">
        <v>11666</v>
      </c>
      <c r="H26" s="114">
        <v>30393</v>
      </c>
      <c r="I26" s="115">
        <v>33259</v>
      </c>
      <c r="J26" s="114">
        <v>23273</v>
      </c>
      <c r="K26" s="114">
        <v>9986</v>
      </c>
      <c r="L26" s="423">
        <v>6392</v>
      </c>
      <c r="M26" s="424">
        <v>5947</v>
      </c>
    </row>
    <row r="27" spans="1:13" ht="11.1" customHeight="1" x14ac:dyDescent="0.2">
      <c r="A27" s="422" t="s">
        <v>387</v>
      </c>
      <c r="B27" s="115">
        <v>97374</v>
      </c>
      <c r="C27" s="114">
        <v>55837</v>
      </c>
      <c r="D27" s="114">
        <v>41537</v>
      </c>
      <c r="E27" s="114">
        <v>73020</v>
      </c>
      <c r="F27" s="114">
        <v>22081</v>
      </c>
      <c r="G27" s="114">
        <v>11357</v>
      </c>
      <c r="H27" s="114">
        <v>31005</v>
      </c>
      <c r="I27" s="115">
        <v>33454</v>
      </c>
      <c r="J27" s="114">
        <v>23261</v>
      </c>
      <c r="K27" s="114">
        <v>10193</v>
      </c>
      <c r="L27" s="423">
        <v>5604</v>
      </c>
      <c r="M27" s="424">
        <v>5279</v>
      </c>
    </row>
    <row r="28" spans="1:13" ht="11.1" customHeight="1" x14ac:dyDescent="0.2">
      <c r="A28" s="422" t="s">
        <v>388</v>
      </c>
      <c r="B28" s="115">
        <v>99156</v>
      </c>
      <c r="C28" s="114">
        <v>56734</v>
      </c>
      <c r="D28" s="114">
        <v>42422</v>
      </c>
      <c r="E28" s="114">
        <v>76099</v>
      </c>
      <c r="F28" s="114">
        <v>22580</v>
      </c>
      <c r="G28" s="114">
        <v>12532</v>
      </c>
      <c r="H28" s="114">
        <v>31335</v>
      </c>
      <c r="I28" s="115">
        <v>33346</v>
      </c>
      <c r="J28" s="114">
        <v>22896</v>
      </c>
      <c r="K28" s="114">
        <v>10450</v>
      </c>
      <c r="L28" s="423">
        <v>8489</v>
      </c>
      <c r="M28" s="424">
        <v>7130</v>
      </c>
    </row>
    <row r="29" spans="1:13" s="110" customFormat="1" ht="11.1" customHeight="1" x14ac:dyDescent="0.2">
      <c r="A29" s="422" t="s">
        <v>389</v>
      </c>
      <c r="B29" s="115">
        <v>98046</v>
      </c>
      <c r="C29" s="114">
        <v>55624</v>
      </c>
      <c r="D29" s="114">
        <v>42422</v>
      </c>
      <c r="E29" s="114">
        <v>75283</v>
      </c>
      <c r="F29" s="114">
        <v>22721</v>
      </c>
      <c r="G29" s="114">
        <v>11980</v>
      </c>
      <c r="H29" s="114">
        <v>31519</v>
      </c>
      <c r="I29" s="115">
        <v>33664</v>
      </c>
      <c r="J29" s="114">
        <v>23059</v>
      </c>
      <c r="K29" s="114">
        <v>10605</v>
      </c>
      <c r="L29" s="423">
        <v>4990</v>
      </c>
      <c r="M29" s="424">
        <v>6244</v>
      </c>
    </row>
    <row r="30" spans="1:13" ht="15" customHeight="1" x14ac:dyDescent="0.2">
      <c r="A30" s="422" t="s">
        <v>394</v>
      </c>
      <c r="B30" s="115">
        <v>98636</v>
      </c>
      <c r="C30" s="114">
        <v>55802</v>
      </c>
      <c r="D30" s="114">
        <v>42834</v>
      </c>
      <c r="E30" s="114">
        <v>75357</v>
      </c>
      <c r="F30" s="114">
        <v>23258</v>
      </c>
      <c r="G30" s="114">
        <v>11624</v>
      </c>
      <c r="H30" s="114">
        <v>32068</v>
      </c>
      <c r="I30" s="115">
        <v>32770</v>
      </c>
      <c r="J30" s="114">
        <v>22329</v>
      </c>
      <c r="K30" s="114">
        <v>10441</v>
      </c>
      <c r="L30" s="423">
        <v>6840</v>
      </c>
      <c r="M30" s="424">
        <v>6462</v>
      </c>
    </row>
    <row r="31" spans="1:13" ht="11.1" customHeight="1" x14ac:dyDescent="0.2">
      <c r="A31" s="422" t="s">
        <v>387</v>
      </c>
      <c r="B31" s="115">
        <v>98736</v>
      </c>
      <c r="C31" s="114">
        <v>56029</v>
      </c>
      <c r="D31" s="114">
        <v>42707</v>
      </c>
      <c r="E31" s="114">
        <v>75278</v>
      </c>
      <c r="F31" s="114">
        <v>23440</v>
      </c>
      <c r="G31" s="114">
        <v>11244</v>
      </c>
      <c r="H31" s="114">
        <v>32460</v>
      </c>
      <c r="I31" s="115">
        <v>32893</v>
      </c>
      <c r="J31" s="114">
        <v>22513</v>
      </c>
      <c r="K31" s="114">
        <v>10380</v>
      </c>
      <c r="L31" s="423">
        <v>5723</v>
      </c>
      <c r="M31" s="424">
        <v>5733</v>
      </c>
    </row>
    <row r="32" spans="1:13" ht="11.1" customHeight="1" x14ac:dyDescent="0.2">
      <c r="A32" s="422" t="s">
        <v>388</v>
      </c>
      <c r="B32" s="115">
        <v>101227</v>
      </c>
      <c r="C32" s="114">
        <v>57424</v>
      </c>
      <c r="D32" s="114">
        <v>43803</v>
      </c>
      <c r="E32" s="114">
        <v>77137</v>
      </c>
      <c r="F32" s="114">
        <v>24081</v>
      </c>
      <c r="G32" s="114">
        <v>12654</v>
      </c>
      <c r="H32" s="114">
        <v>33124</v>
      </c>
      <c r="I32" s="115">
        <v>32911</v>
      </c>
      <c r="J32" s="114">
        <v>22172</v>
      </c>
      <c r="K32" s="114">
        <v>10739</v>
      </c>
      <c r="L32" s="423">
        <v>9071</v>
      </c>
      <c r="M32" s="424">
        <v>6895</v>
      </c>
    </row>
    <row r="33" spans="1:13" s="110" customFormat="1" ht="11.1" customHeight="1" x14ac:dyDescent="0.2">
      <c r="A33" s="422" t="s">
        <v>389</v>
      </c>
      <c r="B33" s="115">
        <v>100481</v>
      </c>
      <c r="C33" s="114">
        <v>56616</v>
      </c>
      <c r="D33" s="114">
        <v>43865</v>
      </c>
      <c r="E33" s="114">
        <v>76092</v>
      </c>
      <c r="F33" s="114">
        <v>24382</v>
      </c>
      <c r="G33" s="114">
        <v>12101</v>
      </c>
      <c r="H33" s="114">
        <v>33333</v>
      </c>
      <c r="I33" s="115">
        <v>32697</v>
      </c>
      <c r="J33" s="114">
        <v>22026</v>
      </c>
      <c r="K33" s="114">
        <v>10671</v>
      </c>
      <c r="L33" s="423">
        <v>5265</v>
      </c>
      <c r="M33" s="424">
        <v>6036</v>
      </c>
    </row>
    <row r="34" spans="1:13" ht="15" customHeight="1" x14ac:dyDescent="0.2">
      <c r="A34" s="422" t="s">
        <v>395</v>
      </c>
      <c r="B34" s="115">
        <v>100490</v>
      </c>
      <c r="C34" s="114">
        <v>56603</v>
      </c>
      <c r="D34" s="114">
        <v>43887</v>
      </c>
      <c r="E34" s="114">
        <v>75927</v>
      </c>
      <c r="F34" s="114">
        <v>24559</v>
      </c>
      <c r="G34" s="114">
        <v>11730</v>
      </c>
      <c r="H34" s="114">
        <v>33768</v>
      </c>
      <c r="I34" s="115">
        <v>32764</v>
      </c>
      <c r="J34" s="114">
        <v>22088</v>
      </c>
      <c r="K34" s="114">
        <v>10676</v>
      </c>
      <c r="L34" s="423">
        <v>6805</v>
      </c>
      <c r="M34" s="424">
        <v>6592</v>
      </c>
    </row>
    <row r="35" spans="1:13" ht="11.1" customHeight="1" x14ac:dyDescent="0.2">
      <c r="A35" s="422" t="s">
        <v>387</v>
      </c>
      <c r="B35" s="115">
        <v>100964</v>
      </c>
      <c r="C35" s="114">
        <v>56986</v>
      </c>
      <c r="D35" s="114">
        <v>43978</v>
      </c>
      <c r="E35" s="114">
        <v>76205</v>
      </c>
      <c r="F35" s="114">
        <v>24756</v>
      </c>
      <c r="G35" s="114">
        <v>11409</v>
      </c>
      <c r="H35" s="114">
        <v>34290</v>
      </c>
      <c r="I35" s="115">
        <v>32811</v>
      </c>
      <c r="J35" s="114">
        <v>22043</v>
      </c>
      <c r="K35" s="114">
        <v>10768</v>
      </c>
      <c r="L35" s="423">
        <v>5853</v>
      </c>
      <c r="M35" s="424">
        <v>5464</v>
      </c>
    </row>
    <row r="36" spans="1:13" ht="11.1" customHeight="1" x14ac:dyDescent="0.2">
      <c r="A36" s="422" t="s">
        <v>388</v>
      </c>
      <c r="B36" s="115">
        <v>103016</v>
      </c>
      <c r="C36" s="114">
        <v>58139</v>
      </c>
      <c r="D36" s="114">
        <v>44877</v>
      </c>
      <c r="E36" s="114">
        <v>77923</v>
      </c>
      <c r="F36" s="114">
        <v>25092</v>
      </c>
      <c r="G36" s="114">
        <v>12508</v>
      </c>
      <c r="H36" s="114">
        <v>34731</v>
      </c>
      <c r="I36" s="115">
        <v>32744</v>
      </c>
      <c r="J36" s="114">
        <v>21670</v>
      </c>
      <c r="K36" s="114">
        <v>11074</v>
      </c>
      <c r="L36" s="423">
        <v>8977</v>
      </c>
      <c r="M36" s="424">
        <v>7145</v>
      </c>
    </row>
    <row r="37" spans="1:13" s="110" customFormat="1" ht="11.1" customHeight="1" x14ac:dyDescent="0.2">
      <c r="A37" s="422" t="s">
        <v>389</v>
      </c>
      <c r="B37" s="115">
        <v>102686</v>
      </c>
      <c r="C37" s="114">
        <v>57611</v>
      </c>
      <c r="D37" s="114">
        <v>45075</v>
      </c>
      <c r="E37" s="114">
        <v>77314</v>
      </c>
      <c r="F37" s="114">
        <v>25372</v>
      </c>
      <c r="G37" s="114">
        <v>12153</v>
      </c>
      <c r="H37" s="114">
        <v>34949</v>
      </c>
      <c r="I37" s="115">
        <v>33005</v>
      </c>
      <c r="J37" s="114">
        <v>21794</v>
      </c>
      <c r="K37" s="114">
        <v>11211</v>
      </c>
      <c r="L37" s="423">
        <v>5635</v>
      </c>
      <c r="M37" s="424">
        <v>6083</v>
      </c>
    </row>
    <row r="38" spans="1:13" ht="15" customHeight="1" x14ac:dyDescent="0.2">
      <c r="A38" s="425" t="s">
        <v>396</v>
      </c>
      <c r="B38" s="115">
        <v>103201</v>
      </c>
      <c r="C38" s="114">
        <v>57988</v>
      </c>
      <c r="D38" s="114">
        <v>45213</v>
      </c>
      <c r="E38" s="114">
        <v>77531</v>
      </c>
      <c r="F38" s="114">
        <v>25670</v>
      </c>
      <c r="G38" s="114">
        <v>11941</v>
      </c>
      <c r="H38" s="114">
        <v>35361</v>
      </c>
      <c r="I38" s="115">
        <v>32719</v>
      </c>
      <c r="J38" s="114">
        <v>21632</v>
      </c>
      <c r="K38" s="114">
        <v>11087</v>
      </c>
      <c r="L38" s="423">
        <v>7800</v>
      </c>
      <c r="M38" s="424">
        <v>7194</v>
      </c>
    </row>
    <row r="39" spans="1:13" ht="11.1" customHeight="1" x14ac:dyDescent="0.2">
      <c r="A39" s="422" t="s">
        <v>387</v>
      </c>
      <c r="B39" s="115">
        <v>103590</v>
      </c>
      <c r="C39" s="114">
        <v>58331</v>
      </c>
      <c r="D39" s="114">
        <v>45259</v>
      </c>
      <c r="E39" s="114">
        <v>77676</v>
      </c>
      <c r="F39" s="114">
        <v>25914</v>
      </c>
      <c r="G39" s="114">
        <v>11572</v>
      </c>
      <c r="H39" s="114">
        <v>36046</v>
      </c>
      <c r="I39" s="115">
        <v>32881</v>
      </c>
      <c r="J39" s="114">
        <v>21645</v>
      </c>
      <c r="K39" s="114">
        <v>11236</v>
      </c>
      <c r="L39" s="423">
        <v>6196</v>
      </c>
      <c r="M39" s="424">
        <v>5777</v>
      </c>
    </row>
    <row r="40" spans="1:13" ht="11.1" customHeight="1" x14ac:dyDescent="0.2">
      <c r="A40" s="425" t="s">
        <v>388</v>
      </c>
      <c r="B40" s="115">
        <v>105867</v>
      </c>
      <c r="C40" s="114">
        <v>59659</v>
      </c>
      <c r="D40" s="114">
        <v>46208</v>
      </c>
      <c r="E40" s="114">
        <v>79426</v>
      </c>
      <c r="F40" s="114">
        <v>26441</v>
      </c>
      <c r="G40" s="114">
        <v>12804</v>
      </c>
      <c r="H40" s="114">
        <v>36441</v>
      </c>
      <c r="I40" s="115">
        <v>33216</v>
      </c>
      <c r="J40" s="114">
        <v>21530</v>
      </c>
      <c r="K40" s="114">
        <v>11686</v>
      </c>
      <c r="L40" s="423">
        <v>10236</v>
      </c>
      <c r="M40" s="424">
        <v>8339</v>
      </c>
    </row>
    <row r="41" spans="1:13" s="110" customFormat="1" ht="11.1" customHeight="1" x14ac:dyDescent="0.2">
      <c r="A41" s="422" t="s">
        <v>389</v>
      </c>
      <c r="B41" s="115">
        <v>105339</v>
      </c>
      <c r="C41" s="114">
        <v>59176</v>
      </c>
      <c r="D41" s="114">
        <v>46163</v>
      </c>
      <c r="E41" s="114">
        <v>78790</v>
      </c>
      <c r="F41" s="114">
        <v>26549</v>
      </c>
      <c r="G41" s="114">
        <v>12382</v>
      </c>
      <c r="H41" s="114">
        <v>36679</v>
      </c>
      <c r="I41" s="115">
        <v>33270</v>
      </c>
      <c r="J41" s="114">
        <v>21362</v>
      </c>
      <c r="K41" s="114">
        <v>11908</v>
      </c>
      <c r="L41" s="423">
        <v>6006</v>
      </c>
      <c r="M41" s="424">
        <v>6596</v>
      </c>
    </row>
    <row r="42" spans="1:13" ht="15" customHeight="1" x14ac:dyDescent="0.2">
      <c r="A42" s="422" t="s">
        <v>397</v>
      </c>
      <c r="B42" s="115">
        <v>105313</v>
      </c>
      <c r="C42" s="114">
        <v>59272</v>
      </c>
      <c r="D42" s="114">
        <v>46041</v>
      </c>
      <c r="E42" s="114">
        <v>78788</v>
      </c>
      <c r="F42" s="114">
        <v>26525</v>
      </c>
      <c r="G42" s="114">
        <v>12132</v>
      </c>
      <c r="H42" s="114">
        <v>37003</v>
      </c>
      <c r="I42" s="115">
        <v>32745</v>
      </c>
      <c r="J42" s="114">
        <v>20987</v>
      </c>
      <c r="K42" s="114">
        <v>11758</v>
      </c>
      <c r="L42" s="423">
        <v>8354</v>
      </c>
      <c r="M42" s="424">
        <v>8167</v>
      </c>
    </row>
    <row r="43" spans="1:13" ht="11.1" customHeight="1" x14ac:dyDescent="0.2">
      <c r="A43" s="422" t="s">
        <v>387</v>
      </c>
      <c r="B43" s="115">
        <v>105724</v>
      </c>
      <c r="C43" s="114">
        <v>59693</v>
      </c>
      <c r="D43" s="114">
        <v>46031</v>
      </c>
      <c r="E43" s="114">
        <v>78987</v>
      </c>
      <c r="F43" s="114">
        <v>26737</v>
      </c>
      <c r="G43" s="114">
        <v>11839</v>
      </c>
      <c r="H43" s="114">
        <v>37528</v>
      </c>
      <c r="I43" s="115">
        <v>33044</v>
      </c>
      <c r="J43" s="114">
        <v>21125</v>
      </c>
      <c r="K43" s="114">
        <v>11919</v>
      </c>
      <c r="L43" s="423">
        <v>6836</v>
      </c>
      <c r="M43" s="424">
        <v>6559</v>
      </c>
    </row>
    <row r="44" spans="1:13" ht="11.1" customHeight="1" x14ac:dyDescent="0.2">
      <c r="A44" s="422" t="s">
        <v>388</v>
      </c>
      <c r="B44" s="115">
        <v>107701</v>
      </c>
      <c r="C44" s="114">
        <v>60855</v>
      </c>
      <c r="D44" s="114">
        <v>46846</v>
      </c>
      <c r="E44" s="114">
        <v>80721</v>
      </c>
      <c r="F44" s="114">
        <v>26980</v>
      </c>
      <c r="G44" s="114">
        <v>13108</v>
      </c>
      <c r="H44" s="114">
        <v>37855</v>
      </c>
      <c r="I44" s="115">
        <v>32669</v>
      </c>
      <c r="J44" s="114">
        <v>20492</v>
      </c>
      <c r="K44" s="114">
        <v>12177</v>
      </c>
      <c r="L44" s="423">
        <v>9557</v>
      </c>
      <c r="M44" s="424">
        <v>7800</v>
      </c>
    </row>
    <row r="45" spans="1:13" s="110" customFormat="1" ht="11.1" customHeight="1" x14ac:dyDescent="0.2">
      <c r="A45" s="422" t="s">
        <v>389</v>
      </c>
      <c r="B45" s="115">
        <v>107367</v>
      </c>
      <c r="C45" s="114">
        <v>60348</v>
      </c>
      <c r="D45" s="114">
        <v>47019</v>
      </c>
      <c r="E45" s="114">
        <v>80148</v>
      </c>
      <c r="F45" s="114">
        <v>27219</v>
      </c>
      <c r="G45" s="114">
        <v>12783</v>
      </c>
      <c r="H45" s="114">
        <v>38176</v>
      </c>
      <c r="I45" s="115">
        <v>32690</v>
      </c>
      <c r="J45" s="114">
        <v>20496</v>
      </c>
      <c r="K45" s="114">
        <v>12194</v>
      </c>
      <c r="L45" s="423">
        <v>6190</v>
      </c>
      <c r="M45" s="424">
        <v>6666</v>
      </c>
    </row>
    <row r="46" spans="1:13" ht="15" customHeight="1" x14ac:dyDescent="0.2">
      <c r="A46" s="422" t="s">
        <v>398</v>
      </c>
      <c r="B46" s="115">
        <v>107291</v>
      </c>
      <c r="C46" s="114">
        <v>60370</v>
      </c>
      <c r="D46" s="114">
        <v>46921</v>
      </c>
      <c r="E46" s="114">
        <v>79996</v>
      </c>
      <c r="F46" s="114">
        <v>27295</v>
      </c>
      <c r="G46" s="114">
        <v>12433</v>
      </c>
      <c r="H46" s="114">
        <v>38400</v>
      </c>
      <c r="I46" s="115">
        <v>32346</v>
      </c>
      <c r="J46" s="114">
        <v>20381</v>
      </c>
      <c r="K46" s="114">
        <v>11965</v>
      </c>
      <c r="L46" s="423">
        <v>6989</v>
      </c>
      <c r="M46" s="424">
        <v>7178</v>
      </c>
    </row>
    <row r="47" spans="1:13" ht="11.1" customHeight="1" x14ac:dyDescent="0.2">
      <c r="A47" s="422" t="s">
        <v>387</v>
      </c>
      <c r="B47" s="115">
        <v>107282</v>
      </c>
      <c r="C47" s="114">
        <v>60364</v>
      </c>
      <c r="D47" s="114">
        <v>46918</v>
      </c>
      <c r="E47" s="114">
        <v>79688</v>
      </c>
      <c r="F47" s="114">
        <v>27594</v>
      </c>
      <c r="G47" s="114">
        <v>11985</v>
      </c>
      <c r="H47" s="114">
        <v>38881</v>
      </c>
      <c r="I47" s="115">
        <v>32566</v>
      </c>
      <c r="J47" s="114">
        <v>20526</v>
      </c>
      <c r="K47" s="114">
        <v>12040</v>
      </c>
      <c r="L47" s="423">
        <v>6011</v>
      </c>
      <c r="M47" s="424">
        <v>6053</v>
      </c>
    </row>
    <row r="48" spans="1:13" ht="11.1" customHeight="1" x14ac:dyDescent="0.2">
      <c r="A48" s="422" t="s">
        <v>388</v>
      </c>
      <c r="B48" s="115">
        <v>109096</v>
      </c>
      <c r="C48" s="114">
        <v>61442</v>
      </c>
      <c r="D48" s="114">
        <v>47654</v>
      </c>
      <c r="E48" s="114">
        <v>81290</v>
      </c>
      <c r="F48" s="114">
        <v>27806</v>
      </c>
      <c r="G48" s="114">
        <v>13140</v>
      </c>
      <c r="H48" s="114">
        <v>39214</v>
      </c>
      <c r="I48" s="115">
        <v>32392</v>
      </c>
      <c r="J48" s="114">
        <v>20006</v>
      </c>
      <c r="K48" s="114">
        <v>12386</v>
      </c>
      <c r="L48" s="423">
        <v>9805</v>
      </c>
      <c r="M48" s="424">
        <v>8314</v>
      </c>
    </row>
    <row r="49" spans="1:17" s="110" customFormat="1" ht="11.1" customHeight="1" x14ac:dyDescent="0.2">
      <c r="A49" s="422" t="s">
        <v>389</v>
      </c>
      <c r="B49" s="115">
        <v>108378</v>
      </c>
      <c r="C49" s="114">
        <v>60633</v>
      </c>
      <c r="D49" s="114">
        <v>47745</v>
      </c>
      <c r="E49" s="114">
        <v>80340</v>
      </c>
      <c r="F49" s="114">
        <v>28038</v>
      </c>
      <c r="G49" s="114">
        <v>12822</v>
      </c>
      <c r="H49" s="114">
        <v>39257</v>
      </c>
      <c r="I49" s="115">
        <v>32457</v>
      </c>
      <c r="J49" s="114">
        <v>20067</v>
      </c>
      <c r="K49" s="114">
        <v>12390</v>
      </c>
      <c r="L49" s="423">
        <v>6273</v>
      </c>
      <c r="M49" s="424">
        <v>7080</v>
      </c>
    </row>
    <row r="50" spans="1:17" ht="15" customHeight="1" x14ac:dyDescent="0.2">
      <c r="A50" s="422" t="s">
        <v>399</v>
      </c>
      <c r="B50" s="143">
        <v>108200</v>
      </c>
      <c r="C50" s="144">
        <v>60451</v>
      </c>
      <c r="D50" s="144">
        <v>47749</v>
      </c>
      <c r="E50" s="144">
        <v>79924</v>
      </c>
      <c r="F50" s="144">
        <v>28276</v>
      </c>
      <c r="G50" s="144">
        <v>12351</v>
      </c>
      <c r="H50" s="144">
        <v>39450</v>
      </c>
      <c r="I50" s="143">
        <v>31147</v>
      </c>
      <c r="J50" s="144">
        <v>19434</v>
      </c>
      <c r="K50" s="144">
        <v>11713</v>
      </c>
      <c r="L50" s="426">
        <v>7378</v>
      </c>
      <c r="M50" s="427">
        <v>7781</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0.84722856530370672</v>
      </c>
      <c r="C6" s="480">
        <f>'Tabelle 3.3'!J11</f>
        <v>-3.706795276077413</v>
      </c>
      <c r="D6" s="481">
        <f t="shared" ref="D6:E9" si="0">IF(OR(AND(B6&gt;=-50,B6&lt;=50),ISNUMBER(B6)=FALSE),B6,"")</f>
        <v>0.84722856530370672</v>
      </c>
      <c r="E6" s="481">
        <f t="shared" si="0"/>
        <v>-3.706795276077413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1.3225681822425275</v>
      </c>
      <c r="C7" s="480">
        <f>'Tabelle 3.1'!J23</f>
        <v>-3.156552267354261</v>
      </c>
      <c r="D7" s="481">
        <f t="shared" si="0"/>
        <v>1.3225681822425275</v>
      </c>
      <c r="E7" s="481">
        <f>IF(OR(AND(C7&gt;=-50,C7&lt;=50),ISNUMBER(C7)=FALSE),C7,"")</f>
        <v>-3.156552267354261</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0.84722856530370672</v>
      </c>
      <c r="C14" s="480">
        <f>'Tabelle 3.3'!J11</f>
        <v>-3.706795276077413</v>
      </c>
      <c r="D14" s="481">
        <f>IF(OR(AND(B14&gt;=-50,B14&lt;=50),ISNUMBER(B14)=FALSE),B14,"")</f>
        <v>0.84722856530370672</v>
      </c>
      <c r="E14" s="481">
        <f>IF(OR(AND(C14&gt;=-50,C14&lt;=50),ISNUMBER(C14)=FALSE),C14,"")</f>
        <v>-3.706795276077413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0.41580041580041582</v>
      </c>
      <c r="C15" s="480">
        <f>'Tabelle 3.3'!J12</f>
        <v>7.6124567474048446</v>
      </c>
      <c r="D15" s="481">
        <f t="shared" ref="D15:E45" si="3">IF(OR(AND(B15&gt;=-50,B15&lt;=50),ISNUMBER(B15)=FALSE),B15,"")</f>
        <v>0.41580041580041582</v>
      </c>
      <c r="E15" s="481">
        <f t="shared" si="3"/>
        <v>7.6124567474048446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4.1582150101419879</v>
      </c>
      <c r="C16" s="480">
        <f>'Tabelle 3.3'!J13</f>
        <v>-1.1673151750972763</v>
      </c>
      <c r="D16" s="481">
        <f t="shared" si="3"/>
        <v>4.1582150101419879</v>
      </c>
      <c r="E16" s="481">
        <f t="shared" si="3"/>
        <v>-1.1673151750972763</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-1.0309837755711106</v>
      </c>
      <c r="C17" s="480">
        <f>'Tabelle 3.3'!J14</f>
        <v>-8.4300975383186252</v>
      </c>
      <c r="D17" s="481">
        <f t="shared" si="3"/>
        <v>-1.0309837755711106</v>
      </c>
      <c r="E17" s="481">
        <f t="shared" si="3"/>
        <v>-8.4300975383186252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1.7363344051446945</v>
      </c>
      <c r="C18" s="480">
        <f>'Tabelle 3.3'!J15</f>
        <v>-4.6247818499127398</v>
      </c>
      <c r="D18" s="481">
        <f t="shared" si="3"/>
        <v>1.7363344051446945</v>
      </c>
      <c r="E18" s="481">
        <f t="shared" si="3"/>
        <v>-4.6247818499127398</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-2.2536320672151233</v>
      </c>
      <c r="C19" s="480">
        <f>'Tabelle 3.3'!J16</f>
        <v>-9.0764331210191092</v>
      </c>
      <c r="D19" s="481">
        <f t="shared" si="3"/>
        <v>-2.2536320672151233</v>
      </c>
      <c r="E19" s="481">
        <f t="shared" si="3"/>
        <v>-9.0764331210191092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0.57809656353709449</v>
      </c>
      <c r="C20" s="480">
        <f>'Tabelle 3.3'!J17</f>
        <v>-12.654320987654321</v>
      </c>
      <c r="D20" s="481">
        <f t="shared" si="3"/>
        <v>0.57809656353709449</v>
      </c>
      <c r="E20" s="481">
        <f t="shared" si="3"/>
        <v>-12.654320987654321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2.4193548387096775</v>
      </c>
      <c r="C21" s="480">
        <f>'Tabelle 3.3'!J18</f>
        <v>-1.9832189168573608</v>
      </c>
      <c r="D21" s="481">
        <f t="shared" si="3"/>
        <v>2.4193548387096775</v>
      </c>
      <c r="E21" s="481">
        <f t="shared" si="3"/>
        <v>-1.9832189168573608</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2.5152684024429446</v>
      </c>
      <c r="C22" s="480">
        <f>'Tabelle 3.3'!J19</f>
        <v>-1.8905872888173774</v>
      </c>
      <c r="D22" s="481">
        <f t="shared" si="3"/>
        <v>2.5152684024429446</v>
      </c>
      <c r="E22" s="481">
        <f t="shared" si="3"/>
        <v>-1.8905872888173774</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-2.3342670401493932</v>
      </c>
      <c r="C23" s="480">
        <f>'Tabelle 3.3'!J20</f>
        <v>-1.2913223140495869</v>
      </c>
      <c r="D23" s="481">
        <f t="shared" si="3"/>
        <v>-2.3342670401493932</v>
      </c>
      <c r="E23" s="481">
        <f t="shared" si="3"/>
        <v>-1.2913223140495869</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-0.67176279823951823</v>
      </c>
      <c r="C24" s="480">
        <f>'Tabelle 3.3'!J21</f>
        <v>-8.7235996326905418</v>
      </c>
      <c r="D24" s="481">
        <f t="shared" si="3"/>
        <v>-0.67176279823951823</v>
      </c>
      <c r="E24" s="481">
        <f t="shared" si="3"/>
        <v>-8.7235996326905418</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4.4594594594594597</v>
      </c>
      <c r="C25" s="480">
        <f>'Tabelle 3.3'!J22</f>
        <v>3.536977491961415</v>
      </c>
      <c r="D25" s="481">
        <f t="shared" si="3"/>
        <v>4.4594594594594597</v>
      </c>
      <c r="E25" s="481">
        <f t="shared" si="3"/>
        <v>3.536977491961415</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1.2578616352201257</v>
      </c>
      <c r="C26" s="480">
        <f>'Tabelle 3.3'!J23</f>
        <v>2.8753993610223643</v>
      </c>
      <c r="D26" s="481">
        <f t="shared" si="3"/>
        <v>1.2578616352201257</v>
      </c>
      <c r="E26" s="481">
        <f t="shared" si="3"/>
        <v>2.8753993610223643</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1.5396762731938414</v>
      </c>
      <c r="C27" s="480">
        <f>'Tabelle 3.3'!J24</f>
        <v>-4.2153589315525872</v>
      </c>
      <c r="D27" s="481">
        <f t="shared" si="3"/>
        <v>1.5396762731938414</v>
      </c>
      <c r="E27" s="481">
        <f t="shared" si="3"/>
        <v>-4.2153589315525872</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5.5646481178396074</v>
      </c>
      <c r="C28" s="480">
        <f>'Tabelle 3.3'!J25</f>
        <v>-5.8798190824897691</v>
      </c>
      <c r="D28" s="481">
        <f t="shared" si="3"/>
        <v>5.5646481178396074</v>
      </c>
      <c r="E28" s="481">
        <f t="shared" si="3"/>
        <v>-5.8798190824897691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-16.06376456161864</v>
      </c>
      <c r="C29" s="480">
        <f>'Tabelle 3.3'!J26</f>
        <v>-3.3333333333333335</v>
      </c>
      <c r="D29" s="481">
        <f t="shared" si="3"/>
        <v>-16.06376456161864</v>
      </c>
      <c r="E29" s="481">
        <f t="shared" si="3"/>
        <v>-3.3333333333333335</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2.6423159121818536</v>
      </c>
      <c r="C30" s="480">
        <f>'Tabelle 3.3'!J27</f>
        <v>5.0228310502283104</v>
      </c>
      <c r="D30" s="481">
        <f t="shared" si="3"/>
        <v>2.6423159121818536</v>
      </c>
      <c r="E30" s="481">
        <f t="shared" si="3"/>
        <v>5.0228310502283104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9.8237597911227148</v>
      </c>
      <c r="C31" s="480">
        <f>'Tabelle 3.3'!J28</f>
        <v>41.37323943661972</v>
      </c>
      <c r="D31" s="481">
        <f t="shared" si="3"/>
        <v>9.8237597911227148</v>
      </c>
      <c r="E31" s="481">
        <f t="shared" si="3"/>
        <v>41.37323943661972</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2.7983939652025795</v>
      </c>
      <c r="C32" s="480">
        <f>'Tabelle 3.3'!J29</f>
        <v>-1.4413177762525737</v>
      </c>
      <c r="D32" s="481">
        <f t="shared" si="3"/>
        <v>2.7983939652025795</v>
      </c>
      <c r="E32" s="481">
        <f t="shared" si="3"/>
        <v>-1.4413177762525737</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0.11804052724768838</v>
      </c>
      <c r="C33" s="480">
        <f>'Tabelle 3.3'!J30</f>
        <v>-14.354066985645932</v>
      </c>
      <c r="D33" s="481">
        <f t="shared" si="3"/>
        <v>0.11804052724768838</v>
      </c>
      <c r="E33" s="481">
        <f t="shared" si="3"/>
        <v>-14.354066985645932</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5.2109181141439205</v>
      </c>
      <c r="C34" s="480">
        <f>'Tabelle 3.3'!J31</f>
        <v>-1.1645267243953419</v>
      </c>
      <c r="D34" s="481">
        <f t="shared" si="3"/>
        <v>5.2109181141439205</v>
      </c>
      <c r="E34" s="481">
        <f t="shared" si="3"/>
        <v>-1.1645267243953419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0.41580041580041582</v>
      </c>
      <c r="C37" s="480">
        <f>'Tabelle 3.3'!J34</f>
        <v>7.6124567474048446</v>
      </c>
      <c r="D37" s="481">
        <f t="shared" si="3"/>
        <v>0.41580041580041582</v>
      </c>
      <c r="E37" s="481">
        <f t="shared" si="3"/>
        <v>7.6124567474048446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-0.34388816935375821</v>
      </c>
      <c r="C38" s="480">
        <f>'Tabelle 3.3'!J35</f>
        <v>-6.6734763363976848</v>
      </c>
      <c r="D38" s="481">
        <f t="shared" si="3"/>
        <v>-0.34388816935375821</v>
      </c>
      <c r="E38" s="481">
        <f t="shared" si="3"/>
        <v>-6.6734763363976848</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1.7206362617186866</v>
      </c>
      <c r="C39" s="480">
        <f>'Tabelle 3.3'!J36</f>
        <v>-3.2864756314204064</v>
      </c>
      <c r="D39" s="481">
        <f t="shared" si="3"/>
        <v>1.7206362617186866</v>
      </c>
      <c r="E39" s="481">
        <f t="shared" si="3"/>
        <v>-3.2864756314204064</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1.7206362617186866</v>
      </c>
      <c r="C45" s="480">
        <f>'Tabelle 3.3'!J36</f>
        <v>-3.2864756314204064</v>
      </c>
      <c r="D45" s="481">
        <f t="shared" si="3"/>
        <v>1.7206362617186866</v>
      </c>
      <c r="E45" s="481">
        <f t="shared" si="3"/>
        <v>-3.2864756314204064</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96966</v>
      </c>
      <c r="C51" s="487">
        <v>23273</v>
      </c>
      <c r="D51" s="487">
        <v>9986</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97374</v>
      </c>
      <c r="C52" s="487">
        <v>23261</v>
      </c>
      <c r="D52" s="487">
        <v>10193</v>
      </c>
      <c r="E52" s="488">
        <f t="shared" ref="E52:G70" si="11">IF($A$51=37802,IF(COUNTBLANK(B$51:B$70)&gt;0,#N/A,B52/B$51*100),IF(COUNTBLANK(B$51:B$75)&gt;0,#N/A,B52/B$51*100))</f>
        <v>100.42076604170533</v>
      </c>
      <c r="F52" s="488">
        <f t="shared" si="11"/>
        <v>99.948438104240964</v>
      </c>
      <c r="G52" s="488">
        <f t="shared" si="11"/>
        <v>102.07290206288803</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99156</v>
      </c>
      <c r="C53" s="487">
        <v>22896</v>
      </c>
      <c r="D53" s="487">
        <v>10450</v>
      </c>
      <c r="E53" s="488">
        <f t="shared" si="11"/>
        <v>102.25852360621248</v>
      </c>
      <c r="F53" s="488">
        <f t="shared" si="11"/>
        <v>98.38009710823701</v>
      </c>
      <c r="G53" s="488">
        <f t="shared" si="11"/>
        <v>104.64650510715001</v>
      </c>
      <c r="H53" s="489">
        <f>IF(ISERROR(L53)=TRUE,IF(MONTH(A53)=MONTH(MAX(A$51:A$75)),A53,""),"")</f>
        <v>41883</v>
      </c>
      <c r="I53" s="488">
        <f t="shared" si="12"/>
        <v>102.25852360621248</v>
      </c>
      <c r="J53" s="488">
        <f t="shared" si="10"/>
        <v>98.38009710823701</v>
      </c>
      <c r="K53" s="488">
        <f t="shared" si="10"/>
        <v>104.64650510715001</v>
      </c>
      <c r="L53" s="488" t="e">
        <f t="shared" si="13"/>
        <v>#N/A</v>
      </c>
    </row>
    <row r="54" spans="1:14" ht="15" customHeight="1" x14ac:dyDescent="0.2">
      <c r="A54" s="490" t="s">
        <v>462</v>
      </c>
      <c r="B54" s="487">
        <v>98046</v>
      </c>
      <c r="C54" s="487">
        <v>23059</v>
      </c>
      <c r="D54" s="487">
        <v>10605</v>
      </c>
      <c r="E54" s="488">
        <f t="shared" si="11"/>
        <v>101.11379246333767</v>
      </c>
      <c r="F54" s="488">
        <f t="shared" si="11"/>
        <v>99.080479525630565</v>
      </c>
      <c r="G54" s="488">
        <f t="shared" si="11"/>
        <v>106.19867814940918</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98636</v>
      </c>
      <c r="C55" s="487">
        <v>22329</v>
      </c>
      <c r="D55" s="487">
        <v>10441</v>
      </c>
      <c r="E55" s="488">
        <f t="shared" si="11"/>
        <v>101.72225316090176</v>
      </c>
      <c r="F55" s="488">
        <f t="shared" si="11"/>
        <v>95.943797533622657</v>
      </c>
      <c r="G55" s="488">
        <f t="shared" si="11"/>
        <v>104.55637893050272</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98736</v>
      </c>
      <c r="C56" s="487">
        <v>22513</v>
      </c>
      <c r="D56" s="487">
        <v>10380</v>
      </c>
      <c r="E56" s="488">
        <f t="shared" si="11"/>
        <v>101.82538209269228</v>
      </c>
      <c r="F56" s="488">
        <f t="shared" si="11"/>
        <v>96.734413268594508</v>
      </c>
      <c r="G56" s="488">
        <f t="shared" si="11"/>
        <v>103.94552373322652</v>
      </c>
      <c r="H56" s="489" t="str">
        <f t="shared" si="14"/>
        <v/>
      </c>
      <c r="I56" s="488" t="str">
        <f t="shared" si="12"/>
        <v/>
      </c>
      <c r="J56" s="488" t="str">
        <f t="shared" si="10"/>
        <v/>
      </c>
      <c r="K56" s="488" t="str">
        <f t="shared" si="10"/>
        <v/>
      </c>
      <c r="L56" s="488" t="e">
        <f t="shared" si="13"/>
        <v>#N/A</v>
      </c>
    </row>
    <row r="57" spans="1:14" ht="15" customHeight="1" x14ac:dyDescent="0.2">
      <c r="A57" s="490">
        <v>42248</v>
      </c>
      <c r="B57" s="487">
        <v>101227</v>
      </c>
      <c r="C57" s="487">
        <v>22172</v>
      </c>
      <c r="D57" s="487">
        <v>10739</v>
      </c>
      <c r="E57" s="488">
        <f t="shared" si="11"/>
        <v>104.39432378359426</v>
      </c>
      <c r="F57" s="488">
        <f t="shared" si="11"/>
        <v>95.269196064108613</v>
      </c>
      <c r="G57" s="488">
        <f t="shared" si="11"/>
        <v>107.54055677949128</v>
      </c>
      <c r="H57" s="489">
        <f t="shared" si="14"/>
        <v>42248</v>
      </c>
      <c r="I57" s="488">
        <f t="shared" si="12"/>
        <v>104.39432378359426</v>
      </c>
      <c r="J57" s="488">
        <f t="shared" si="10"/>
        <v>95.269196064108613</v>
      </c>
      <c r="K57" s="488">
        <f t="shared" si="10"/>
        <v>107.54055677949128</v>
      </c>
      <c r="L57" s="488" t="e">
        <f t="shared" si="13"/>
        <v>#N/A</v>
      </c>
    </row>
    <row r="58" spans="1:14" ht="15" customHeight="1" x14ac:dyDescent="0.2">
      <c r="A58" s="490" t="s">
        <v>465</v>
      </c>
      <c r="B58" s="487">
        <v>100481</v>
      </c>
      <c r="C58" s="487">
        <v>22026</v>
      </c>
      <c r="D58" s="487">
        <v>10671</v>
      </c>
      <c r="E58" s="488">
        <f t="shared" si="11"/>
        <v>103.62498195243694</v>
      </c>
      <c r="F58" s="488">
        <f t="shared" si="11"/>
        <v>94.641859665707045</v>
      </c>
      <c r="G58" s="488">
        <f t="shared" si="11"/>
        <v>106.85960344482275</v>
      </c>
      <c r="H58" s="489" t="str">
        <f t="shared" si="14"/>
        <v/>
      </c>
      <c r="I58" s="488" t="str">
        <f t="shared" si="12"/>
        <v/>
      </c>
      <c r="J58" s="488" t="str">
        <f t="shared" si="10"/>
        <v/>
      </c>
      <c r="K58" s="488" t="str">
        <f t="shared" si="10"/>
        <v/>
      </c>
      <c r="L58" s="488" t="e">
        <f t="shared" si="13"/>
        <v>#N/A</v>
      </c>
    </row>
    <row r="59" spans="1:14" ht="15" customHeight="1" x14ac:dyDescent="0.2">
      <c r="A59" s="490" t="s">
        <v>466</v>
      </c>
      <c r="B59" s="487">
        <v>100490</v>
      </c>
      <c r="C59" s="487">
        <v>22088</v>
      </c>
      <c r="D59" s="487">
        <v>10676</v>
      </c>
      <c r="E59" s="488">
        <f t="shared" si="11"/>
        <v>103.63426355629808</v>
      </c>
      <c r="F59" s="488">
        <f t="shared" si="11"/>
        <v>94.908262793795387</v>
      </c>
      <c r="G59" s="488">
        <f t="shared" si="11"/>
        <v>106.90967354296015</v>
      </c>
      <c r="H59" s="489" t="str">
        <f t="shared" si="14"/>
        <v/>
      </c>
      <c r="I59" s="488" t="str">
        <f t="shared" si="12"/>
        <v/>
      </c>
      <c r="J59" s="488" t="str">
        <f t="shared" si="10"/>
        <v/>
      </c>
      <c r="K59" s="488" t="str">
        <f t="shared" si="10"/>
        <v/>
      </c>
      <c r="L59" s="488" t="e">
        <f t="shared" si="13"/>
        <v>#N/A</v>
      </c>
    </row>
    <row r="60" spans="1:14" ht="15" customHeight="1" x14ac:dyDescent="0.2">
      <c r="A60" s="490" t="s">
        <v>467</v>
      </c>
      <c r="B60" s="487">
        <v>100964</v>
      </c>
      <c r="C60" s="487">
        <v>22043</v>
      </c>
      <c r="D60" s="487">
        <v>10768</v>
      </c>
      <c r="E60" s="488">
        <f t="shared" si="11"/>
        <v>104.12309469298518</v>
      </c>
      <c r="F60" s="488">
        <f t="shared" si="11"/>
        <v>94.714905684699005</v>
      </c>
      <c r="G60" s="488">
        <f t="shared" si="11"/>
        <v>107.83096334868816</v>
      </c>
      <c r="H60" s="489" t="str">
        <f t="shared" si="14"/>
        <v/>
      </c>
      <c r="I60" s="488" t="str">
        <f t="shared" si="12"/>
        <v/>
      </c>
      <c r="J60" s="488" t="str">
        <f t="shared" si="10"/>
        <v/>
      </c>
      <c r="K60" s="488" t="str">
        <f t="shared" si="10"/>
        <v/>
      </c>
      <c r="L60" s="488" t="e">
        <f t="shared" si="13"/>
        <v>#N/A</v>
      </c>
    </row>
    <row r="61" spans="1:14" ht="15" customHeight="1" x14ac:dyDescent="0.2">
      <c r="A61" s="490">
        <v>42614</v>
      </c>
      <c r="B61" s="487">
        <v>103016</v>
      </c>
      <c r="C61" s="487">
        <v>21670</v>
      </c>
      <c r="D61" s="487">
        <v>11074</v>
      </c>
      <c r="E61" s="488">
        <f t="shared" si="11"/>
        <v>106.23930037332674</v>
      </c>
      <c r="F61" s="488">
        <f t="shared" si="11"/>
        <v>93.112190091522365</v>
      </c>
      <c r="G61" s="488">
        <f t="shared" si="11"/>
        <v>110.89525335469656</v>
      </c>
      <c r="H61" s="489">
        <f t="shared" si="14"/>
        <v>42614</v>
      </c>
      <c r="I61" s="488">
        <f t="shared" si="12"/>
        <v>106.23930037332674</v>
      </c>
      <c r="J61" s="488">
        <f t="shared" si="10"/>
        <v>93.112190091522365</v>
      </c>
      <c r="K61" s="488">
        <f t="shared" si="10"/>
        <v>110.89525335469656</v>
      </c>
      <c r="L61" s="488" t="e">
        <f t="shared" si="13"/>
        <v>#N/A</v>
      </c>
    </row>
    <row r="62" spans="1:14" ht="15" customHeight="1" x14ac:dyDescent="0.2">
      <c r="A62" s="490" t="s">
        <v>468</v>
      </c>
      <c r="B62" s="487">
        <v>102686</v>
      </c>
      <c r="C62" s="487">
        <v>21794</v>
      </c>
      <c r="D62" s="487">
        <v>11211</v>
      </c>
      <c r="E62" s="488">
        <f t="shared" si="11"/>
        <v>105.898974898418</v>
      </c>
      <c r="F62" s="488">
        <f t="shared" si="11"/>
        <v>93.644996347699049</v>
      </c>
      <c r="G62" s="488">
        <f t="shared" si="11"/>
        <v>112.26717404366113</v>
      </c>
      <c r="H62" s="489" t="str">
        <f t="shared" si="14"/>
        <v/>
      </c>
      <c r="I62" s="488" t="str">
        <f t="shared" si="12"/>
        <v/>
      </c>
      <c r="J62" s="488" t="str">
        <f t="shared" si="10"/>
        <v/>
      </c>
      <c r="K62" s="488" t="str">
        <f t="shared" si="10"/>
        <v/>
      </c>
      <c r="L62" s="488" t="e">
        <f t="shared" si="13"/>
        <v>#N/A</v>
      </c>
    </row>
    <row r="63" spans="1:14" ht="15" customHeight="1" x14ac:dyDescent="0.2">
      <c r="A63" s="490" t="s">
        <v>469</v>
      </c>
      <c r="B63" s="487">
        <v>103201</v>
      </c>
      <c r="C63" s="487">
        <v>21632</v>
      </c>
      <c r="D63" s="487">
        <v>11087</v>
      </c>
      <c r="E63" s="488">
        <f t="shared" si="11"/>
        <v>106.43008889713921</v>
      </c>
      <c r="F63" s="488">
        <f t="shared" si="11"/>
        <v>92.948910754952081</v>
      </c>
      <c r="G63" s="488">
        <f t="shared" si="11"/>
        <v>111.02543560985379</v>
      </c>
      <c r="H63" s="489" t="str">
        <f t="shared" si="14"/>
        <v/>
      </c>
      <c r="I63" s="488" t="str">
        <f t="shared" si="12"/>
        <v/>
      </c>
      <c r="J63" s="488" t="str">
        <f t="shared" si="10"/>
        <v/>
      </c>
      <c r="K63" s="488" t="str">
        <f t="shared" si="10"/>
        <v/>
      </c>
      <c r="L63" s="488" t="e">
        <f t="shared" si="13"/>
        <v>#N/A</v>
      </c>
    </row>
    <row r="64" spans="1:14" ht="15" customHeight="1" x14ac:dyDescent="0.2">
      <c r="A64" s="490" t="s">
        <v>470</v>
      </c>
      <c r="B64" s="487">
        <v>103590</v>
      </c>
      <c r="C64" s="487">
        <v>21645</v>
      </c>
      <c r="D64" s="487">
        <v>11236</v>
      </c>
      <c r="E64" s="488">
        <f t="shared" si="11"/>
        <v>106.83126044180436</v>
      </c>
      <c r="F64" s="488">
        <f t="shared" si="11"/>
        <v>93.004769475357705</v>
      </c>
      <c r="G64" s="488">
        <f t="shared" si="11"/>
        <v>112.51752453434808</v>
      </c>
      <c r="H64" s="489" t="str">
        <f t="shared" si="14"/>
        <v/>
      </c>
      <c r="I64" s="488" t="str">
        <f t="shared" si="12"/>
        <v/>
      </c>
      <c r="J64" s="488" t="str">
        <f t="shared" si="10"/>
        <v/>
      </c>
      <c r="K64" s="488" t="str">
        <f t="shared" si="10"/>
        <v/>
      </c>
      <c r="L64" s="488" t="e">
        <f t="shared" si="13"/>
        <v>#N/A</v>
      </c>
    </row>
    <row r="65" spans="1:12" ht="15" customHeight="1" x14ac:dyDescent="0.2">
      <c r="A65" s="490">
        <v>42979</v>
      </c>
      <c r="B65" s="487">
        <v>105867</v>
      </c>
      <c r="C65" s="487">
        <v>21530</v>
      </c>
      <c r="D65" s="487">
        <v>11686</v>
      </c>
      <c r="E65" s="488">
        <f t="shared" si="11"/>
        <v>109.17950621867459</v>
      </c>
      <c r="F65" s="488">
        <f t="shared" si="11"/>
        <v>92.510634641000294</v>
      </c>
      <c r="G65" s="488">
        <f t="shared" si="11"/>
        <v>117.0238333667134</v>
      </c>
      <c r="H65" s="489">
        <f t="shared" si="14"/>
        <v>42979</v>
      </c>
      <c r="I65" s="488">
        <f t="shared" si="12"/>
        <v>109.17950621867459</v>
      </c>
      <c r="J65" s="488">
        <f t="shared" si="10"/>
        <v>92.510634641000294</v>
      </c>
      <c r="K65" s="488">
        <f t="shared" si="10"/>
        <v>117.0238333667134</v>
      </c>
      <c r="L65" s="488" t="e">
        <f t="shared" si="13"/>
        <v>#N/A</v>
      </c>
    </row>
    <row r="66" spans="1:12" ht="15" customHeight="1" x14ac:dyDescent="0.2">
      <c r="A66" s="490" t="s">
        <v>471</v>
      </c>
      <c r="B66" s="487">
        <v>105339</v>
      </c>
      <c r="C66" s="487">
        <v>21362</v>
      </c>
      <c r="D66" s="487">
        <v>11908</v>
      </c>
      <c r="E66" s="488">
        <f t="shared" si="11"/>
        <v>108.63498545882062</v>
      </c>
      <c r="F66" s="488">
        <f t="shared" si="11"/>
        <v>91.788768100373815</v>
      </c>
      <c r="G66" s="488">
        <f t="shared" si="11"/>
        <v>119.24694572401361</v>
      </c>
      <c r="H66" s="489" t="str">
        <f t="shared" si="14"/>
        <v/>
      </c>
      <c r="I66" s="488" t="str">
        <f t="shared" si="12"/>
        <v/>
      </c>
      <c r="J66" s="488" t="str">
        <f t="shared" si="10"/>
        <v/>
      </c>
      <c r="K66" s="488" t="str">
        <f t="shared" si="10"/>
        <v/>
      </c>
      <c r="L66" s="488" t="e">
        <f t="shared" si="13"/>
        <v>#N/A</v>
      </c>
    </row>
    <row r="67" spans="1:12" ht="15" customHeight="1" x14ac:dyDescent="0.2">
      <c r="A67" s="490" t="s">
        <v>472</v>
      </c>
      <c r="B67" s="487">
        <v>105313</v>
      </c>
      <c r="C67" s="487">
        <v>20987</v>
      </c>
      <c r="D67" s="487">
        <v>11758</v>
      </c>
      <c r="E67" s="488">
        <f t="shared" si="11"/>
        <v>108.60817193655508</v>
      </c>
      <c r="F67" s="488">
        <f t="shared" si="11"/>
        <v>90.177458857904014</v>
      </c>
      <c r="G67" s="488">
        <f t="shared" si="11"/>
        <v>117.74484277989185</v>
      </c>
      <c r="H67" s="489" t="str">
        <f t="shared" si="14"/>
        <v/>
      </c>
      <c r="I67" s="488" t="str">
        <f t="shared" si="12"/>
        <v/>
      </c>
      <c r="J67" s="488" t="str">
        <f t="shared" si="12"/>
        <v/>
      </c>
      <c r="K67" s="488" t="str">
        <f t="shared" si="12"/>
        <v/>
      </c>
      <c r="L67" s="488" t="e">
        <f t="shared" si="13"/>
        <v>#N/A</v>
      </c>
    </row>
    <row r="68" spans="1:12" ht="15" customHeight="1" x14ac:dyDescent="0.2">
      <c r="A68" s="490" t="s">
        <v>473</v>
      </c>
      <c r="B68" s="487">
        <v>105724</v>
      </c>
      <c r="C68" s="487">
        <v>21125</v>
      </c>
      <c r="D68" s="487">
        <v>11919</v>
      </c>
      <c r="E68" s="488">
        <f t="shared" si="11"/>
        <v>109.03203184621412</v>
      </c>
      <c r="F68" s="488">
        <f t="shared" si="11"/>
        <v>90.770420659132895</v>
      </c>
      <c r="G68" s="488">
        <f t="shared" si="11"/>
        <v>119.35709993991588</v>
      </c>
      <c r="H68" s="489" t="str">
        <f t="shared" si="14"/>
        <v/>
      </c>
      <c r="I68" s="488" t="str">
        <f t="shared" si="12"/>
        <v/>
      </c>
      <c r="J68" s="488" t="str">
        <f t="shared" si="12"/>
        <v/>
      </c>
      <c r="K68" s="488" t="str">
        <f t="shared" si="12"/>
        <v/>
      </c>
      <c r="L68" s="488" t="e">
        <f t="shared" si="13"/>
        <v>#N/A</v>
      </c>
    </row>
    <row r="69" spans="1:12" ht="15" customHeight="1" x14ac:dyDescent="0.2">
      <c r="A69" s="490">
        <v>43344</v>
      </c>
      <c r="B69" s="487">
        <v>107701</v>
      </c>
      <c r="C69" s="487">
        <v>20492</v>
      </c>
      <c r="D69" s="487">
        <v>12177</v>
      </c>
      <c r="E69" s="488">
        <f t="shared" si="11"/>
        <v>111.0708908277128</v>
      </c>
      <c r="F69" s="488">
        <f t="shared" si="11"/>
        <v>88.050530657843851</v>
      </c>
      <c r="G69" s="488">
        <f t="shared" si="11"/>
        <v>121.94071700380533</v>
      </c>
      <c r="H69" s="489">
        <f t="shared" si="14"/>
        <v>43344</v>
      </c>
      <c r="I69" s="488">
        <f t="shared" si="12"/>
        <v>111.0708908277128</v>
      </c>
      <c r="J69" s="488">
        <f t="shared" si="12"/>
        <v>88.050530657843851</v>
      </c>
      <c r="K69" s="488">
        <f t="shared" si="12"/>
        <v>121.94071700380533</v>
      </c>
      <c r="L69" s="488" t="e">
        <f t="shared" si="13"/>
        <v>#N/A</v>
      </c>
    </row>
    <row r="70" spans="1:12" ht="15" customHeight="1" x14ac:dyDescent="0.2">
      <c r="A70" s="490" t="s">
        <v>474</v>
      </c>
      <c r="B70" s="487">
        <v>107367</v>
      </c>
      <c r="C70" s="487">
        <v>20496</v>
      </c>
      <c r="D70" s="487">
        <v>12194</v>
      </c>
      <c r="E70" s="488">
        <f t="shared" si="11"/>
        <v>110.72644019553246</v>
      </c>
      <c r="F70" s="488">
        <f t="shared" si="11"/>
        <v>88.067717956430201</v>
      </c>
      <c r="G70" s="488">
        <f t="shared" si="11"/>
        <v>122.11095533747248</v>
      </c>
      <c r="H70" s="489" t="str">
        <f t="shared" si="14"/>
        <v/>
      </c>
      <c r="I70" s="488" t="str">
        <f t="shared" si="12"/>
        <v/>
      </c>
      <c r="J70" s="488" t="str">
        <f t="shared" si="12"/>
        <v/>
      </c>
      <c r="K70" s="488" t="str">
        <f t="shared" si="12"/>
        <v/>
      </c>
      <c r="L70" s="488" t="e">
        <f t="shared" si="13"/>
        <v>#N/A</v>
      </c>
    </row>
    <row r="71" spans="1:12" ht="15" customHeight="1" x14ac:dyDescent="0.2">
      <c r="A71" s="490" t="s">
        <v>475</v>
      </c>
      <c r="B71" s="487">
        <v>107291</v>
      </c>
      <c r="C71" s="487">
        <v>20381</v>
      </c>
      <c r="D71" s="487">
        <v>11965</v>
      </c>
      <c r="E71" s="491">
        <f t="shared" ref="E71:G75" si="15">IF($A$51=37802,IF(COUNTBLANK(B$51:B$70)&gt;0,#N/A,IF(ISBLANK(B71)=FALSE,B71/B$51*100,#N/A)),IF(COUNTBLANK(B$51:B$75)&gt;0,#N/A,B71/B$51*100))</f>
        <v>110.64806220737167</v>
      </c>
      <c r="F71" s="491">
        <f t="shared" si="15"/>
        <v>87.57358312207279</v>
      </c>
      <c r="G71" s="491">
        <f t="shared" si="15"/>
        <v>119.81774484277989</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107282</v>
      </c>
      <c r="C72" s="487">
        <v>20526</v>
      </c>
      <c r="D72" s="487">
        <v>12040</v>
      </c>
      <c r="E72" s="491">
        <f t="shared" si="15"/>
        <v>110.63878060351051</v>
      </c>
      <c r="F72" s="491">
        <f t="shared" si="15"/>
        <v>88.196622695827784</v>
      </c>
      <c r="G72" s="491">
        <f t="shared" si="15"/>
        <v>120.56879631484078</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109096</v>
      </c>
      <c r="C73" s="487">
        <v>20006</v>
      </c>
      <c r="D73" s="487">
        <v>12386</v>
      </c>
      <c r="E73" s="491">
        <f t="shared" si="15"/>
        <v>112.50953942619061</v>
      </c>
      <c r="F73" s="491">
        <f t="shared" si="15"/>
        <v>85.962273879602975</v>
      </c>
      <c r="G73" s="491">
        <f t="shared" si="15"/>
        <v>124.03364710594833</v>
      </c>
      <c r="H73" s="492">
        <f>IF(A$51=37802,IF(ISERROR(L73)=TRUE,IF(ISBLANK(A73)=FALSE,IF(MONTH(A73)=MONTH(MAX(A$51:A$75)),A73,""),""),""),IF(ISERROR(L73)=TRUE,IF(MONTH(A73)=MONTH(MAX(A$51:A$75)),A73,""),""))</f>
        <v>43709</v>
      </c>
      <c r="I73" s="488">
        <f t="shared" si="12"/>
        <v>112.50953942619061</v>
      </c>
      <c r="J73" s="488">
        <f t="shared" si="12"/>
        <v>85.962273879602975</v>
      </c>
      <c r="K73" s="488">
        <f t="shared" si="12"/>
        <v>124.03364710594833</v>
      </c>
      <c r="L73" s="488" t="e">
        <f t="shared" si="13"/>
        <v>#N/A</v>
      </c>
    </row>
    <row r="74" spans="1:12" ht="15" customHeight="1" x14ac:dyDescent="0.2">
      <c r="A74" s="490" t="s">
        <v>477</v>
      </c>
      <c r="B74" s="487">
        <v>108378</v>
      </c>
      <c r="C74" s="487">
        <v>20067</v>
      </c>
      <c r="D74" s="487">
        <v>12390</v>
      </c>
      <c r="E74" s="491">
        <f t="shared" si="15"/>
        <v>111.76907369593465</v>
      </c>
      <c r="F74" s="491">
        <f t="shared" si="15"/>
        <v>86.22438018304473</v>
      </c>
      <c r="G74" s="491">
        <f t="shared" si="15"/>
        <v>124.07370318445825</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108200</v>
      </c>
      <c r="C75" s="493">
        <v>19434</v>
      </c>
      <c r="D75" s="493">
        <v>11713</v>
      </c>
      <c r="E75" s="491">
        <f t="shared" si="15"/>
        <v>111.58550419734752</v>
      </c>
      <c r="F75" s="491">
        <f t="shared" si="15"/>
        <v>83.504490181755685</v>
      </c>
      <c r="G75" s="491">
        <f t="shared" si="15"/>
        <v>117.29421189665533</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112.50953942619061</v>
      </c>
      <c r="J77" s="488">
        <f>IF(J75&lt;&gt;"",J75,IF(J74&lt;&gt;"",J74,IF(J73&lt;&gt;"",J73,IF(J72&lt;&gt;"",J72,IF(J71&lt;&gt;"",J71,IF(J70&lt;&gt;"",J70,""))))))</f>
        <v>85.962273879602975</v>
      </c>
      <c r="K77" s="488">
        <f>IF(K75&lt;&gt;"",K75,IF(K74&lt;&gt;"",K74,IF(K73&lt;&gt;"",K73,IF(K72&lt;&gt;"",K72,IF(K71&lt;&gt;"",K71,IF(K70&lt;&gt;"",K70,""))))))</f>
        <v>124.03364710594833</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+12,5%</v>
      </c>
      <c r="J79" s="488" t="str">
        <f>"GeB - ausschließlich: "&amp;IF(J77&gt;100,"+","")&amp;TEXT(J77-100,"0,0")&amp;"%"</f>
        <v>GeB - ausschließlich: -14,0%</v>
      </c>
      <c r="K79" s="488" t="str">
        <f>"GeB - im Nebenjob: "&amp;IF(K77&gt;100,"+","")&amp;TEXT(K77-100,"0,0")&amp;"%"</f>
        <v>GeB - im Nebenjob: +24,0%</v>
      </c>
    </row>
    <row r="81" spans="9:9" ht="15" customHeight="1" x14ac:dyDescent="0.2">
      <c r="I81" s="488" t="str">
        <f>IF(ISERROR(HLOOKUP(1,I$78:K$79,2,FALSE)),"",HLOOKUP(1,I$78:K$79,2,FALSE))</f>
        <v>GeB - im Nebenjob: +24,0%</v>
      </c>
    </row>
    <row r="82" spans="9:9" ht="15" customHeight="1" x14ac:dyDescent="0.2">
      <c r="I82" s="488" t="str">
        <f>IF(ISERROR(HLOOKUP(2,I$78:K$79,2,FALSE)),"",HLOOKUP(2,I$78:K$79,2,FALSE))</f>
        <v>SvB: +12,5%</v>
      </c>
    </row>
    <row r="83" spans="9:9" ht="15" customHeight="1" x14ac:dyDescent="0.2">
      <c r="I83" s="488" t="str">
        <f>IF(ISERROR(HLOOKUP(3,I$78:K$79,2,FALSE)),"",HLOOKUP(3,I$78:K$79,2,FALSE))</f>
        <v>GeB - ausschließlich: -14,0%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108200</v>
      </c>
      <c r="E12" s="114">
        <v>108378</v>
      </c>
      <c r="F12" s="114">
        <v>109096</v>
      </c>
      <c r="G12" s="114">
        <v>107282</v>
      </c>
      <c r="H12" s="114">
        <v>107291</v>
      </c>
      <c r="I12" s="115">
        <v>909</v>
      </c>
      <c r="J12" s="116">
        <v>0.84722856530370672</v>
      </c>
      <c r="N12" s="117"/>
    </row>
    <row r="13" spans="1:15" s="110" customFormat="1" ht="13.5" customHeight="1" x14ac:dyDescent="0.2">
      <c r="A13" s="118" t="s">
        <v>105</v>
      </c>
      <c r="B13" s="119" t="s">
        <v>106</v>
      </c>
      <c r="C13" s="113">
        <v>55.86968576709797</v>
      </c>
      <c r="D13" s="114">
        <v>60451</v>
      </c>
      <c r="E13" s="114">
        <v>60633</v>
      </c>
      <c r="F13" s="114">
        <v>61442</v>
      </c>
      <c r="G13" s="114">
        <v>60364</v>
      </c>
      <c r="H13" s="114">
        <v>60370</v>
      </c>
      <c r="I13" s="115">
        <v>81</v>
      </c>
      <c r="J13" s="116">
        <v>0.13417260228590361</v>
      </c>
    </row>
    <row r="14" spans="1:15" s="110" customFormat="1" ht="13.5" customHeight="1" x14ac:dyDescent="0.2">
      <c r="A14" s="120"/>
      <c r="B14" s="119" t="s">
        <v>107</v>
      </c>
      <c r="C14" s="113">
        <v>44.13031423290203</v>
      </c>
      <c r="D14" s="114">
        <v>47749</v>
      </c>
      <c r="E14" s="114">
        <v>47745</v>
      </c>
      <c r="F14" s="114">
        <v>47654</v>
      </c>
      <c r="G14" s="114">
        <v>46918</v>
      </c>
      <c r="H14" s="114">
        <v>46921</v>
      </c>
      <c r="I14" s="115">
        <v>828</v>
      </c>
      <c r="J14" s="116">
        <v>1.7646682722022122</v>
      </c>
    </row>
    <row r="15" spans="1:15" s="110" customFormat="1" ht="13.5" customHeight="1" x14ac:dyDescent="0.2">
      <c r="A15" s="118" t="s">
        <v>105</v>
      </c>
      <c r="B15" s="121" t="s">
        <v>108</v>
      </c>
      <c r="C15" s="113">
        <v>11.414972273567468</v>
      </c>
      <c r="D15" s="114">
        <v>12351</v>
      </c>
      <c r="E15" s="114">
        <v>12822</v>
      </c>
      <c r="F15" s="114">
        <v>13140</v>
      </c>
      <c r="G15" s="114">
        <v>11985</v>
      </c>
      <c r="H15" s="114">
        <v>12433</v>
      </c>
      <c r="I15" s="115">
        <v>-82</v>
      </c>
      <c r="J15" s="116">
        <v>-0.65953510817984395</v>
      </c>
    </row>
    <row r="16" spans="1:15" s="110" customFormat="1" ht="13.5" customHeight="1" x14ac:dyDescent="0.2">
      <c r="A16" s="118"/>
      <c r="B16" s="121" t="s">
        <v>109</v>
      </c>
      <c r="C16" s="113">
        <v>65.621996303142325</v>
      </c>
      <c r="D16" s="114">
        <v>71003</v>
      </c>
      <c r="E16" s="114">
        <v>70951</v>
      </c>
      <c r="F16" s="114">
        <v>71576</v>
      </c>
      <c r="G16" s="114">
        <v>71265</v>
      </c>
      <c r="H16" s="114">
        <v>71279</v>
      </c>
      <c r="I16" s="115">
        <v>-276</v>
      </c>
      <c r="J16" s="116">
        <v>-0.38721081945594071</v>
      </c>
    </row>
    <row r="17" spans="1:10" s="110" customFormat="1" ht="13.5" customHeight="1" x14ac:dyDescent="0.2">
      <c r="A17" s="118"/>
      <c r="B17" s="121" t="s">
        <v>110</v>
      </c>
      <c r="C17" s="113">
        <v>21.731977818853974</v>
      </c>
      <c r="D17" s="114">
        <v>23514</v>
      </c>
      <c r="E17" s="114">
        <v>23255</v>
      </c>
      <c r="F17" s="114">
        <v>23055</v>
      </c>
      <c r="G17" s="114">
        <v>22725</v>
      </c>
      <c r="H17" s="114">
        <v>22305</v>
      </c>
      <c r="I17" s="115">
        <v>1209</v>
      </c>
      <c r="J17" s="116">
        <v>5.4203093476798925</v>
      </c>
    </row>
    <row r="18" spans="1:10" s="110" customFormat="1" ht="13.5" customHeight="1" x14ac:dyDescent="0.2">
      <c r="A18" s="120"/>
      <c r="B18" s="121" t="s">
        <v>111</v>
      </c>
      <c r="C18" s="113">
        <v>1.2310536044362292</v>
      </c>
      <c r="D18" s="114">
        <v>1332</v>
      </c>
      <c r="E18" s="114">
        <v>1350</v>
      </c>
      <c r="F18" s="114">
        <v>1325</v>
      </c>
      <c r="G18" s="114">
        <v>1307</v>
      </c>
      <c r="H18" s="114">
        <v>1274</v>
      </c>
      <c r="I18" s="115">
        <v>58</v>
      </c>
      <c r="J18" s="116">
        <v>4.5525902668759812</v>
      </c>
    </row>
    <row r="19" spans="1:10" s="110" customFormat="1" ht="13.5" customHeight="1" x14ac:dyDescent="0.2">
      <c r="A19" s="120"/>
      <c r="B19" s="121" t="s">
        <v>112</v>
      </c>
      <c r="C19" s="113">
        <v>0.33826247689463956</v>
      </c>
      <c r="D19" s="114">
        <v>366</v>
      </c>
      <c r="E19" s="114">
        <v>372</v>
      </c>
      <c r="F19" s="114">
        <v>390</v>
      </c>
      <c r="G19" s="114">
        <v>335</v>
      </c>
      <c r="H19" s="114">
        <v>335</v>
      </c>
      <c r="I19" s="115">
        <v>31</v>
      </c>
      <c r="J19" s="116">
        <v>9.2537313432835813</v>
      </c>
    </row>
    <row r="20" spans="1:10" s="110" customFormat="1" ht="13.5" customHeight="1" x14ac:dyDescent="0.2">
      <c r="A20" s="118" t="s">
        <v>113</v>
      </c>
      <c r="B20" s="122" t="s">
        <v>114</v>
      </c>
      <c r="C20" s="113">
        <v>73.866913123844725</v>
      </c>
      <c r="D20" s="114">
        <v>79924</v>
      </c>
      <c r="E20" s="114">
        <v>80340</v>
      </c>
      <c r="F20" s="114">
        <v>81290</v>
      </c>
      <c r="G20" s="114">
        <v>79688</v>
      </c>
      <c r="H20" s="114">
        <v>79996</v>
      </c>
      <c r="I20" s="115">
        <v>-72</v>
      </c>
      <c r="J20" s="116">
        <v>-9.0004500225011247E-2</v>
      </c>
    </row>
    <row r="21" spans="1:10" s="110" customFormat="1" ht="13.5" customHeight="1" x14ac:dyDescent="0.2">
      <c r="A21" s="120"/>
      <c r="B21" s="122" t="s">
        <v>115</v>
      </c>
      <c r="C21" s="113">
        <v>26.133086876155268</v>
      </c>
      <c r="D21" s="114">
        <v>28276</v>
      </c>
      <c r="E21" s="114">
        <v>28038</v>
      </c>
      <c r="F21" s="114">
        <v>27806</v>
      </c>
      <c r="G21" s="114">
        <v>27594</v>
      </c>
      <c r="H21" s="114">
        <v>27295</v>
      </c>
      <c r="I21" s="115">
        <v>981</v>
      </c>
      <c r="J21" s="116">
        <v>3.5940648470415826</v>
      </c>
    </row>
    <row r="22" spans="1:10" s="110" customFormat="1" ht="13.5" customHeight="1" x14ac:dyDescent="0.2">
      <c r="A22" s="118" t="s">
        <v>113</v>
      </c>
      <c r="B22" s="122" t="s">
        <v>116</v>
      </c>
      <c r="C22" s="113">
        <v>91.841035120147879</v>
      </c>
      <c r="D22" s="114">
        <v>99372</v>
      </c>
      <c r="E22" s="114">
        <v>99772</v>
      </c>
      <c r="F22" s="114">
        <v>100350</v>
      </c>
      <c r="G22" s="114">
        <v>98795</v>
      </c>
      <c r="H22" s="114">
        <v>98911</v>
      </c>
      <c r="I22" s="115">
        <v>461</v>
      </c>
      <c r="J22" s="116">
        <v>0.4660755628797606</v>
      </c>
    </row>
    <row r="23" spans="1:10" s="110" customFormat="1" ht="13.5" customHeight="1" x14ac:dyDescent="0.2">
      <c r="A23" s="123"/>
      <c r="B23" s="124" t="s">
        <v>117</v>
      </c>
      <c r="C23" s="125">
        <v>8.1099815157116453</v>
      </c>
      <c r="D23" s="114">
        <v>8775</v>
      </c>
      <c r="E23" s="114">
        <v>8555</v>
      </c>
      <c r="F23" s="114">
        <v>8688</v>
      </c>
      <c r="G23" s="114">
        <v>8425</v>
      </c>
      <c r="H23" s="114">
        <v>8317</v>
      </c>
      <c r="I23" s="115">
        <v>458</v>
      </c>
      <c r="J23" s="116">
        <v>5.5067933148971981</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31147</v>
      </c>
      <c r="E26" s="114">
        <v>32457</v>
      </c>
      <c r="F26" s="114">
        <v>32392</v>
      </c>
      <c r="G26" s="114">
        <v>32566</v>
      </c>
      <c r="H26" s="140">
        <v>32346</v>
      </c>
      <c r="I26" s="115">
        <v>-1199</v>
      </c>
      <c r="J26" s="116">
        <v>-3.706795276077413</v>
      </c>
    </row>
    <row r="27" spans="1:10" s="110" customFormat="1" ht="13.5" customHeight="1" x14ac:dyDescent="0.2">
      <c r="A27" s="118" t="s">
        <v>105</v>
      </c>
      <c r="B27" s="119" t="s">
        <v>106</v>
      </c>
      <c r="C27" s="113">
        <v>39.342472790316883</v>
      </c>
      <c r="D27" s="115">
        <v>12254</v>
      </c>
      <c r="E27" s="114">
        <v>12707</v>
      </c>
      <c r="F27" s="114">
        <v>12601</v>
      </c>
      <c r="G27" s="114">
        <v>12572</v>
      </c>
      <c r="H27" s="140">
        <v>12472</v>
      </c>
      <c r="I27" s="115">
        <v>-218</v>
      </c>
      <c r="J27" s="116">
        <v>-1.7479153303399615</v>
      </c>
    </row>
    <row r="28" spans="1:10" s="110" customFormat="1" ht="13.5" customHeight="1" x14ac:dyDescent="0.2">
      <c r="A28" s="120"/>
      <c r="B28" s="119" t="s">
        <v>107</v>
      </c>
      <c r="C28" s="113">
        <v>60.657527209683117</v>
      </c>
      <c r="D28" s="115">
        <v>18893</v>
      </c>
      <c r="E28" s="114">
        <v>19750</v>
      </c>
      <c r="F28" s="114">
        <v>19791</v>
      </c>
      <c r="G28" s="114">
        <v>19994</v>
      </c>
      <c r="H28" s="140">
        <v>19874</v>
      </c>
      <c r="I28" s="115">
        <v>-981</v>
      </c>
      <c r="J28" s="116">
        <v>-4.9360974137063502</v>
      </c>
    </row>
    <row r="29" spans="1:10" s="110" customFormat="1" ht="13.5" customHeight="1" x14ac:dyDescent="0.2">
      <c r="A29" s="118" t="s">
        <v>105</v>
      </c>
      <c r="B29" s="121" t="s">
        <v>108</v>
      </c>
      <c r="C29" s="113">
        <v>15.731852184801104</v>
      </c>
      <c r="D29" s="115">
        <v>4900</v>
      </c>
      <c r="E29" s="114">
        <v>5270</v>
      </c>
      <c r="F29" s="114">
        <v>5205</v>
      </c>
      <c r="G29" s="114">
        <v>5361</v>
      </c>
      <c r="H29" s="140">
        <v>5150</v>
      </c>
      <c r="I29" s="115">
        <v>-250</v>
      </c>
      <c r="J29" s="116">
        <v>-4.8543689320388346</v>
      </c>
    </row>
    <row r="30" spans="1:10" s="110" customFormat="1" ht="13.5" customHeight="1" x14ac:dyDescent="0.2">
      <c r="A30" s="118"/>
      <c r="B30" s="121" t="s">
        <v>109</v>
      </c>
      <c r="C30" s="113">
        <v>47.645038045397634</v>
      </c>
      <c r="D30" s="115">
        <v>14840</v>
      </c>
      <c r="E30" s="114">
        <v>15488</v>
      </c>
      <c r="F30" s="114">
        <v>15552</v>
      </c>
      <c r="G30" s="114">
        <v>15641</v>
      </c>
      <c r="H30" s="140">
        <v>15779</v>
      </c>
      <c r="I30" s="115">
        <v>-939</v>
      </c>
      <c r="J30" s="116">
        <v>-5.9509474618163383</v>
      </c>
    </row>
    <row r="31" spans="1:10" s="110" customFormat="1" ht="13.5" customHeight="1" x14ac:dyDescent="0.2">
      <c r="A31" s="118"/>
      <c r="B31" s="121" t="s">
        <v>110</v>
      </c>
      <c r="C31" s="113">
        <v>20.605515780010915</v>
      </c>
      <c r="D31" s="115">
        <v>6418</v>
      </c>
      <c r="E31" s="114">
        <v>6645</v>
      </c>
      <c r="F31" s="114">
        <v>6610</v>
      </c>
      <c r="G31" s="114">
        <v>6625</v>
      </c>
      <c r="H31" s="140">
        <v>6553</v>
      </c>
      <c r="I31" s="115">
        <v>-135</v>
      </c>
      <c r="J31" s="116">
        <v>-2.0601251335266291</v>
      </c>
    </row>
    <row r="32" spans="1:10" s="110" customFormat="1" ht="13.5" customHeight="1" x14ac:dyDescent="0.2">
      <c r="A32" s="120"/>
      <c r="B32" s="121" t="s">
        <v>111</v>
      </c>
      <c r="C32" s="113">
        <v>16.017593989790349</v>
      </c>
      <c r="D32" s="115">
        <v>4989</v>
      </c>
      <c r="E32" s="114">
        <v>5054</v>
      </c>
      <c r="F32" s="114">
        <v>5025</v>
      </c>
      <c r="G32" s="114">
        <v>4939</v>
      </c>
      <c r="H32" s="140">
        <v>4864</v>
      </c>
      <c r="I32" s="115">
        <v>125</v>
      </c>
      <c r="J32" s="116">
        <v>2.5699013157894739</v>
      </c>
    </row>
    <row r="33" spans="1:10" s="110" customFormat="1" ht="13.5" customHeight="1" x14ac:dyDescent="0.2">
      <c r="A33" s="120"/>
      <c r="B33" s="121" t="s">
        <v>112</v>
      </c>
      <c r="C33" s="113">
        <v>1.7786624715060841</v>
      </c>
      <c r="D33" s="115">
        <v>554</v>
      </c>
      <c r="E33" s="114">
        <v>530</v>
      </c>
      <c r="F33" s="114">
        <v>525</v>
      </c>
      <c r="G33" s="114">
        <v>430</v>
      </c>
      <c r="H33" s="140">
        <v>438</v>
      </c>
      <c r="I33" s="115">
        <v>116</v>
      </c>
      <c r="J33" s="116">
        <v>26.484018264840184</v>
      </c>
    </row>
    <row r="34" spans="1:10" s="110" customFormat="1" ht="13.5" customHeight="1" x14ac:dyDescent="0.2">
      <c r="A34" s="118" t="s">
        <v>113</v>
      </c>
      <c r="B34" s="122" t="s">
        <v>116</v>
      </c>
      <c r="C34" s="113">
        <v>90.307252704915399</v>
      </c>
      <c r="D34" s="115">
        <v>28128</v>
      </c>
      <c r="E34" s="114">
        <v>29438</v>
      </c>
      <c r="F34" s="114">
        <v>29365</v>
      </c>
      <c r="G34" s="114">
        <v>29468</v>
      </c>
      <c r="H34" s="140">
        <v>29254</v>
      </c>
      <c r="I34" s="115">
        <v>-1126</v>
      </c>
      <c r="J34" s="116">
        <v>-3.8490462842688178</v>
      </c>
    </row>
    <row r="35" spans="1:10" s="110" customFormat="1" ht="13.5" customHeight="1" x14ac:dyDescent="0.2">
      <c r="A35" s="118"/>
      <c r="B35" s="119" t="s">
        <v>117</v>
      </c>
      <c r="C35" s="113">
        <v>9.5932192506501437</v>
      </c>
      <c r="D35" s="115">
        <v>2988</v>
      </c>
      <c r="E35" s="114">
        <v>2976</v>
      </c>
      <c r="F35" s="114">
        <v>2982</v>
      </c>
      <c r="G35" s="114">
        <v>3052</v>
      </c>
      <c r="H35" s="140">
        <v>3048</v>
      </c>
      <c r="I35" s="115">
        <v>-60</v>
      </c>
      <c r="J35" s="116">
        <v>-1.9685039370078741</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19434</v>
      </c>
      <c r="E37" s="114">
        <v>20067</v>
      </c>
      <c r="F37" s="114">
        <v>20006</v>
      </c>
      <c r="G37" s="114">
        <v>20526</v>
      </c>
      <c r="H37" s="140">
        <v>20381</v>
      </c>
      <c r="I37" s="115">
        <v>-947</v>
      </c>
      <c r="J37" s="116">
        <v>-4.6464844708306758</v>
      </c>
    </row>
    <row r="38" spans="1:10" s="110" customFormat="1" ht="13.5" customHeight="1" x14ac:dyDescent="0.2">
      <c r="A38" s="118" t="s">
        <v>105</v>
      </c>
      <c r="B38" s="119" t="s">
        <v>106</v>
      </c>
      <c r="C38" s="113">
        <v>33.292168364721618</v>
      </c>
      <c r="D38" s="115">
        <v>6470</v>
      </c>
      <c r="E38" s="114">
        <v>6593</v>
      </c>
      <c r="F38" s="114">
        <v>6460</v>
      </c>
      <c r="G38" s="114">
        <v>6612</v>
      </c>
      <c r="H38" s="140">
        <v>6510</v>
      </c>
      <c r="I38" s="115">
        <v>-40</v>
      </c>
      <c r="J38" s="116">
        <v>-0.61443932411674351</v>
      </c>
    </row>
    <row r="39" spans="1:10" s="110" customFormat="1" ht="13.5" customHeight="1" x14ac:dyDescent="0.2">
      <c r="A39" s="120"/>
      <c r="B39" s="119" t="s">
        <v>107</v>
      </c>
      <c r="C39" s="113">
        <v>66.707831635278382</v>
      </c>
      <c r="D39" s="115">
        <v>12964</v>
      </c>
      <c r="E39" s="114">
        <v>13474</v>
      </c>
      <c r="F39" s="114">
        <v>13546</v>
      </c>
      <c r="G39" s="114">
        <v>13914</v>
      </c>
      <c r="H39" s="140">
        <v>13871</v>
      </c>
      <c r="I39" s="115">
        <v>-907</v>
      </c>
      <c r="J39" s="116">
        <v>-6.5388220027395283</v>
      </c>
    </row>
    <row r="40" spans="1:10" s="110" customFormat="1" ht="13.5" customHeight="1" x14ac:dyDescent="0.2">
      <c r="A40" s="118" t="s">
        <v>105</v>
      </c>
      <c r="B40" s="121" t="s">
        <v>108</v>
      </c>
      <c r="C40" s="113">
        <v>17.556859112894927</v>
      </c>
      <c r="D40" s="115">
        <v>3412</v>
      </c>
      <c r="E40" s="114">
        <v>3596</v>
      </c>
      <c r="F40" s="114">
        <v>3460</v>
      </c>
      <c r="G40" s="114">
        <v>3809</v>
      </c>
      <c r="H40" s="140">
        <v>3580</v>
      </c>
      <c r="I40" s="115">
        <v>-168</v>
      </c>
      <c r="J40" s="116">
        <v>-4.6927374301675977</v>
      </c>
    </row>
    <row r="41" spans="1:10" s="110" customFormat="1" ht="13.5" customHeight="1" x14ac:dyDescent="0.2">
      <c r="A41" s="118"/>
      <c r="B41" s="121" t="s">
        <v>109</v>
      </c>
      <c r="C41" s="113">
        <v>34.918184624884226</v>
      </c>
      <c r="D41" s="115">
        <v>6786</v>
      </c>
      <c r="E41" s="114">
        <v>7030</v>
      </c>
      <c r="F41" s="114">
        <v>7089</v>
      </c>
      <c r="G41" s="114">
        <v>7286</v>
      </c>
      <c r="H41" s="140">
        <v>7463</v>
      </c>
      <c r="I41" s="115">
        <v>-677</v>
      </c>
      <c r="J41" s="116">
        <v>-9.071419000401983</v>
      </c>
    </row>
    <row r="42" spans="1:10" s="110" customFormat="1" ht="13.5" customHeight="1" x14ac:dyDescent="0.2">
      <c r="A42" s="118"/>
      <c r="B42" s="121" t="s">
        <v>110</v>
      </c>
      <c r="C42" s="113">
        <v>22.51209220952969</v>
      </c>
      <c r="D42" s="115">
        <v>4375</v>
      </c>
      <c r="E42" s="114">
        <v>4517</v>
      </c>
      <c r="F42" s="114">
        <v>4565</v>
      </c>
      <c r="G42" s="114">
        <v>4608</v>
      </c>
      <c r="H42" s="140">
        <v>4588</v>
      </c>
      <c r="I42" s="115">
        <v>-213</v>
      </c>
      <c r="J42" s="116">
        <v>-4.6425457715780301</v>
      </c>
    </row>
    <row r="43" spans="1:10" s="110" customFormat="1" ht="13.5" customHeight="1" x14ac:dyDescent="0.2">
      <c r="A43" s="120"/>
      <c r="B43" s="121" t="s">
        <v>111</v>
      </c>
      <c r="C43" s="113">
        <v>25.01286405269116</v>
      </c>
      <c r="D43" s="115">
        <v>4861</v>
      </c>
      <c r="E43" s="114">
        <v>4924</v>
      </c>
      <c r="F43" s="114">
        <v>4892</v>
      </c>
      <c r="G43" s="114">
        <v>4823</v>
      </c>
      <c r="H43" s="140">
        <v>4750</v>
      </c>
      <c r="I43" s="115">
        <v>111</v>
      </c>
      <c r="J43" s="116">
        <v>2.3368421052631581</v>
      </c>
    </row>
    <row r="44" spans="1:10" s="110" customFormat="1" ht="13.5" customHeight="1" x14ac:dyDescent="0.2">
      <c r="A44" s="120"/>
      <c r="B44" s="121" t="s">
        <v>112</v>
      </c>
      <c r="C44" s="113">
        <v>2.6860142019141708</v>
      </c>
      <c r="D44" s="115">
        <v>522</v>
      </c>
      <c r="E44" s="114">
        <v>500</v>
      </c>
      <c r="F44" s="114">
        <v>490</v>
      </c>
      <c r="G44" s="114">
        <v>402</v>
      </c>
      <c r="H44" s="140">
        <v>410</v>
      </c>
      <c r="I44" s="115">
        <v>112</v>
      </c>
      <c r="J44" s="116">
        <v>27.317073170731707</v>
      </c>
    </row>
    <row r="45" spans="1:10" s="110" customFormat="1" ht="13.5" customHeight="1" x14ac:dyDescent="0.2">
      <c r="A45" s="118" t="s">
        <v>113</v>
      </c>
      <c r="B45" s="122" t="s">
        <v>116</v>
      </c>
      <c r="C45" s="113">
        <v>89.405166203560768</v>
      </c>
      <c r="D45" s="115">
        <v>17375</v>
      </c>
      <c r="E45" s="114">
        <v>18008</v>
      </c>
      <c r="F45" s="114">
        <v>17957</v>
      </c>
      <c r="G45" s="114">
        <v>18376</v>
      </c>
      <c r="H45" s="140">
        <v>18212</v>
      </c>
      <c r="I45" s="115">
        <v>-837</v>
      </c>
      <c r="J45" s="116">
        <v>-4.5958708543817259</v>
      </c>
    </row>
    <row r="46" spans="1:10" s="110" customFormat="1" ht="13.5" customHeight="1" x14ac:dyDescent="0.2">
      <c r="A46" s="118"/>
      <c r="B46" s="119" t="s">
        <v>117</v>
      </c>
      <c r="C46" s="113">
        <v>10.435319543068848</v>
      </c>
      <c r="D46" s="115">
        <v>2028</v>
      </c>
      <c r="E46" s="114">
        <v>2016</v>
      </c>
      <c r="F46" s="114">
        <v>2004</v>
      </c>
      <c r="G46" s="114">
        <v>2105</v>
      </c>
      <c r="H46" s="140">
        <v>2126</v>
      </c>
      <c r="I46" s="115">
        <v>-98</v>
      </c>
      <c r="J46" s="116">
        <v>-4.609595484477893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11713</v>
      </c>
      <c r="E48" s="114">
        <v>12390</v>
      </c>
      <c r="F48" s="114">
        <v>12386</v>
      </c>
      <c r="G48" s="114">
        <v>12040</v>
      </c>
      <c r="H48" s="140">
        <v>11965</v>
      </c>
      <c r="I48" s="115">
        <v>-252</v>
      </c>
      <c r="J48" s="116">
        <v>-2.1061429168407857</v>
      </c>
    </row>
    <row r="49" spans="1:12" s="110" customFormat="1" ht="13.5" customHeight="1" x14ac:dyDescent="0.2">
      <c r="A49" s="118" t="s">
        <v>105</v>
      </c>
      <c r="B49" s="119" t="s">
        <v>106</v>
      </c>
      <c r="C49" s="113">
        <v>49.381029625202764</v>
      </c>
      <c r="D49" s="115">
        <v>5784</v>
      </c>
      <c r="E49" s="114">
        <v>6114</v>
      </c>
      <c r="F49" s="114">
        <v>6141</v>
      </c>
      <c r="G49" s="114">
        <v>5960</v>
      </c>
      <c r="H49" s="140">
        <v>5962</v>
      </c>
      <c r="I49" s="115">
        <v>-178</v>
      </c>
      <c r="J49" s="116">
        <v>-2.9855753102985574</v>
      </c>
    </row>
    <row r="50" spans="1:12" s="110" customFormat="1" ht="13.5" customHeight="1" x14ac:dyDescent="0.2">
      <c r="A50" s="120"/>
      <c r="B50" s="119" t="s">
        <v>107</v>
      </c>
      <c r="C50" s="113">
        <v>50.618970374797236</v>
      </c>
      <c r="D50" s="115">
        <v>5929</v>
      </c>
      <c r="E50" s="114">
        <v>6276</v>
      </c>
      <c r="F50" s="114">
        <v>6245</v>
      </c>
      <c r="G50" s="114">
        <v>6080</v>
      </c>
      <c r="H50" s="140">
        <v>6003</v>
      </c>
      <c r="I50" s="115">
        <v>-74</v>
      </c>
      <c r="J50" s="116">
        <v>-1.2327169748459104</v>
      </c>
    </row>
    <row r="51" spans="1:12" s="110" customFormat="1" ht="13.5" customHeight="1" x14ac:dyDescent="0.2">
      <c r="A51" s="118" t="s">
        <v>105</v>
      </c>
      <c r="B51" s="121" t="s">
        <v>108</v>
      </c>
      <c r="C51" s="113">
        <v>12.703833347562538</v>
      </c>
      <c r="D51" s="115">
        <v>1488</v>
      </c>
      <c r="E51" s="114">
        <v>1674</v>
      </c>
      <c r="F51" s="114">
        <v>1745</v>
      </c>
      <c r="G51" s="114">
        <v>1552</v>
      </c>
      <c r="H51" s="140">
        <v>1570</v>
      </c>
      <c r="I51" s="115">
        <v>-82</v>
      </c>
      <c r="J51" s="116">
        <v>-5.2229299363057322</v>
      </c>
    </row>
    <row r="52" spans="1:12" s="110" customFormat="1" ht="13.5" customHeight="1" x14ac:dyDescent="0.2">
      <c r="A52" s="118"/>
      <c r="B52" s="121" t="s">
        <v>109</v>
      </c>
      <c r="C52" s="113">
        <v>68.761205498164429</v>
      </c>
      <c r="D52" s="115">
        <v>8054</v>
      </c>
      <c r="E52" s="114">
        <v>8458</v>
      </c>
      <c r="F52" s="114">
        <v>8463</v>
      </c>
      <c r="G52" s="114">
        <v>8355</v>
      </c>
      <c r="H52" s="140">
        <v>8316</v>
      </c>
      <c r="I52" s="115">
        <v>-262</v>
      </c>
      <c r="J52" s="116">
        <v>-3.1505531505531508</v>
      </c>
    </row>
    <row r="53" spans="1:12" s="110" customFormat="1" ht="13.5" customHeight="1" x14ac:dyDescent="0.2">
      <c r="A53" s="118"/>
      <c r="B53" s="121" t="s">
        <v>110</v>
      </c>
      <c r="C53" s="113">
        <v>17.442158285665499</v>
      </c>
      <c r="D53" s="115">
        <v>2043</v>
      </c>
      <c r="E53" s="114">
        <v>2128</v>
      </c>
      <c r="F53" s="114">
        <v>2045</v>
      </c>
      <c r="G53" s="114">
        <v>2017</v>
      </c>
      <c r="H53" s="140">
        <v>1965</v>
      </c>
      <c r="I53" s="115">
        <v>78</v>
      </c>
      <c r="J53" s="116">
        <v>3.9694656488549618</v>
      </c>
    </row>
    <row r="54" spans="1:12" s="110" customFormat="1" ht="13.5" customHeight="1" x14ac:dyDescent="0.2">
      <c r="A54" s="120"/>
      <c r="B54" s="121" t="s">
        <v>111</v>
      </c>
      <c r="C54" s="113">
        <v>1.0928028686075302</v>
      </c>
      <c r="D54" s="115">
        <v>128</v>
      </c>
      <c r="E54" s="114">
        <v>130</v>
      </c>
      <c r="F54" s="114">
        <v>133</v>
      </c>
      <c r="G54" s="114">
        <v>116</v>
      </c>
      <c r="H54" s="140">
        <v>114</v>
      </c>
      <c r="I54" s="115">
        <v>14</v>
      </c>
      <c r="J54" s="116">
        <v>12.280701754385966</v>
      </c>
    </row>
    <row r="55" spans="1:12" s="110" customFormat="1" ht="13.5" customHeight="1" x14ac:dyDescent="0.2">
      <c r="A55" s="120"/>
      <c r="B55" s="121" t="s">
        <v>112</v>
      </c>
      <c r="C55" s="113">
        <v>0.27320071715188254</v>
      </c>
      <c r="D55" s="115">
        <v>32</v>
      </c>
      <c r="E55" s="114">
        <v>30</v>
      </c>
      <c r="F55" s="114">
        <v>35</v>
      </c>
      <c r="G55" s="114">
        <v>28</v>
      </c>
      <c r="H55" s="140">
        <v>28</v>
      </c>
      <c r="I55" s="115">
        <v>4</v>
      </c>
      <c r="J55" s="116">
        <v>14.285714285714286</v>
      </c>
    </row>
    <row r="56" spans="1:12" s="110" customFormat="1" ht="13.5" customHeight="1" x14ac:dyDescent="0.2">
      <c r="A56" s="118" t="s">
        <v>113</v>
      </c>
      <c r="B56" s="122" t="s">
        <v>116</v>
      </c>
      <c r="C56" s="113">
        <v>91.803978485443523</v>
      </c>
      <c r="D56" s="115">
        <v>10753</v>
      </c>
      <c r="E56" s="114">
        <v>11430</v>
      </c>
      <c r="F56" s="114">
        <v>11408</v>
      </c>
      <c r="G56" s="114">
        <v>11092</v>
      </c>
      <c r="H56" s="140">
        <v>11042</v>
      </c>
      <c r="I56" s="115">
        <v>-289</v>
      </c>
      <c r="J56" s="116">
        <v>-2.6172794783553703</v>
      </c>
    </row>
    <row r="57" spans="1:12" s="110" customFormat="1" ht="13.5" customHeight="1" x14ac:dyDescent="0.2">
      <c r="A57" s="142"/>
      <c r="B57" s="124" t="s">
        <v>117</v>
      </c>
      <c r="C57" s="125">
        <v>8.1960215145564757</v>
      </c>
      <c r="D57" s="143">
        <v>960</v>
      </c>
      <c r="E57" s="144">
        <v>960</v>
      </c>
      <c r="F57" s="144">
        <v>978</v>
      </c>
      <c r="G57" s="144">
        <v>947</v>
      </c>
      <c r="H57" s="145">
        <v>922</v>
      </c>
      <c r="I57" s="143">
        <v>38</v>
      </c>
      <c r="J57" s="146">
        <v>4.1214750542299345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108200</v>
      </c>
      <c r="E12" s="236">
        <v>108378</v>
      </c>
      <c r="F12" s="114">
        <v>109096</v>
      </c>
      <c r="G12" s="114">
        <v>107282</v>
      </c>
      <c r="H12" s="140">
        <v>107291</v>
      </c>
      <c r="I12" s="115">
        <v>909</v>
      </c>
      <c r="J12" s="116">
        <v>0.84722856530370672</v>
      </c>
    </row>
    <row r="13" spans="1:15" s="110" customFormat="1" ht="12" customHeight="1" x14ac:dyDescent="0.2">
      <c r="A13" s="118" t="s">
        <v>105</v>
      </c>
      <c r="B13" s="119" t="s">
        <v>106</v>
      </c>
      <c r="C13" s="113">
        <v>55.86968576709797</v>
      </c>
      <c r="D13" s="115">
        <v>60451</v>
      </c>
      <c r="E13" s="114">
        <v>60633</v>
      </c>
      <c r="F13" s="114">
        <v>61442</v>
      </c>
      <c r="G13" s="114">
        <v>60364</v>
      </c>
      <c r="H13" s="140">
        <v>60370</v>
      </c>
      <c r="I13" s="115">
        <v>81</v>
      </c>
      <c r="J13" s="116">
        <v>0.13417260228590361</v>
      </c>
    </row>
    <row r="14" spans="1:15" s="110" customFormat="1" ht="12" customHeight="1" x14ac:dyDescent="0.2">
      <c r="A14" s="118"/>
      <c r="B14" s="119" t="s">
        <v>107</v>
      </c>
      <c r="C14" s="113">
        <v>44.13031423290203</v>
      </c>
      <c r="D14" s="115">
        <v>47749</v>
      </c>
      <c r="E14" s="114">
        <v>47745</v>
      </c>
      <c r="F14" s="114">
        <v>47654</v>
      </c>
      <c r="G14" s="114">
        <v>46918</v>
      </c>
      <c r="H14" s="140">
        <v>46921</v>
      </c>
      <c r="I14" s="115">
        <v>828</v>
      </c>
      <c r="J14" s="116">
        <v>1.7646682722022122</v>
      </c>
    </row>
    <row r="15" spans="1:15" s="110" customFormat="1" ht="12" customHeight="1" x14ac:dyDescent="0.2">
      <c r="A15" s="118" t="s">
        <v>105</v>
      </c>
      <c r="B15" s="121" t="s">
        <v>108</v>
      </c>
      <c r="C15" s="113">
        <v>11.414972273567468</v>
      </c>
      <c r="D15" s="115">
        <v>12351</v>
      </c>
      <c r="E15" s="114">
        <v>12822</v>
      </c>
      <c r="F15" s="114">
        <v>13140</v>
      </c>
      <c r="G15" s="114">
        <v>11985</v>
      </c>
      <c r="H15" s="140">
        <v>12433</v>
      </c>
      <c r="I15" s="115">
        <v>-82</v>
      </c>
      <c r="J15" s="116">
        <v>-0.65953510817984395</v>
      </c>
    </row>
    <row r="16" spans="1:15" s="110" customFormat="1" ht="12" customHeight="1" x14ac:dyDescent="0.2">
      <c r="A16" s="118"/>
      <c r="B16" s="121" t="s">
        <v>109</v>
      </c>
      <c r="C16" s="113">
        <v>65.621996303142325</v>
      </c>
      <c r="D16" s="115">
        <v>71003</v>
      </c>
      <c r="E16" s="114">
        <v>70951</v>
      </c>
      <c r="F16" s="114">
        <v>71576</v>
      </c>
      <c r="G16" s="114">
        <v>71265</v>
      </c>
      <c r="H16" s="140">
        <v>71279</v>
      </c>
      <c r="I16" s="115">
        <v>-276</v>
      </c>
      <c r="J16" s="116">
        <v>-0.38721081945594071</v>
      </c>
    </row>
    <row r="17" spans="1:10" s="110" customFormat="1" ht="12" customHeight="1" x14ac:dyDescent="0.2">
      <c r="A17" s="118"/>
      <c r="B17" s="121" t="s">
        <v>110</v>
      </c>
      <c r="C17" s="113">
        <v>21.731977818853974</v>
      </c>
      <c r="D17" s="115">
        <v>23514</v>
      </c>
      <c r="E17" s="114">
        <v>23255</v>
      </c>
      <c r="F17" s="114">
        <v>23055</v>
      </c>
      <c r="G17" s="114">
        <v>22725</v>
      </c>
      <c r="H17" s="140">
        <v>22305</v>
      </c>
      <c r="I17" s="115">
        <v>1209</v>
      </c>
      <c r="J17" s="116">
        <v>5.4203093476798925</v>
      </c>
    </row>
    <row r="18" spans="1:10" s="110" customFormat="1" ht="12" customHeight="1" x14ac:dyDescent="0.2">
      <c r="A18" s="120"/>
      <c r="B18" s="121" t="s">
        <v>111</v>
      </c>
      <c r="C18" s="113">
        <v>1.2310536044362292</v>
      </c>
      <c r="D18" s="115">
        <v>1332</v>
      </c>
      <c r="E18" s="114">
        <v>1350</v>
      </c>
      <c r="F18" s="114">
        <v>1325</v>
      </c>
      <c r="G18" s="114">
        <v>1307</v>
      </c>
      <c r="H18" s="140">
        <v>1274</v>
      </c>
      <c r="I18" s="115">
        <v>58</v>
      </c>
      <c r="J18" s="116">
        <v>4.5525902668759812</v>
      </c>
    </row>
    <row r="19" spans="1:10" s="110" customFormat="1" ht="12" customHeight="1" x14ac:dyDescent="0.2">
      <c r="A19" s="120"/>
      <c r="B19" s="121" t="s">
        <v>112</v>
      </c>
      <c r="C19" s="113">
        <v>0.33826247689463956</v>
      </c>
      <c r="D19" s="115">
        <v>366</v>
      </c>
      <c r="E19" s="114">
        <v>372</v>
      </c>
      <c r="F19" s="114">
        <v>390</v>
      </c>
      <c r="G19" s="114">
        <v>335</v>
      </c>
      <c r="H19" s="140">
        <v>335</v>
      </c>
      <c r="I19" s="115">
        <v>31</v>
      </c>
      <c r="J19" s="116">
        <v>9.2537313432835813</v>
      </c>
    </row>
    <row r="20" spans="1:10" s="110" customFormat="1" ht="12" customHeight="1" x14ac:dyDescent="0.2">
      <c r="A20" s="118" t="s">
        <v>113</v>
      </c>
      <c r="B20" s="119" t="s">
        <v>181</v>
      </c>
      <c r="C20" s="113">
        <v>73.866913123844725</v>
      </c>
      <c r="D20" s="115">
        <v>79924</v>
      </c>
      <c r="E20" s="114">
        <v>80340</v>
      </c>
      <c r="F20" s="114">
        <v>81290</v>
      </c>
      <c r="G20" s="114">
        <v>79688</v>
      </c>
      <c r="H20" s="140">
        <v>79996</v>
      </c>
      <c r="I20" s="115">
        <v>-72</v>
      </c>
      <c r="J20" s="116">
        <v>-9.0004500225011247E-2</v>
      </c>
    </row>
    <row r="21" spans="1:10" s="110" customFormat="1" ht="12" customHeight="1" x14ac:dyDescent="0.2">
      <c r="A21" s="118"/>
      <c r="B21" s="119" t="s">
        <v>182</v>
      </c>
      <c r="C21" s="113">
        <v>26.133086876155268</v>
      </c>
      <c r="D21" s="115">
        <v>28276</v>
      </c>
      <c r="E21" s="114">
        <v>28038</v>
      </c>
      <c r="F21" s="114">
        <v>27806</v>
      </c>
      <c r="G21" s="114">
        <v>27594</v>
      </c>
      <c r="H21" s="140">
        <v>27295</v>
      </c>
      <c r="I21" s="115">
        <v>981</v>
      </c>
      <c r="J21" s="116">
        <v>3.5940648470415826</v>
      </c>
    </row>
    <row r="22" spans="1:10" s="110" customFormat="1" ht="12" customHeight="1" x14ac:dyDescent="0.2">
      <c r="A22" s="118" t="s">
        <v>113</v>
      </c>
      <c r="B22" s="119" t="s">
        <v>116</v>
      </c>
      <c r="C22" s="113">
        <v>91.841035120147879</v>
      </c>
      <c r="D22" s="115">
        <v>99372</v>
      </c>
      <c r="E22" s="114">
        <v>99772</v>
      </c>
      <c r="F22" s="114">
        <v>100350</v>
      </c>
      <c r="G22" s="114">
        <v>98795</v>
      </c>
      <c r="H22" s="140">
        <v>98911</v>
      </c>
      <c r="I22" s="115">
        <v>461</v>
      </c>
      <c r="J22" s="116">
        <v>0.4660755628797606</v>
      </c>
    </row>
    <row r="23" spans="1:10" s="110" customFormat="1" ht="12" customHeight="1" x14ac:dyDescent="0.2">
      <c r="A23" s="118"/>
      <c r="B23" s="119" t="s">
        <v>117</v>
      </c>
      <c r="C23" s="113">
        <v>8.1099815157116453</v>
      </c>
      <c r="D23" s="115">
        <v>8775</v>
      </c>
      <c r="E23" s="114">
        <v>8555</v>
      </c>
      <c r="F23" s="114">
        <v>8688</v>
      </c>
      <c r="G23" s="114">
        <v>8425</v>
      </c>
      <c r="H23" s="140">
        <v>8317</v>
      </c>
      <c r="I23" s="115">
        <v>458</v>
      </c>
      <c r="J23" s="116">
        <v>5.5067933148971981</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7054675</v>
      </c>
      <c r="E25" s="236">
        <v>7078192</v>
      </c>
      <c r="F25" s="236">
        <v>7101371</v>
      </c>
      <c r="G25" s="236">
        <v>6976079</v>
      </c>
      <c r="H25" s="241">
        <v>6962590</v>
      </c>
      <c r="I25" s="235">
        <v>92085</v>
      </c>
      <c r="J25" s="116">
        <v>1.3225681822425275</v>
      </c>
    </row>
    <row r="26" spans="1:10" s="110" customFormat="1" ht="12" customHeight="1" x14ac:dyDescent="0.2">
      <c r="A26" s="118" t="s">
        <v>105</v>
      </c>
      <c r="B26" s="119" t="s">
        <v>106</v>
      </c>
      <c r="C26" s="113">
        <v>54.577539007821052</v>
      </c>
      <c r="D26" s="115">
        <v>3850268</v>
      </c>
      <c r="E26" s="114">
        <v>3865016</v>
      </c>
      <c r="F26" s="114">
        <v>3893016</v>
      </c>
      <c r="G26" s="114">
        <v>3822088</v>
      </c>
      <c r="H26" s="140">
        <v>3811491</v>
      </c>
      <c r="I26" s="115">
        <v>38777</v>
      </c>
      <c r="J26" s="116">
        <v>1.0173708923883069</v>
      </c>
    </row>
    <row r="27" spans="1:10" s="110" customFormat="1" ht="12" customHeight="1" x14ac:dyDescent="0.2">
      <c r="A27" s="118"/>
      <c r="B27" s="119" t="s">
        <v>107</v>
      </c>
      <c r="C27" s="113">
        <v>45.422460992178948</v>
      </c>
      <c r="D27" s="115">
        <v>3204407</v>
      </c>
      <c r="E27" s="114">
        <v>3213176</v>
      </c>
      <c r="F27" s="114">
        <v>3208355</v>
      </c>
      <c r="G27" s="114">
        <v>3153991</v>
      </c>
      <c r="H27" s="140">
        <v>3151099</v>
      </c>
      <c r="I27" s="115">
        <v>53308</v>
      </c>
      <c r="J27" s="116">
        <v>1.6917272354819699</v>
      </c>
    </row>
    <row r="28" spans="1:10" s="110" customFormat="1" ht="12" customHeight="1" x14ac:dyDescent="0.2">
      <c r="A28" s="118" t="s">
        <v>105</v>
      </c>
      <c r="B28" s="121" t="s">
        <v>108</v>
      </c>
      <c r="C28" s="113">
        <v>10.210690074312424</v>
      </c>
      <c r="D28" s="115">
        <v>720331</v>
      </c>
      <c r="E28" s="114">
        <v>748265</v>
      </c>
      <c r="F28" s="114">
        <v>763941</v>
      </c>
      <c r="G28" s="114">
        <v>692497</v>
      </c>
      <c r="H28" s="140">
        <v>713511</v>
      </c>
      <c r="I28" s="115">
        <v>6820</v>
      </c>
      <c r="J28" s="116">
        <v>0.95583670048534641</v>
      </c>
    </row>
    <row r="29" spans="1:10" s="110" customFormat="1" ht="12" customHeight="1" x14ac:dyDescent="0.2">
      <c r="A29" s="118"/>
      <c r="B29" s="121" t="s">
        <v>109</v>
      </c>
      <c r="C29" s="113">
        <v>68.21357468628959</v>
      </c>
      <c r="D29" s="115">
        <v>4812246</v>
      </c>
      <c r="E29" s="114">
        <v>4821330</v>
      </c>
      <c r="F29" s="114">
        <v>4842993</v>
      </c>
      <c r="G29" s="114">
        <v>4817717</v>
      </c>
      <c r="H29" s="140">
        <v>4809150</v>
      </c>
      <c r="I29" s="115">
        <v>3096</v>
      </c>
      <c r="J29" s="116">
        <v>6.4377280808458878E-2</v>
      </c>
    </row>
    <row r="30" spans="1:10" s="110" customFormat="1" ht="12" customHeight="1" x14ac:dyDescent="0.2">
      <c r="A30" s="118"/>
      <c r="B30" s="121" t="s">
        <v>110</v>
      </c>
      <c r="C30" s="113">
        <v>20.364013934022474</v>
      </c>
      <c r="D30" s="115">
        <v>1436615</v>
      </c>
      <c r="E30" s="114">
        <v>1422941</v>
      </c>
      <c r="F30" s="114">
        <v>1410650</v>
      </c>
      <c r="G30" s="114">
        <v>1385628</v>
      </c>
      <c r="H30" s="140">
        <v>1362394</v>
      </c>
      <c r="I30" s="115">
        <v>74221</v>
      </c>
      <c r="J30" s="116">
        <v>5.4478366757340391</v>
      </c>
    </row>
    <row r="31" spans="1:10" s="110" customFormat="1" ht="12" customHeight="1" x14ac:dyDescent="0.2">
      <c r="A31" s="120"/>
      <c r="B31" s="121" t="s">
        <v>111</v>
      </c>
      <c r="C31" s="113">
        <v>1.2117213053755134</v>
      </c>
      <c r="D31" s="115">
        <v>85483</v>
      </c>
      <c r="E31" s="114">
        <v>85656</v>
      </c>
      <c r="F31" s="114">
        <v>83787</v>
      </c>
      <c r="G31" s="114">
        <v>80237</v>
      </c>
      <c r="H31" s="140">
        <v>77535</v>
      </c>
      <c r="I31" s="115">
        <v>7948</v>
      </c>
      <c r="J31" s="116">
        <v>10.250854452827756</v>
      </c>
    </row>
    <row r="32" spans="1:10" s="110" customFormat="1" ht="12" customHeight="1" x14ac:dyDescent="0.2">
      <c r="A32" s="120"/>
      <c r="B32" s="121" t="s">
        <v>112</v>
      </c>
      <c r="C32" s="113">
        <v>0.36115058454145654</v>
      </c>
      <c r="D32" s="115">
        <v>25478</v>
      </c>
      <c r="E32" s="114">
        <v>25130</v>
      </c>
      <c r="F32" s="114">
        <v>25348</v>
      </c>
      <c r="G32" s="114">
        <v>21913</v>
      </c>
      <c r="H32" s="140">
        <v>20871</v>
      </c>
      <c r="I32" s="115">
        <v>4607</v>
      </c>
      <c r="J32" s="116">
        <v>22.073690767093094</v>
      </c>
    </row>
    <row r="33" spans="1:10" s="110" customFormat="1" ht="12" customHeight="1" x14ac:dyDescent="0.2">
      <c r="A33" s="118" t="s">
        <v>113</v>
      </c>
      <c r="B33" s="119" t="s">
        <v>181</v>
      </c>
      <c r="C33" s="113">
        <v>71.85734282585662</v>
      </c>
      <c r="D33" s="115">
        <v>5069302</v>
      </c>
      <c r="E33" s="114">
        <v>5095933</v>
      </c>
      <c r="F33" s="114">
        <v>5138138</v>
      </c>
      <c r="G33" s="114">
        <v>5037420</v>
      </c>
      <c r="H33" s="140">
        <v>5044291</v>
      </c>
      <c r="I33" s="115">
        <v>25011</v>
      </c>
      <c r="J33" s="116">
        <v>0.49582785767117715</v>
      </c>
    </row>
    <row r="34" spans="1:10" s="110" customFormat="1" ht="12" customHeight="1" x14ac:dyDescent="0.2">
      <c r="A34" s="118"/>
      <c r="B34" s="119" t="s">
        <v>182</v>
      </c>
      <c r="C34" s="113">
        <v>28.142657174143388</v>
      </c>
      <c r="D34" s="115">
        <v>1985373</v>
      </c>
      <c r="E34" s="114">
        <v>1982259</v>
      </c>
      <c r="F34" s="114">
        <v>1963233</v>
      </c>
      <c r="G34" s="114">
        <v>1938659</v>
      </c>
      <c r="H34" s="140">
        <v>1918299</v>
      </c>
      <c r="I34" s="115">
        <v>67074</v>
      </c>
      <c r="J34" s="116">
        <v>3.4965352116640838</v>
      </c>
    </row>
    <row r="35" spans="1:10" s="110" customFormat="1" ht="12" customHeight="1" x14ac:dyDescent="0.2">
      <c r="A35" s="118" t="s">
        <v>113</v>
      </c>
      <c r="B35" s="119" t="s">
        <v>116</v>
      </c>
      <c r="C35" s="113">
        <v>87.739633647191397</v>
      </c>
      <c r="D35" s="115">
        <v>6189746</v>
      </c>
      <c r="E35" s="114">
        <v>6224024</v>
      </c>
      <c r="F35" s="114">
        <v>6244801</v>
      </c>
      <c r="G35" s="114">
        <v>6142914</v>
      </c>
      <c r="H35" s="140">
        <v>6148248</v>
      </c>
      <c r="I35" s="115">
        <v>41498</v>
      </c>
      <c r="J35" s="116">
        <v>0.67495650793526873</v>
      </c>
    </row>
    <row r="36" spans="1:10" s="110" customFormat="1" ht="12" customHeight="1" x14ac:dyDescent="0.2">
      <c r="A36" s="118"/>
      <c r="B36" s="119" t="s">
        <v>117</v>
      </c>
      <c r="C36" s="113">
        <v>12.180305967319544</v>
      </c>
      <c r="D36" s="115">
        <v>859281</v>
      </c>
      <c r="E36" s="114">
        <v>848559</v>
      </c>
      <c r="F36" s="114">
        <v>851002</v>
      </c>
      <c r="G36" s="114">
        <v>827241</v>
      </c>
      <c r="H36" s="140">
        <v>808567</v>
      </c>
      <c r="I36" s="115">
        <v>50714</v>
      </c>
      <c r="J36" s="116">
        <v>6.2720838223672253</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108593</v>
      </c>
      <c r="E64" s="236">
        <v>109027</v>
      </c>
      <c r="F64" s="236">
        <v>109979</v>
      </c>
      <c r="G64" s="236">
        <v>108195</v>
      </c>
      <c r="H64" s="140">
        <v>108232</v>
      </c>
      <c r="I64" s="115">
        <v>361</v>
      </c>
      <c r="J64" s="116">
        <v>0.33354275999704341</v>
      </c>
    </row>
    <row r="65" spans="1:12" s="110" customFormat="1" ht="12" customHeight="1" x14ac:dyDescent="0.2">
      <c r="A65" s="118" t="s">
        <v>105</v>
      </c>
      <c r="B65" s="119" t="s">
        <v>106</v>
      </c>
      <c r="C65" s="113">
        <v>56.569023786063561</v>
      </c>
      <c r="D65" s="235">
        <v>61430</v>
      </c>
      <c r="E65" s="236">
        <v>61668</v>
      </c>
      <c r="F65" s="236">
        <v>62590</v>
      </c>
      <c r="G65" s="236">
        <v>61577</v>
      </c>
      <c r="H65" s="140">
        <v>61580</v>
      </c>
      <c r="I65" s="115">
        <v>-150</v>
      </c>
      <c r="J65" s="116">
        <v>-0.24358557973367975</v>
      </c>
    </row>
    <row r="66" spans="1:12" s="110" customFormat="1" ht="12" customHeight="1" x14ac:dyDescent="0.2">
      <c r="A66" s="118"/>
      <c r="B66" s="119" t="s">
        <v>107</v>
      </c>
      <c r="C66" s="113">
        <v>43.430976213936439</v>
      </c>
      <c r="D66" s="235">
        <v>47163</v>
      </c>
      <c r="E66" s="236">
        <v>47359</v>
      </c>
      <c r="F66" s="236">
        <v>47389</v>
      </c>
      <c r="G66" s="236">
        <v>46618</v>
      </c>
      <c r="H66" s="140">
        <v>46652</v>
      </c>
      <c r="I66" s="115">
        <v>511</v>
      </c>
      <c r="J66" s="116">
        <v>1.0953442510503302</v>
      </c>
    </row>
    <row r="67" spans="1:12" s="110" customFormat="1" ht="12" customHeight="1" x14ac:dyDescent="0.2">
      <c r="A67" s="118" t="s">
        <v>105</v>
      </c>
      <c r="B67" s="121" t="s">
        <v>108</v>
      </c>
      <c r="C67" s="113">
        <v>11.439043032239647</v>
      </c>
      <c r="D67" s="235">
        <v>12422</v>
      </c>
      <c r="E67" s="236">
        <v>12996</v>
      </c>
      <c r="F67" s="236">
        <v>13346</v>
      </c>
      <c r="G67" s="236">
        <v>12148</v>
      </c>
      <c r="H67" s="140">
        <v>12577</v>
      </c>
      <c r="I67" s="115">
        <v>-155</v>
      </c>
      <c r="J67" s="116">
        <v>-1.2324083644748349</v>
      </c>
    </row>
    <row r="68" spans="1:12" s="110" customFormat="1" ht="12" customHeight="1" x14ac:dyDescent="0.2">
      <c r="A68" s="118"/>
      <c r="B68" s="121" t="s">
        <v>109</v>
      </c>
      <c r="C68" s="113">
        <v>65.627618723122112</v>
      </c>
      <c r="D68" s="235">
        <v>71267</v>
      </c>
      <c r="E68" s="236">
        <v>71353</v>
      </c>
      <c r="F68" s="236">
        <v>72111</v>
      </c>
      <c r="G68" s="236">
        <v>71862</v>
      </c>
      <c r="H68" s="140">
        <v>71852</v>
      </c>
      <c r="I68" s="115">
        <v>-585</v>
      </c>
      <c r="J68" s="116">
        <v>-0.81417357902354837</v>
      </c>
    </row>
    <row r="69" spans="1:12" s="110" customFormat="1" ht="12" customHeight="1" x14ac:dyDescent="0.2">
      <c r="A69" s="118"/>
      <c r="B69" s="121" t="s">
        <v>110</v>
      </c>
      <c r="C69" s="113">
        <v>21.661617231313251</v>
      </c>
      <c r="D69" s="235">
        <v>23523</v>
      </c>
      <c r="E69" s="236">
        <v>23285</v>
      </c>
      <c r="F69" s="236">
        <v>23157</v>
      </c>
      <c r="G69" s="236">
        <v>22849</v>
      </c>
      <c r="H69" s="140">
        <v>22506</v>
      </c>
      <c r="I69" s="115">
        <v>1017</v>
      </c>
      <c r="J69" s="116">
        <v>4.518794988003199</v>
      </c>
    </row>
    <row r="70" spans="1:12" s="110" customFormat="1" ht="12" customHeight="1" x14ac:dyDescent="0.2">
      <c r="A70" s="120"/>
      <c r="B70" s="121" t="s">
        <v>111</v>
      </c>
      <c r="C70" s="113">
        <v>1.2717210133249841</v>
      </c>
      <c r="D70" s="235">
        <v>1381</v>
      </c>
      <c r="E70" s="236">
        <v>1393</v>
      </c>
      <c r="F70" s="236">
        <v>1365</v>
      </c>
      <c r="G70" s="236">
        <v>1336</v>
      </c>
      <c r="H70" s="140">
        <v>1297</v>
      </c>
      <c r="I70" s="115">
        <v>84</v>
      </c>
      <c r="J70" s="116">
        <v>6.4764841942945255</v>
      </c>
    </row>
    <row r="71" spans="1:12" s="110" customFormat="1" ht="12" customHeight="1" x14ac:dyDescent="0.2">
      <c r="A71" s="120"/>
      <c r="B71" s="121" t="s">
        <v>112</v>
      </c>
      <c r="C71" s="113">
        <v>0.3572974316944923</v>
      </c>
      <c r="D71" s="235">
        <v>388</v>
      </c>
      <c r="E71" s="236">
        <v>390</v>
      </c>
      <c r="F71" s="236">
        <v>411</v>
      </c>
      <c r="G71" s="236">
        <v>353</v>
      </c>
      <c r="H71" s="140">
        <v>335</v>
      </c>
      <c r="I71" s="115">
        <v>53</v>
      </c>
      <c r="J71" s="116">
        <v>15.82089552238806</v>
      </c>
    </row>
    <row r="72" spans="1:12" s="110" customFormat="1" ht="12" customHeight="1" x14ac:dyDescent="0.2">
      <c r="A72" s="118" t="s">
        <v>113</v>
      </c>
      <c r="B72" s="119" t="s">
        <v>181</v>
      </c>
      <c r="C72" s="113">
        <v>74.508485814002739</v>
      </c>
      <c r="D72" s="235">
        <v>80911</v>
      </c>
      <c r="E72" s="236">
        <v>81568</v>
      </c>
      <c r="F72" s="236">
        <v>82554</v>
      </c>
      <c r="G72" s="236">
        <v>81052</v>
      </c>
      <c r="H72" s="140">
        <v>81304</v>
      </c>
      <c r="I72" s="115">
        <v>-393</v>
      </c>
      <c r="J72" s="116">
        <v>-0.48337105185476731</v>
      </c>
    </row>
    <row r="73" spans="1:12" s="110" customFormat="1" ht="12" customHeight="1" x14ac:dyDescent="0.2">
      <c r="A73" s="118"/>
      <c r="B73" s="119" t="s">
        <v>182</v>
      </c>
      <c r="C73" s="113">
        <v>25.491514185997257</v>
      </c>
      <c r="D73" s="115">
        <v>27682</v>
      </c>
      <c r="E73" s="114">
        <v>27459</v>
      </c>
      <c r="F73" s="114">
        <v>27425</v>
      </c>
      <c r="G73" s="114">
        <v>27143</v>
      </c>
      <c r="H73" s="140">
        <v>26928</v>
      </c>
      <c r="I73" s="115">
        <v>754</v>
      </c>
      <c r="J73" s="116">
        <v>2.8000594177064766</v>
      </c>
    </row>
    <row r="74" spans="1:12" s="110" customFormat="1" ht="12" customHeight="1" x14ac:dyDescent="0.2">
      <c r="A74" s="118" t="s">
        <v>113</v>
      </c>
      <c r="B74" s="119" t="s">
        <v>116</v>
      </c>
      <c r="C74" s="113">
        <v>92.032635621080544</v>
      </c>
      <c r="D74" s="115">
        <v>99941</v>
      </c>
      <c r="E74" s="114">
        <v>100572</v>
      </c>
      <c r="F74" s="114">
        <v>101292</v>
      </c>
      <c r="G74" s="114">
        <v>99723</v>
      </c>
      <c r="H74" s="140">
        <v>99931</v>
      </c>
      <c r="I74" s="115">
        <v>10</v>
      </c>
      <c r="J74" s="116">
        <v>1.0006904764287358E-2</v>
      </c>
    </row>
    <row r="75" spans="1:12" s="110" customFormat="1" ht="12" customHeight="1" x14ac:dyDescent="0.2">
      <c r="A75" s="142"/>
      <c r="B75" s="124" t="s">
        <v>117</v>
      </c>
      <c r="C75" s="125">
        <v>7.9231626347922974</v>
      </c>
      <c r="D75" s="143">
        <v>8604</v>
      </c>
      <c r="E75" s="144">
        <v>8412</v>
      </c>
      <c r="F75" s="144">
        <v>8639</v>
      </c>
      <c r="G75" s="144">
        <v>8412</v>
      </c>
      <c r="H75" s="145">
        <v>8243</v>
      </c>
      <c r="I75" s="143">
        <v>361</v>
      </c>
      <c r="J75" s="146">
        <v>4.3794734926604395</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108200</v>
      </c>
      <c r="G11" s="114">
        <v>108378</v>
      </c>
      <c r="H11" s="114">
        <v>109096</v>
      </c>
      <c r="I11" s="114">
        <v>107282</v>
      </c>
      <c r="J11" s="140">
        <v>107291</v>
      </c>
      <c r="K11" s="114">
        <v>909</v>
      </c>
      <c r="L11" s="116">
        <v>0.84722856530370672</v>
      </c>
    </row>
    <row r="12" spans="1:17" s="110" customFormat="1" ht="24.95" customHeight="1" x14ac:dyDescent="0.2">
      <c r="A12" s="604" t="s">
        <v>185</v>
      </c>
      <c r="B12" s="605"/>
      <c r="C12" s="605"/>
      <c r="D12" s="606"/>
      <c r="E12" s="113">
        <v>55.86968576709797</v>
      </c>
      <c r="F12" s="115">
        <v>60451</v>
      </c>
      <c r="G12" s="114">
        <v>60633</v>
      </c>
      <c r="H12" s="114">
        <v>61442</v>
      </c>
      <c r="I12" s="114">
        <v>60364</v>
      </c>
      <c r="J12" s="140">
        <v>60370</v>
      </c>
      <c r="K12" s="114">
        <v>81</v>
      </c>
      <c r="L12" s="116">
        <v>0.13417260228590361</v>
      </c>
    </row>
    <row r="13" spans="1:17" s="110" customFormat="1" ht="15" customHeight="1" x14ac:dyDescent="0.2">
      <c r="A13" s="120"/>
      <c r="B13" s="612" t="s">
        <v>107</v>
      </c>
      <c r="C13" s="612"/>
      <c r="E13" s="113">
        <v>44.13031423290203</v>
      </c>
      <c r="F13" s="115">
        <v>47749</v>
      </c>
      <c r="G13" s="114">
        <v>47745</v>
      </c>
      <c r="H13" s="114">
        <v>47654</v>
      </c>
      <c r="I13" s="114">
        <v>46918</v>
      </c>
      <c r="J13" s="140">
        <v>46921</v>
      </c>
      <c r="K13" s="114">
        <v>828</v>
      </c>
      <c r="L13" s="116">
        <v>1.7646682722022122</v>
      </c>
    </row>
    <row r="14" spans="1:17" s="110" customFormat="1" ht="24.95" customHeight="1" x14ac:dyDescent="0.2">
      <c r="A14" s="604" t="s">
        <v>186</v>
      </c>
      <c r="B14" s="605"/>
      <c r="C14" s="605"/>
      <c r="D14" s="606"/>
      <c r="E14" s="113">
        <v>11.414972273567468</v>
      </c>
      <c r="F14" s="115">
        <v>12351</v>
      </c>
      <c r="G14" s="114">
        <v>12822</v>
      </c>
      <c r="H14" s="114">
        <v>13140</v>
      </c>
      <c r="I14" s="114">
        <v>11985</v>
      </c>
      <c r="J14" s="140">
        <v>12433</v>
      </c>
      <c r="K14" s="114">
        <v>-82</v>
      </c>
      <c r="L14" s="116">
        <v>-0.65953510817984395</v>
      </c>
    </row>
    <row r="15" spans="1:17" s="110" customFormat="1" ht="15" customHeight="1" x14ac:dyDescent="0.2">
      <c r="A15" s="120"/>
      <c r="B15" s="119"/>
      <c r="C15" s="258" t="s">
        <v>106</v>
      </c>
      <c r="E15" s="113">
        <v>60.513318759614606</v>
      </c>
      <c r="F15" s="115">
        <v>7474</v>
      </c>
      <c r="G15" s="114">
        <v>7762</v>
      </c>
      <c r="H15" s="114">
        <v>8067</v>
      </c>
      <c r="I15" s="114">
        <v>7314</v>
      </c>
      <c r="J15" s="140">
        <v>7588</v>
      </c>
      <c r="K15" s="114">
        <v>-114</v>
      </c>
      <c r="L15" s="116">
        <v>-1.5023721665788086</v>
      </c>
    </row>
    <row r="16" spans="1:17" s="110" customFormat="1" ht="15" customHeight="1" x14ac:dyDescent="0.2">
      <c r="A16" s="120"/>
      <c r="B16" s="119"/>
      <c r="C16" s="258" t="s">
        <v>107</v>
      </c>
      <c r="E16" s="113">
        <v>39.486681240385394</v>
      </c>
      <c r="F16" s="115">
        <v>4877</v>
      </c>
      <c r="G16" s="114">
        <v>5060</v>
      </c>
      <c r="H16" s="114">
        <v>5073</v>
      </c>
      <c r="I16" s="114">
        <v>4671</v>
      </c>
      <c r="J16" s="140">
        <v>4845</v>
      </c>
      <c r="K16" s="114">
        <v>32</v>
      </c>
      <c r="L16" s="116">
        <v>0.66047471620227038</v>
      </c>
    </row>
    <row r="17" spans="1:12" s="110" customFormat="1" ht="15" customHeight="1" x14ac:dyDescent="0.2">
      <c r="A17" s="120"/>
      <c r="B17" s="121" t="s">
        <v>109</v>
      </c>
      <c r="C17" s="258"/>
      <c r="E17" s="113">
        <v>65.621996303142325</v>
      </c>
      <c r="F17" s="115">
        <v>71003</v>
      </c>
      <c r="G17" s="114">
        <v>70951</v>
      </c>
      <c r="H17" s="114">
        <v>71576</v>
      </c>
      <c r="I17" s="114">
        <v>71265</v>
      </c>
      <c r="J17" s="140">
        <v>71279</v>
      </c>
      <c r="K17" s="114">
        <v>-276</v>
      </c>
      <c r="L17" s="116">
        <v>-0.38721081945594071</v>
      </c>
    </row>
    <row r="18" spans="1:12" s="110" customFormat="1" ht="15" customHeight="1" x14ac:dyDescent="0.2">
      <c r="A18" s="120"/>
      <c r="B18" s="119"/>
      <c r="C18" s="258" t="s">
        <v>106</v>
      </c>
      <c r="E18" s="113">
        <v>55.263862090334214</v>
      </c>
      <c r="F18" s="115">
        <v>39239</v>
      </c>
      <c r="G18" s="114">
        <v>39230</v>
      </c>
      <c r="H18" s="114">
        <v>39793</v>
      </c>
      <c r="I18" s="114">
        <v>39629</v>
      </c>
      <c r="J18" s="140">
        <v>39570</v>
      </c>
      <c r="K18" s="114">
        <v>-331</v>
      </c>
      <c r="L18" s="116">
        <v>-0.83649229214051046</v>
      </c>
    </row>
    <row r="19" spans="1:12" s="110" customFormat="1" ht="15" customHeight="1" x14ac:dyDescent="0.2">
      <c r="A19" s="120"/>
      <c r="B19" s="119"/>
      <c r="C19" s="258" t="s">
        <v>107</v>
      </c>
      <c r="E19" s="113">
        <v>44.736137909665786</v>
      </c>
      <c r="F19" s="115">
        <v>31764</v>
      </c>
      <c r="G19" s="114">
        <v>31721</v>
      </c>
      <c r="H19" s="114">
        <v>31783</v>
      </c>
      <c r="I19" s="114">
        <v>31636</v>
      </c>
      <c r="J19" s="140">
        <v>31709</v>
      </c>
      <c r="K19" s="114">
        <v>55</v>
      </c>
      <c r="L19" s="116">
        <v>0.17345233214544767</v>
      </c>
    </row>
    <row r="20" spans="1:12" s="110" customFormat="1" ht="15" customHeight="1" x14ac:dyDescent="0.2">
      <c r="A20" s="120"/>
      <c r="B20" s="121" t="s">
        <v>110</v>
      </c>
      <c r="C20" s="258"/>
      <c r="E20" s="113">
        <v>21.731977818853974</v>
      </c>
      <c r="F20" s="115">
        <v>23514</v>
      </c>
      <c r="G20" s="114">
        <v>23255</v>
      </c>
      <c r="H20" s="114">
        <v>23055</v>
      </c>
      <c r="I20" s="114">
        <v>22725</v>
      </c>
      <c r="J20" s="140">
        <v>22305</v>
      </c>
      <c r="K20" s="114">
        <v>1209</v>
      </c>
      <c r="L20" s="116">
        <v>5.4203093476798925</v>
      </c>
    </row>
    <row r="21" spans="1:12" s="110" customFormat="1" ht="15" customHeight="1" x14ac:dyDescent="0.2">
      <c r="A21" s="120"/>
      <c r="B21" s="119"/>
      <c r="C21" s="258" t="s">
        <v>106</v>
      </c>
      <c r="E21" s="113">
        <v>54.699328059879221</v>
      </c>
      <c r="F21" s="115">
        <v>12862</v>
      </c>
      <c r="G21" s="114">
        <v>12736</v>
      </c>
      <c r="H21" s="114">
        <v>12699</v>
      </c>
      <c r="I21" s="114">
        <v>12539</v>
      </c>
      <c r="J21" s="140">
        <v>12341</v>
      </c>
      <c r="K21" s="114">
        <v>521</v>
      </c>
      <c r="L21" s="116">
        <v>4.2217000243092135</v>
      </c>
    </row>
    <row r="22" spans="1:12" s="110" customFormat="1" ht="15" customHeight="1" x14ac:dyDescent="0.2">
      <c r="A22" s="120"/>
      <c r="B22" s="119"/>
      <c r="C22" s="258" t="s">
        <v>107</v>
      </c>
      <c r="E22" s="113">
        <v>45.300671940120779</v>
      </c>
      <c r="F22" s="115">
        <v>10652</v>
      </c>
      <c r="G22" s="114">
        <v>10519</v>
      </c>
      <c r="H22" s="114">
        <v>10356</v>
      </c>
      <c r="I22" s="114">
        <v>10186</v>
      </c>
      <c r="J22" s="140">
        <v>9964</v>
      </c>
      <c r="K22" s="114">
        <v>688</v>
      </c>
      <c r="L22" s="116">
        <v>6.9048574869530306</v>
      </c>
    </row>
    <row r="23" spans="1:12" s="110" customFormat="1" ht="15" customHeight="1" x14ac:dyDescent="0.2">
      <c r="A23" s="120"/>
      <c r="B23" s="121" t="s">
        <v>111</v>
      </c>
      <c r="C23" s="258"/>
      <c r="E23" s="113">
        <v>1.2310536044362292</v>
      </c>
      <c r="F23" s="115">
        <v>1332</v>
      </c>
      <c r="G23" s="114">
        <v>1350</v>
      </c>
      <c r="H23" s="114">
        <v>1325</v>
      </c>
      <c r="I23" s="114">
        <v>1307</v>
      </c>
      <c r="J23" s="140">
        <v>1274</v>
      </c>
      <c r="K23" s="114">
        <v>58</v>
      </c>
      <c r="L23" s="116">
        <v>4.5525902668759812</v>
      </c>
    </row>
    <row r="24" spans="1:12" s="110" customFormat="1" ht="15" customHeight="1" x14ac:dyDescent="0.2">
      <c r="A24" s="120"/>
      <c r="B24" s="119"/>
      <c r="C24" s="258" t="s">
        <v>106</v>
      </c>
      <c r="E24" s="113">
        <v>65.765765765765764</v>
      </c>
      <c r="F24" s="115">
        <v>876</v>
      </c>
      <c r="G24" s="114">
        <v>905</v>
      </c>
      <c r="H24" s="114">
        <v>883</v>
      </c>
      <c r="I24" s="114">
        <v>882</v>
      </c>
      <c r="J24" s="140">
        <v>871</v>
      </c>
      <c r="K24" s="114">
        <v>5</v>
      </c>
      <c r="L24" s="116">
        <v>0.57405281285878296</v>
      </c>
    </row>
    <row r="25" spans="1:12" s="110" customFormat="1" ht="15" customHeight="1" x14ac:dyDescent="0.2">
      <c r="A25" s="120"/>
      <c r="B25" s="119"/>
      <c r="C25" s="258" t="s">
        <v>107</v>
      </c>
      <c r="E25" s="113">
        <v>34.234234234234236</v>
      </c>
      <c r="F25" s="115">
        <v>456</v>
      </c>
      <c r="G25" s="114">
        <v>445</v>
      </c>
      <c r="H25" s="114">
        <v>442</v>
      </c>
      <c r="I25" s="114">
        <v>425</v>
      </c>
      <c r="J25" s="140">
        <v>403</v>
      </c>
      <c r="K25" s="114">
        <v>53</v>
      </c>
      <c r="L25" s="116">
        <v>13.15136476426799</v>
      </c>
    </row>
    <row r="26" spans="1:12" s="110" customFormat="1" ht="15" customHeight="1" x14ac:dyDescent="0.2">
      <c r="A26" s="120"/>
      <c r="C26" s="121" t="s">
        <v>187</v>
      </c>
      <c r="D26" s="110" t="s">
        <v>188</v>
      </c>
      <c r="E26" s="113">
        <v>0.33826247689463956</v>
      </c>
      <c r="F26" s="115">
        <v>366</v>
      </c>
      <c r="G26" s="114">
        <v>372</v>
      </c>
      <c r="H26" s="114">
        <v>390</v>
      </c>
      <c r="I26" s="114">
        <v>335</v>
      </c>
      <c r="J26" s="140">
        <v>335</v>
      </c>
      <c r="K26" s="114">
        <v>31</v>
      </c>
      <c r="L26" s="116">
        <v>9.2537313432835813</v>
      </c>
    </row>
    <row r="27" spans="1:12" s="110" customFormat="1" ht="15" customHeight="1" x14ac:dyDescent="0.2">
      <c r="A27" s="120"/>
      <c r="B27" s="119"/>
      <c r="D27" s="259" t="s">
        <v>106</v>
      </c>
      <c r="E27" s="113">
        <v>56.010928961748633</v>
      </c>
      <c r="F27" s="115">
        <v>205</v>
      </c>
      <c r="G27" s="114">
        <v>214</v>
      </c>
      <c r="H27" s="114">
        <v>216</v>
      </c>
      <c r="I27" s="114">
        <v>191</v>
      </c>
      <c r="J27" s="140">
        <v>200</v>
      </c>
      <c r="K27" s="114">
        <v>5</v>
      </c>
      <c r="L27" s="116">
        <v>2.5</v>
      </c>
    </row>
    <row r="28" spans="1:12" s="110" customFormat="1" ht="15" customHeight="1" x14ac:dyDescent="0.2">
      <c r="A28" s="120"/>
      <c r="B28" s="119"/>
      <c r="D28" s="259" t="s">
        <v>107</v>
      </c>
      <c r="E28" s="113">
        <v>43.989071038251367</v>
      </c>
      <c r="F28" s="115">
        <v>161</v>
      </c>
      <c r="G28" s="114">
        <v>158</v>
      </c>
      <c r="H28" s="114">
        <v>174</v>
      </c>
      <c r="I28" s="114">
        <v>144</v>
      </c>
      <c r="J28" s="140">
        <v>135</v>
      </c>
      <c r="K28" s="114">
        <v>26</v>
      </c>
      <c r="L28" s="116">
        <v>19.25925925925926</v>
      </c>
    </row>
    <row r="29" spans="1:12" s="110" customFormat="1" ht="24.95" customHeight="1" x14ac:dyDescent="0.2">
      <c r="A29" s="604" t="s">
        <v>189</v>
      </c>
      <c r="B29" s="605"/>
      <c r="C29" s="605"/>
      <c r="D29" s="606"/>
      <c r="E29" s="113">
        <v>91.841035120147879</v>
      </c>
      <c r="F29" s="115">
        <v>99372</v>
      </c>
      <c r="G29" s="114">
        <v>99772</v>
      </c>
      <c r="H29" s="114">
        <v>100350</v>
      </c>
      <c r="I29" s="114">
        <v>98795</v>
      </c>
      <c r="J29" s="140">
        <v>98911</v>
      </c>
      <c r="K29" s="114">
        <v>461</v>
      </c>
      <c r="L29" s="116">
        <v>0.4660755628797606</v>
      </c>
    </row>
    <row r="30" spans="1:12" s="110" customFormat="1" ht="15" customHeight="1" x14ac:dyDescent="0.2">
      <c r="A30" s="120"/>
      <c r="B30" s="119"/>
      <c r="C30" s="258" t="s">
        <v>106</v>
      </c>
      <c r="E30" s="113">
        <v>54.715614056273395</v>
      </c>
      <c r="F30" s="115">
        <v>54372</v>
      </c>
      <c r="G30" s="114">
        <v>54719</v>
      </c>
      <c r="H30" s="114">
        <v>55369</v>
      </c>
      <c r="I30" s="114">
        <v>54470</v>
      </c>
      <c r="J30" s="140">
        <v>54547</v>
      </c>
      <c r="K30" s="114">
        <v>-175</v>
      </c>
      <c r="L30" s="116">
        <v>-0.32082424331310611</v>
      </c>
    </row>
    <row r="31" spans="1:12" s="110" customFormat="1" ht="15" customHeight="1" x14ac:dyDescent="0.2">
      <c r="A31" s="120"/>
      <c r="B31" s="119"/>
      <c r="C31" s="258" t="s">
        <v>107</v>
      </c>
      <c r="E31" s="113">
        <v>45.284385943726605</v>
      </c>
      <c r="F31" s="115">
        <v>45000</v>
      </c>
      <c r="G31" s="114">
        <v>45053</v>
      </c>
      <c r="H31" s="114">
        <v>44981</v>
      </c>
      <c r="I31" s="114">
        <v>44325</v>
      </c>
      <c r="J31" s="140">
        <v>44364</v>
      </c>
      <c r="K31" s="114">
        <v>636</v>
      </c>
      <c r="L31" s="116">
        <v>1.433594806599946</v>
      </c>
    </row>
    <row r="32" spans="1:12" s="110" customFormat="1" ht="15" customHeight="1" x14ac:dyDescent="0.2">
      <c r="A32" s="120"/>
      <c r="B32" s="119" t="s">
        <v>117</v>
      </c>
      <c r="C32" s="258"/>
      <c r="E32" s="113">
        <v>8.1099815157116453</v>
      </c>
      <c r="F32" s="115">
        <v>8775</v>
      </c>
      <c r="G32" s="114">
        <v>8555</v>
      </c>
      <c r="H32" s="114">
        <v>8688</v>
      </c>
      <c r="I32" s="114">
        <v>8425</v>
      </c>
      <c r="J32" s="140">
        <v>8317</v>
      </c>
      <c r="K32" s="114">
        <v>458</v>
      </c>
      <c r="L32" s="116">
        <v>5.5067933148971981</v>
      </c>
    </row>
    <row r="33" spans="1:12" s="110" customFormat="1" ht="15" customHeight="1" x14ac:dyDescent="0.2">
      <c r="A33" s="120"/>
      <c r="B33" s="119"/>
      <c r="C33" s="258" t="s">
        <v>106</v>
      </c>
      <c r="E33" s="113">
        <v>68.866096866096868</v>
      </c>
      <c r="F33" s="115">
        <v>6043</v>
      </c>
      <c r="G33" s="114">
        <v>5879</v>
      </c>
      <c r="H33" s="114">
        <v>6032</v>
      </c>
      <c r="I33" s="114">
        <v>5849</v>
      </c>
      <c r="J33" s="140">
        <v>5778</v>
      </c>
      <c r="K33" s="114">
        <v>265</v>
      </c>
      <c r="L33" s="116">
        <v>4.5863620629975772</v>
      </c>
    </row>
    <row r="34" spans="1:12" s="110" customFormat="1" ht="15" customHeight="1" x14ac:dyDescent="0.2">
      <c r="A34" s="120"/>
      <c r="B34" s="119"/>
      <c r="C34" s="258" t="s">
        <v>107</v>
      </c>
      <c r="E34" s="113">
        <v>31.133903133903132</v>
      </c>
      <c r="F34" s="115">
        <v>2732</v>
      </c>
      <c r="G34" s="114">
        <v>2676</v>
      </c>
      <c r="H34" s="114">
        <v>2656</v>
      </c>
      <c r="I34" s="114">
        <v>2576</v>
      </c>
      <c r="J34" s="140">
        <v>2539</v>
      </c>
      <c r="K34" s="114">
        <v>193</v>
      </c>
      <c r="L34" s="116">
        <v>7.601417881055534</v>
      </c>
    </row>
    <row r="35" spans="1:12" s="110" customFormat="1" ht="24.95" customHeight="1" x14ac:dyDescent="0.2">
      <c r="A35" s="604" t="s">
        <v>190</v>
      </c>
      <c r="B35" s="605"/>
      <c r="C35" s="605"/>
      <c r="D35" s="606"/>
      <c r="E35" s="113">
        <v>73.866913123844725</v>
      </c>
      <c r="F35" s="115">
        <v>79924</v>
      </c>
      <c r="G35" s="114">
        <v>80340</v>
      </c>
      <c r="H35" s="114">
        <v>81290</v>
      </c>
      <c r="I35" s="114">
        <v>79688</v>
      </c>
      <c r="J35" s="140">
        <v>79996</v>
      </c>
      <c r="K35" s="114">
        <v>-72</v>
      </c>
      <c r="L35" s="116">
        <v>-9.0004500225011247E-2</v>
      </c>
    </row>
    <row r="36" spans="1:12" s="110" customFormat="1" ht="15" customHeight="1" x14ac:dyDescent="0.2">
      <c r="A36" s="120"/>
      <c r="B36" s="119"/>
      <c r="C36" s="258" t="s">
        <v>106</v>
      </c>
      <c r="E36" s="113">
        <v>70.888594164456237</v>
      </c>
      <c r="F36" s="115">
        <v>56657</v>
      </c>
      <c r="G36" s="114">
        <v>56862</v>
      </c>
      <c r="H36" s="114">
        <v>57674</v>
      </c>
      <c r="I36" s="114">
        <v>56609</v>
      </c>
      <c r="J36" s="140">
        <v>56716</v>
      </c>
      <c r="K36" s="114">
        <v>-59</v>
      </c>
      <c r="L36" s="116">
        <v>-0.10402708230481698</v>
      </c>
    </row>
    <row r="37" spans="1:12" s="110" customFormat="1" ht="15" customHeight="1" x14ac:dyDescent="0.2">
      <c r="A37" s="120"/>
      <c r="B37" s="119"/>
      <c r="C37" s="258" t="s">
        <v>107</v>
      </c>
      <c r="E37" s="113">
        <v>29.111405835543767</v>
      </c>
      <c r="F37" s="115">
        <v>23267</v>
      </c>
      <c r="G37" s="114">
        <v>23478</v>
      </c>
      <c r="H37" s="114">
        <v>23616</v>
      </c>
      <c r="I37" s="114">
        <v>23079</v>
      </c>
      <c r="J37" s="140">
        <v>23280</v>
      </c>
      <c r="K37" s="114">
        <v>-13</v>
      </c>
      <c r="L37" s="116">
        <v>-5.5841924398625432E-2</v>
      </c>
    </row>
    <row r="38" spans="1:12" s="110" customFormat="1" ht="15" customHeight="1" x14ac:dyDescent="0.2">
      <c r="A38" s="120"/>
      <c r="B38" s="119" t="s">
        <v>182</v>
      </c>
      <c r="C38" s="258"/>
      <c r="E38" s="113">
        <v>26.133086876155268</v>
      </c>
      <c r="F38" s="115">
        <v>28276</v>
      </c>
      <c r="G38" s="114">
        <v>28038</v>
      </c>
      <c r="H38" s="114">
        <v>27806</v>
      </c>
      <c r="I38" s="114">
        <v>27594</v>
      </c>
      <c r="J38" s="140">
        <v>27295</v>
      </c>
      <c r="K38" s="114">
        <v>981</v>
      </c>
      <c r="L38" s="116">
        <v>3.5940648470415826</v>
      </c>
    </row>
    <row r="39" spans="1:12" s="110" customFormat="1" ht="15" customHeight="1" x14ac:dyDescent="0.2">
      <c r="A39" s="120"/>
      <c r="B39" s="119"/>
      <c r="C39" s="258" t="s">
        <v>106</v>
      </c>
      <c r="E39" s="113">
        <v>13.417739425661338</v>
      </c>
      <c r="F39" s="115">
        <v>3794</v>
      </c>
      <c r="G39" s="114">
        <v>3771</v>
      </c>
      <c r="H39" s="114">
        <v>3768</v>
      </c>
      <c r="I39" s="114">
        <v>3755</v>
      </c>
      <c r="J39" s="140">
        <v>3654</v>
      </c>
      <c r="K39" s="114">
        <v>140</v>
      </c>
      <c r="L39" s="116">
        <v>3.8314176245210727</v>
      </c>
    </row>
    <row r="40" spans="1:12" s="110" customFormat="1" ht="15" customHeight="1" x14ac:dyDescent="0.2">
      <c r="A40" s="120"/>
      <c r="B40" s="119"/>
      <c r="C40" s="258" t="s">
        <v>107</v>
      </c>
      <c r="E40" s="113">
        <v>86.582260574338662</v>
      </c>
      <c r="F40" s="115">
        <v>24482</v>
      </c>
      <c r="G40" s="114">
        <v>24267</v>
      </c>
      <c r="H40" s="114">
        <v>24038</v>
      </c>
      <c r="I40" s="114">
        <v>23839</v>
      </c>
      <c r="J40" s="140">
        <v>23641</v>
      </c>
      <c r="K40" s="114">
        <v>841</v>
      </c>
      <c r="L40" s="116">
        <v>3.5573791294784485</v>
      </c>
    </row>
    <row r="41" spans="1:12" s="110" customFormat="1" ht="24.75" customHeight="1" x14ac:dyDescent="0.2">
      <c r="A41" s="604" t="s">
        <v>518</v>
      </c>
      <c r="B41" s="605"/>
      <c r="C41" s="605"/>
      <c r="D41" s="606"/>
      <c r="E41" s="113">
        <v>5.4565619223659887</v>
      </c>
      <c r="F41" s="115">
        <v>5904</v>
      </c>
      <c r="G41" s="114">
        <v>6509</v>
      </c>
      <c r="H41" s="114">
        <v>6522</v>
      </c>
      <c r="I41" s="114">
        <v>5347</v>
      </c>
      <c r="J41" s="140">
        <v>5780</v>
      </c>
      <c r="K41" s="114">
        <v>124</v>
      </c>
      <c r="L41" s="116">
        <v>2.1453287197231834</v>
      </c>
    </row>
    <row r="42" spans="1:12" s="110" customFormat="1" ht="15" customHeight="1" x14ac:dyDescent="0.2">
      <c r="A42" s="120"/>
      <c r="B42" s="119"/>
      <c r="C42" s="258" t="s">
        <v>106</v>
      </c>
      <c r="E42" s="113">
        <v>60.128726287262872</v>
      </c>
      <c r="F42" s="115">
        <v>3550</v>
      </c>
      <c r="G42" s="114">
        <v>3972</v>
      </c>
      <c r="H42" s="114">
        <v>4011</v>
      </c>
      <c r="I42" s="114">
        <v>3228</v>
      </c>
      <c r="J42" s="140">
        <v>3478</v>
      </c>
      <c r="K42" s="114">
        <v>72</v>
      </c>
      <c r="L42" s="116">
        <v>2.0701552616446235</v>
      </c>
    </row>
    <row r="43" spans="1:12" s="110" customFormat="1" ht="15" customHeight="1" x14ac:dyDescent="0.2">
      <c r="A43" s="123"/>
      <c r="B43" s="124"/>
      <c r="C43" s="260" t="s">
        <v>107</v>
      </c>
      <c r="D43" s="261"/>
      <c r="E43" s="125">
        <v>39.871273712737128</v>
      </c>
      <c r="F43" s="143">
        <v>2354</v>
      </c>
      <c r="G43" s="144">
        <v>2537</v>
      </c>
      <c r="H43" s="144">
        <v>2511</v>
      </c>
      <c r="I43" s="144">
        <v>2119</v>
      </c>
      <c r="J43" s="145">
        <v>2302</v>
      </c>
      <c r="K43" s="144">
        <v>52</v>
      </c>
      <c r="L43" s="146">
        <v>2.2589052997393573</v>
      </c>
    </row>
    <row r="44" spans="1:12" s="110" customFormat="1" ht="45.75" customHeight="1" x14ac:dyDescent="0.2">
      <c r="A44" s="604" t="s">
        <v>191</v>
      </c>
      <c r="B44" s="605"/>
      <c r="C44" s="605"/>
      <c r="D44" s="606"/>
      <c r="E44" s="113">
        <v>2.1451016635859519</v>
      </c>
      <c r="F44" s="115">
        <v>2321</v>
      </c>
      <c r="G44" s="114">
        <v>2338</v>
      </c>
      <c r="H44" s="114">
        <v>2364</v>
      </c>
      <c r="I44" s="114">
        <v>2316</v>
      </c>
      <c r="J44" s="140">
        <v>2384</v>
      </c>
      <c r="K44" s="114">
        <v>-63</v>
      </c>
      <c r="L44" s="116">
        <v>-2.6426174496644297</v>
      </c>
    </row>
    <row r="45" spans="1:12" s="110" customFormat="1" ht="15" customHeight="1" x14ac:dyDescent="0.2">
      <c r="A45" s="120"/>
      <c r="B45" s="119"/>
      <c r="C45" s="258" t="s">
        <v>106</v>
      </c>
      <c r="E45" s="113">
        <v>58.940112020680743</v>
      </c>
      <c r="F45" s="115">
        <v>1368</v>
      </c>
      <c r="G45" s="114">
        <v>1389</v>
      </c>
      <c r="H45" s="114">
        <v>1402</v>
      </c>
      <c r="I45" s="114">
        <v>1376</v>
      </c>
      <c r="J45" s="140">
        <v>1418</v>
      </c>
      <c r="K45" s="114">
        <v>-50</v>
      </c>
      <c r="L45" s="116">
        <v>-3.5260930888575457</v>
      </c>
    </row>
    <row r="46" spans="1:12" s="110" customFormat="1" ht="15" customHeight="1" x14ac:dyDescent="0.2">
      <c r="A46" s="123"/>
      <c r="B46" s="124"/>
      <c r="C46" s="260" t="s">
        <v>107</v>
      </c>
      <c r="D46" s="261"/>
      <c r="E46" s="125">
        <v>41.059887979319257</v>
      </c>
      <c r="F46" s="143">
        <v>953</v>
      </c>
      <c r="G46" s="144">
        <v>949</v>
      </c>
      <c r="H46" s="144">
        <v>962</v>
      </c>
      <c r="I46" s="144">
        <v>940</v>
      </c>
      <c r="J46" s="145">
        <v>966</v>
      </c>
      <c r="K46" s="144">
        <v>-13</v>
      </c>
      <c r="L46" s="146">
        <v>-1.3457556935817805</v>
      </c>
    </row>
    <row r="47" spans="1:12" s="110" customFormat="1" ht="39" customHeight="1" x14ac:dyDescent="0.2">
      <c r="A47" s="604" t="s">
        <v>519</v>
      </c>
      <c r="B47" s="607"/>
      <c r="C47" s="607"/>
      <c r="D47" s="608"/>
      <c r="E47" s="113">
        <v>0.11645101663585952</v>
      </c>
      <c r="F47" s="115">
        <v>126</v>
      </c>
      <c r="G47" s="114">
        <v>137</v>
      </c>
      <c r="H47" s="114">
        <v>124</v>
      </c>
      <c r="I47" s="114">
        <v>146</v>
      </c>
      <c r="J47" s="140">
        <v>162</v>
      </c>
      <c r="K47" s="114">
        <v>-36</v>
      </c>
      <c r="L47" s="116">
        <v>-22.222222222222221</v>
      </c>
    </row>
    <row r="48" spans="1:12" s="110" customFormat="1" ht="15" customHeight="1" x14ac:dyDescent="0.2">
      <c r="A48" s="120"/>
      <c r="B48" s="119"/>
      <c r="C48" s="258" t="s">
        <v>106</v>
      </c>
      <c r="E48" s="113">
        <v>34.126984126984127</v>
      </c>
      <c r="F48" s="115">
        <v>43</v>
      </c>
      <c r="G48" s="114">
        <v>44</v>
      </c>
      <c r="H48" s="114">
        <v>43</v>
      </c>
      <c r="I48" s="114">
        <v>56</v>
      </c>
      <c r="J48" s="140">
        <v>61</v>
      </c>
      <c r="K48" s="114">
        <v>-18</v>
      </c>
      <c r="L48" s="116">
        <v>-29.508196721311474</v>
      </c>
    </row>
    <row r="49" spans="1:12" s="110" customFormat="1" ht="15" customHeight="1" x14ac:dyDescent="0.2">
      <c r="A49" s="123"/>
      <c r="B49" s="124"/>
      <c r="C49" s="260" t="s">
        <v>107</v>
      </c>
      <c r="D49" s="261"/>
      <c r="E49" s="125">
        <v>65.873015873015873</v>
      </c>
      <c r="F49" s="143">
        <v>83</v>
      </c>
      <c r="G49" s="144">
        <v>93</v>
      </c>
      <c r="H49" s="144">
        <v>81</v>
      </c>
      <c r="I49" s="144">
        <v>90</v>
      </c>
      <c r="J49" s="145">
        <v>101</v>
      </c>
      <c r="K49" s="144">
        <v>-18</v>
      </c>
      <c r="L49" s="146">
        <v>-17.821782178217823</v>
      </c>
    </row>
    <row r="50" spans="1:12" s="110" customFormat="1" ht="24.95" customHeight="1" x14ac:dyDescent="0.2">
      <c r="A50" s="609" t="s">
        <v>192</v>
      </c>
      <c r="B50" s="610"/>
      <c r="C50" s="610"/>
      <c r="D50" s="611"/>
      <c r="E50" s="262">
        <v>14.623844731977819</v>
      </c>
      <c r="F50" s="263">
        <v>15823</v>
      </c>
      <c r="G50" s="264">
        <v>16472</v>
      </c>
      <c r="H50" s="264">
        <v>16630</v>
      </c>
      <c r="I50" s="264">
        <v>15453</v>
      </c>
      <c r="J50" s="265">
        <v>15510</v>
      </c>
      <c r="K50" s="263">
        <v>313</v>
      </c>
      <c r="L50" s="266">
        <v>2.018052869116699</v>
      </c>
    </row>
    <row r="51" spans="1:12" s="110" customFormat="1" ht="15" customHeight="1" x14ac:dyDescent="0.2">
      <c r="A51" s="120"/>
      <c r="B51" s="119"/>
      <c r="C51" s="258" t="s">
        <v>106</v>
      </c>
      <c r="E51" s="113">
        <v>60.538456676989192</v>
      </c>
      <c r="F51" s="115">
        <v>9579</v>
      </c>
      <c r="G51" s="114">
        <v>9936</v>
      </c>
      <c r="H51" s="114">
        <v>10169</v>
      </c>
      <c r="I51" s="114">
        <v>9438</v>
      </c>
      <c r="J51" s="140">
        <v>9448</v>
      </c>
      <c r="K51" s="114">
        <v>131</v>
      </c>
      <c r="L51" s="116">
        <v>1.3865368331922099</v>
      </c>
    </row>
    <row r="52" spans="1:12" s="110" customFormat="1" ht="15" customHeight="1" x14ac:dyDescent="0.2">
      <c r="A52" s="120"/>
      <c r="B52" s="119"/>
      <c r="C52" s="258" t="s">
        <v>107</v>
      </c>
      <c r="E52" s="113">
        <v>39.461543323010808</v>
      </c>
      <c r="F52" s="115">
        <v>6244</v>
      </c>
      <c r="G52" s="114">
        <v>6536</v>
      </c>
      <c r="H52" s="114">
        <v>6461</v>
      </c>
      <c r="I52" s="114">
        <v>6015</v>
      </c>
      <c r="J52" s="140">
        <v>6062</v>
      </c>
      <c r="K52" s="114">
        <v>182</v>
      </c>
      <c r="L52" s="116">
        <v>3.0023094688221708</v>
      </c>
    </row>
    <row r="53" spans="1:12" s="110" customFormat="1" ht="15" customHeight="1" x14ac:dyDescent="0.2">
      <c r="A53" s="120"/>
      <c r="B53" s="119"/>
      <c r="C53" s="258" t="s">
        <v>187</v>
      </c>
      <c r="D53" s="110" t="s">
        <v>193</v>
      </c>
      <c r="E53" s="113">
        <v>26.998672818049673</v>
      </c>
      <c r="F53" s="115">
        <v>4272</v>
      </c>
      <c r="G53" s="114">
        <v>4919</v>
      </c>
      <c r="H53" s="114">
        <v>4903</v>
      </c>
      <c r="I53" s="114">
        <v>3812</v>
      </c>
      <c r="J53" s="140">
        <v>4101</v>
      </c>
      <c r="K53" s="114">
        <v>171</v>
      </c>
      <c r="L53" s="116">
        <v>4.1697147037307971</v>
      </c>
    </row>
    <row r="54" spans="1:12" s="110" customFormat="1" ht="15" customHeight="1" x14ac:dyDescent="0.2">
      <c r="A54" s="120"/>
      <c r="B54" s="119"/>
      <c r="D54" s="267" t="s">
        <v>194</v>
      </c>
      <c r="E54" s="113">
        <v>62.125468164794007</v>
      </c>
      <c r="F54" s="115">
        <v>2654</v>
      </c>
      <c r="G54" s="114">
        <v>3018</v>
      </c>
      <c r="H54" s="114">
        <v>3089</v>
      </c>
      <c r="I54" s="114">
        <v>2382</v>
      </c>
      <c r="J54" s="140">
        <v>2529</v>
      </c>
      <c r="K54" s="114">
        <v>125</v>
      </c>
      <c r="L54" s="116">
        <v>4.9426650850138394</v>
      </c>
    </row>
    <row r="55" spans="1:12" s="110" customFormat="1" ht="15" customHeight="1" x14ac:dyDescent="0.2">
      <c r="A55" s="120"/>
      <c r="B55" s="119"/>
      <c r="D55" s="267" t="s">
        <v>195</v>
      </c>
      <c r="E55" s="113">
        <v>37.874531835205993</v>
      </c>
      <c r="F55" s="115">
        <v>1618</v>
      </c>
      <c r="G55" s="114">
        <v>1901</v>
      </c>
      <c r="H55" s="114">
        <v>1814</v>
      </c>
      <c r="I55" s="114">
        <v>1430</v>
      </c>
      <c r="J55" s="140">
        <v>1572</v>
      </c>
      <c r="K55" s="114">
        <v>46</v>
      </c>
      <c r="L55" s="116">
        <v>2.9262086513994912</v>
      </c>
    </row>
    <row r="56" spans="1:12" s="110" customFormat="1" ht="15" customHeight="1" x14ac:dyDescent="0.2">
      <c r="A56" s="120"/>
      <c r="B56" s="119" t="s">
        <v>196</v>
      </c>
      <c r="C56" s="258"/>
      <c r="E56" s="113">
        <v>66.599815157116453</v>
      </c>
      <c r="F56" s="115">
        <v>72061</v>
      </c>
      <c r="G56" s="114">
        <v>71572</v>
      </c>
      <c r="H56" s="114">
        <v>72044</v>
      </c>
      <c r="I56" s="114">
        <v>71728</v>
      </c>
      <c r="J56" s="140">
        <v>71565</v>
      </c>
      <c r="K56" s="114">
        <v>496</v>
      </c>
      <c r="L56" s="116">
        <v>0.69307622441137429</v>
      </c>
    </row>
    <row r="57" spans="1:12" s="110" customFormat="1" ht="15" customHeight="1" x14ac:dyDescent="0.2">
      <c r="A57" s="120"/>
      <c r="B57" s="119"/>
      <c r="C57" s="258" t="s">
        <v>106</v>
      </c>
      <c r="E57" s="113">
        <v>54.20824024090701</v>
      </c>
      <c r="F57" s="115">
        <v>39063</v>
      </c>
      <c r="G57" s="114">
        <v>38841</v>
      </c>
      <c r="H57" s="114">
        <v>39246</v>
      </c>
      <c r="I57" s="114">
        <v>39132</v>
      </c>
      <c r="J57" s="140">
        <v>39024</v>
      </c>
      <c r="K57" s="114">
        <v>39</v>
      </c>
      <c r="L57" s="116">
        <v>9.9938499384993856E-2</v>
      </c>
    </row>
    <row r="58" spans="1:12" s="110" customFormat="1" ht="15" customHeight="1" x14ac:dyDescent="0.2">
      <c r="A58" s="120"/>
      <c r="B58" s="119"/>
      <c r="C58" s="258" t="s">
        <v>107</v>
      </c>
      <c r="E58" s="113">
        <v>45.79175975909299</v>
      </c>
      <c r="F58" s="115">
        <v>32998</v>
      </c>
      <c r="G58" s="114">
        <v>32731</v>
      </c>
      <c r="H58" s="114">
        <v>32798</v>
      </c>
      <c r="I58" s="114">
        <v>32596</v>
      </c>
      <c r="J58" s="140">
        <v>32541</v>
      </c>
      <c r="K58" s="114">
        <v>457</v>
      </c>
      <c r="L58" s="116">
        <v>1.404382164039212</v>
      </c>
    </row>
    <row r="59" spans="1:12" s="110" customFormat="1" ht="15" customHeight="1" x14ac:dyDescent="0.2">
      <c r="A59" s="120"/>
      <c r="B59" s="119"/>
      <c r="C59" s="258" t="s">
        <v>105</v>
      </c>
      <c r="D59" s="110" t="s">
        <v>197</v>
      </c>
      <c r="E59" s="113">
        <v>92.402270298774653</v>
      </c>
      <c r="F59" s="115">
        <v>66586</v>
      </c>
      <c r="G59" s="114">
        <v>66173</v>
      </c>
      <c r="H59" s="114">
        <v>66615</v>
      </c>
      <c r="I59" s="114">
        <v>66379</v>
      </c>
      <c r="J59" s="140">
        <v>66282</v>
      </c>
      <c r="K59" s="114">
        <v>304</v>
      </c>
      <c r="L59" s="116">
        <v>0.45864638966838661</v>
      </c>
    </row>
    <row r="60" spans="1:12" s="110" customFormat="1" ht="15" customHeight="1" x14ac:dyDescent="0.2">
      <c r="A60" s="120"/>
      <c r="B60" s="119"/>
      <c r="C60" s="258"/>
      <c r="D60" s="267" t="s">
        <v>198</v>
      </c>
      <c r="E60" s="113">
        <v>52.224191271438443</v>
      </c>
      <c r="F60" s="115">
        <v>34774</v>
      </c>
      <c r="G60" s="114">
        <v>34596</v>
      </c>
      <c r="H60" s="114">
        <v>34979</v>
      </c>
      <c r="I60" s="114">
        <v>34934</v>
      </c>
      <c r="J60" s="140">
        <v>34872</v>
      </c>
      <c r="K60" s="114">
        <v>-98</v>
      </c>
      <c r="L60" s="116">
        <v>-0.28102775866024315</v>
      </c>
    </row>
    <row r="61" spans="1:12" s="110" customFormat="1" ht="15" customHeight="1" x14ac:dyDescent="0.2">
      <c r="A61" s="120"/>
      <c r="B61" s="119"/>
      <c r="C61" s="258"/>
      <c r="D61" s="267" t="s">
        <v>199</v>
      </c>
      <c r="E61" s="113">
        <v>47.775808728561557</v>
      </c>
      <c r="F61" s="115">
        <v>31812</v>
      </c>
      <c r="G61" s="114">
        <v>31577</v>
      </c>
      <c r="H61" s="114">
        <v>31636</v>
      </c>
      <c r="I61" s="114">
        <v>31445</v>
      </c>
      <c r="J61" s="140">
        <v>31410</v>
      </c>
      <c r="K61" s="114">
        <v>402</v>
      </c>
      <c r="L61" s="116">
        <v>1.2798471824259789</v>
      </c>
    </row>
    <row r="62" spans="1:12" s="110" customFormat="1" ht="15" customHeight="1" x14ac:dyDescent="0.2">
      <c r="A62" s="120"/>
      <c r="B62" s="119"/>
      <c r="C62" s="258"/>
      <c r="D62" s="258" t="s">
        <v>200</v>
      </c>
      <c r="E62" s="113">
        <v>7.5977297012253509</v>
      </c>
      <c r="F62" s="115">
        <v>5475</v>
      </c>
      <c r="G62" s="114">
        <v>5399</v>
      </c>
      <c r="H62" s="114">
        <v>5429</v>
      </c>
      <c r="I62" s="114">
        <v>5349</v>
      </c>
      <c r="J62" s="140">
        <v>5283</v>
      </c>
      <c r="K62" s="114">
        <v>192</v>
      </c>
      <c r="L62" s="116">
        <v>3.634298693923907</v>
      </c>
    </row>
    <row r="63" spans="1:12" s="110" customFormat="1" ht="15" customHeight="1" x14ac:dyDescent="0.2">
      <c r="A63" s="120"/>
      <c r="B63" s="119"/>
      <c r="C63" s="258"/>
      <c r="D63" s="267" t="s">
        <v>198</v>
      </c>
      <c r="E63" s="113">
        <v>78.337899543378995</v>
      </c>
      <c r="F63" s="115">
        <v>4289</v>
      </c>
      <c r="G63" s="114">
        <v>4245</v>
      </c>
      <c r="H63" s="114">
        <v>4267</v>
      </c>
      <c r="I63" s="114">
        <v>4198</v>
      </c>
      <c r="J63" s="140">
        <v>4152</v>
      </c>
      <c r="K63" s="114">
        <v>137</v>
      </c>
      <c r="L63" s="116">
        <v>3.2996146435452793</v>
      </c>
    </row>
    <row r="64" spans="1:12" s="110" customFormat="1" ht="15" customHeight="1" x14ac:dyDescent="0.2">
      <c r="A64" s="120"/>
      <c r="B64" s="119"/>
      <c r="C64" s="258"/>
      <c r="D64" s="267" t="s">
        <v>199</v>
      </c>
      <c r="E64" s="113">
        <v>21.662100456621005</v>
      </c>
      <c r="F64" s="115">
        <v>1186</v>
      </c>
      <c r="G64" s="114">
        <v>1154</v>
      </c>
      <c r="H64" s="114">
        <v>1162</v>
      </c>
      <c r="I64" s="114">
        <v>1151</v>
      </c>
      <c r="J64" s="140">
        <v>1131</v>
      </c>
      <c r="K64" s="114">
        <v>55</v>
      </c>
      <c r="L64" s="116">
        <v>4.8629531388152074</v>
      </c>
    </row>
    <row r="65" spans="1:12" s="110" customFormat="1" ht="15" customHeight="1" x14ac:dyDescent="0.2">
      <c r="A65" s="120"/>
      <c r="B65" s="119" t="s">
        <v>201</v>
      </c>
      <c r="C65" s="258"/>
      <c r="E65" s="113">
        <v>8.997227356746766</v>
      </c>
      <c r="F65" s="115">
        <v>9735</v>
      </c>
      <c r="G65" s="114">
        <v>9626</v>
      </c>
      <c r="H65" s="114">
        <v>9514</v>
      </c>
      <c r="I65" s="114">
        <v>9424</v>
      </c>
      <c r="J65" s="140">
        <v>9363</v>
      </c>
      <c r="K65" s="114">
        <v>372</v>
      </c>
      <c r="L65" s="116">
        <v>3.9730855495033643</v>
      </c>
    </row>
    <row r="66" spans="1:12" s="110" customFormat="1" ht="15" customHeight="1" x14ac:dyDescent="0.2">
      <c r="A66" s="120"/>
      <c r="B66" s="119"/>
      <c r="C66" s="258" t="s">
        <v>106</v>
      </c>
      <c r="E66" s="113">
        <v>54.617360041088851</v>
      </c>
      <c r="F66" s="115">
        <v>5317</v>
      </c>
      <c r="G66" s="114">
        <v>5295</v>
      </c>
      <c r="H66" s="114">
        <v>5261</v>
      </c>
      <c r="I66" s="114">
        <v>5231</v>
      </c>
      <c r="J66" s="140">
        <v>5212</v>
      </c>
      <c r="K66" s="114">
        <v>105</v>
      </c>
      <c r="L66" s="116">
        <v>2.014581734458941</v>
      </c>
    </row>
    <row r="67" spans="1:12" s="110" customFormat="1" ht="15" customHeight="1" x14ac:dyDescent="0.2">
      <c r="A67" s="120"/>
      <c r="B67" s="119"/>
      <c r="C67" s="258" t="s">
        <v>107</v>
      </c>
      <c r="E67" s="113">
        <v>45.382639958911149</v>
      </c>
      <c r="F67" s="115">
        <v>4418</v>
      </c>
      <c r="G67" s="114">
        <v>4331</v>
      </c>
      <c r="H67" s="114">
        <v>4253</v>
      </c>
      <c r="I67" s="114">
        <v>4193</v>
      </c>
      <c r="J67" s="140">
        <v>4151</v>
      </c>
      <c r="K67" s="114">
        <v>267</v>
      </c>
      <c r="L67" s="116">
        <v>6.4321850156588773</v>
      </c>
    </row>
    <row r="68" spans="1:12" s="110" customFormat="1" ht="15" customHeight="1" x14ac:dyDescent="0.2">
      <c r="A68" s="120"/>
      <c r="B68" s="119"/>
      <c r="C68" s="258" t="s">
        <v>105</v>
      </c>
      <c r="D68" s="110" t="s">
        <v>202</v>
      </c>
      <c r="E68" s="113">
        <v>22.383153569594249</v>
      </c>
      <c r="F68" s="115">
        <v>2179</v>
      </c>
      <c r="G68" s="114">
        <v>2143</v>
      </c>
      <c r="H68" s="114">
        <v>2057</v>
      </c>
      <c r="I68" s="114">
        <v>1970</v>
      </c>
      <c r="J68" s="140">
        <v>1921</v>
      </c>
      <c r="K68" s="114">
        <v>258</v>
      </c>
      <c r="L68" s="116">
        <v>13.430504945340969</v>
      </c>
    </row>
    <row r="69" spans="1:12" s="110" customFormat="1" ht="15" customHeight="1" x14ac:dyDescent="0.2">
      <c r="A69" s="120"/>
      <c r="B69" s="119"/>
      <c r="C69" s="258"/>
      <c r="D69" s="267" t="s">
        <v>198</v>
      </c>
      <c r="E69" s="113">
        <v>51.445617255621848</v>
      </c>
      <c r="F69" s="115">
        <v>1121</v>
      </c>
      <c r="G69" s="114">
        <v>1110</v>
      </c>
      <c r="H69" s="114">
        <v>1087</v>
      </c>
      <c r="I69" s="114">
        <v>1049</v>
      </c>
      <c r="J69" s="140">
        <v>1028</v>
      </c>
      <c r="K69" s="114">
        <v>93</v>
      </c>
      <c r="L69" s="116">
        <v>9.0466926070038909</v>
      </c>
    </row>
    <row r="70" spans="1:12" s="110" customFormat="1" ht="15" customHeight="1" x14ac:dyDescent="0.2">
      <c r="A70" s="120"/>
      <c r="B70" s="119"/>
      <c r="C70" s="258"/>
      <c r="D70" s="267" t="s">
        <v>199</v>
      </c>
      <c r="E70" s="113">
        <v>48.554382744378152</v>
      </c>
      <c r="F70" s="115">
        <v>1058</v>
      </c>
      <c r="G70" s="114">
        <v>1033</v>
      </c>
      <c r="H70" s="114">
        <v>970</v>
      </c>
      <c r="I70" s="114">
        <v>921</v>
      </c>
      <c r="J70" s="140">
        <v>893</v>
      </c>
      <c r="K70" s="114">
        <v>165</v>
      </c>
      <c r="L70" s="116">
        <v>18.477043673012318</v>
      </c>
    </row>
    <row r="71" spans="1:12" s="110" customFormat="1" ht="15" customHeight="1" x14ac:dyDescent="0.2">
      <c r="A71" s="120"/>
      <c r="B71" s="119"/>
      <c r="C71" s="258"/>
      <c r="D71" s="110" t="s">
        <v>203</v>
      </c>
      <c r="E71" s="113">
        <v>71.68977914740627</v>
      </c>
      <c r="F71" s="115">
        <v>6979</v>
      </c>
      <c r="G71" s="114">
        <v>6926</v>
      </c>
      <c r="H71" s="114">
        <v>6899</v>
      </c>
      <c r="I71" s="114">
        <v>6900</v>
      </c>
      <c r="J71" s="140">
        <v>6888</v>
      </c>
      <c r="K71" s="114">
        <v>91</v>
      </c>
      <c r="L71" s="116">
        <v>1.3211382113821137</v>
      </c>
    </row>
    <row r="72" spans="1:12" s="110" customFormat="1" ht="15" customHeight="1" x14ac:dyDescent="0.2">
      <c r="A72" s="120"/>
      <c r="B72" s="119"/>
      <c r="C72" s="258"/>
      <c r="D72" s="267" t="s">
        <v>198</v>
      </c>
      <c r="E72" s="113">
        <v>54.950565983665278</v>
      </c>
      <c r="F72" s="115">
        <v>3835</v>
      </c>
      <c r="G72" s="114">
        <v>3833</v>
      </c>
      <c r="H72" s="114">
        <v>3826</v>
      </c>
      <c r="I72" s="114">
        <v>3838</v>
      </c>
      <c r="J72" s="140">
        <v>3844</v>
      </c>
      <c r="K72" s="114">
        <v>-9</v>
      </c>
      <c r="L72" s="116">
        <v>-0.23413111342351717</v>
      </c>
    </row>
    <row r="73" spans="1:12" s="110" customFormat="1" ht="15" customHeight="1" x14ac:dyDescent="0.2">
      <c r="A73" s="120"/>
      <c r="B73" s="119"/>
      <c r="C73" s="258"/>
      <c r="D73" s="267" t="s">
        <v>199</v>
      </c>
      <c r="E73" s="113">
        <v>45.049434016334722</v>
      </c>
      <c r="F73" s="115">
        <v>3144</v>
      </c>
      <c r="G73" s="114">
        <v>3093</v>
      </c>
      <c r="H73" s="114">
        <v>3073</v>
      </c>
      <c r="I73" s="114">
        <v>3062</v>
      </c>
      <c r="J73" s="140">
        <v>3044</v>
      </c>
      <c r="K73" s="114">
        <v>100</v>
      </c>
      <c r="L73" s="116">
        <v>3.2851511169513796</v>
      </c>
    </row>
    <row r="74" spans="1:12" s="110" customFormat="1" ht="15" customHeight="1" x14ac:dyDescent="0.2">
      <c r="A74" s="120"/>
      <c r="B74" s="119"/>
      <c r="C74" s="258"/>
      <c r="D74" s="110" t="s">
        <v>204</v>
      </c>
      <c r="E74" s="113">
        <v>5.9270672829994862</v>
      </c>
      <c r="F74" s="115">
        <v>577</v>
      </c>
      <c r="G74" s="114">
        <v>557</v>
      </c>
      <c r="H74" s="114">
        <v>558</v>
      </c>
      <c r="I74" s="114">
        <v>554</v>
      </c>
      <c r="J74" s="140">
        <v>554</v>
      </c>
      <c r="K74" s="114">
        <v>23</v>
      </c>
      <c r="L74" s="116">
        <v>4.1516245487364625</v>
      </c>
    </row>
    <row r="75" spans="1:12" s="110" customFormat="1" ht="15" customHeight="1" x14ac:dyDescent="0.2">
      <c r="A75" s="120"/>
      <c r="B75" s="119"/>
      <c r="C75" s="258"/>
      <c r="D75" s="267" t="s">
        <v>198</v>
      </c>
      <c r="E75" s="113">
        <v>62.564991334488738</v>
      </c>
      <c r="F75" s="115">
        <v>361</v>
      </c>
      <c r="G75" s="114">
        <v>352</v>
      </c>
      <c r="H75" s="114">
        <v>348</v>
      </c>
      <c r="I75" s="114">
        <v>344</v>
      </c>
      <c r="J75" s="140">
        <v>340</v>
      </c>
      <c r="K75" s="114">
        <v>21</v>
      </c>
      <c r="L75" s="116">
        <v>6.1764705882352944</v>
      </c>
    </row>
    <row r="76" spans="1:12" s="110" customFormat="1" ht="15" customHeight="1" x14ac:dyDescent="0.2">
      <c r="A76" s="120"/>
      <c r="B76" s="119"/>
      <c r="C76" s="258"/>
      <c r="D76" s="267" t="s">
        <v>199</v>
      </c>
      <c r="E76" s="113">
        <v>37.435008665511262</v>
      </c>
      <c r="F76" s="115">
        <v>216</v>
      </c>
      <c r="G76" s="114">
        <v>205</v>
      </c>
      <c r="H76" s="114">
        <v>210</v>
      </c>
      <c r="I76" s="114">
        <v>210</v>
      </c>
      <c r="J76" s="140">
        <v>214</v>
      </c>
      <c r="K76" s="114">
        <v>2</v>
      </c>
      <c r="L76" s="116">
        <v>0.93457943925233644</v>
      </c>
    </row>
    <row r="77" spans="1:12" s="110" customFormat="1" ht="15" customHeight="1" x14ac:dyDescent="0.2">
      <c r="A77" s="534"/>
      <c r="B77" s="119" t="s">
        <v>205</v>
      </c>
      <c r="C77" s="268"/>
      <c r="D77" s="182"/>
      <c r="E77" s="113">
        <v>9.7791127541589642</v>
      </c>
      <c r="F77" s="115">
        <v>10581</v>
      </c>
      <c r="G77" s="114">
        <v>10708</v>
      </c>
      <c r="H77" s="114">
        <v>10908</v>
      </c>
      <c r="I77" s="114">
        <v>10677</v>
      </c>
      <c r="J77" s="140">
        <v>10853</v>
      </c>
      <c r="K77" s="114">
        <v>-272</v>
      </c>
      <c r="L77" s="116">
        <v>-2.5062194784852116</v>
      </c>
    </row>
    <row r="78" spans="1:12" s="110" customFormat="1" ht="15" customHeight="1" x14ac:dyDescent="0.2">
      <c r="A78" s="120"/>
      <c r="B78" s="119"/>
      <c r="C78" s="268" t="s">
        <v>106</v>
      </c>
      <c r="D78" s="182"/>
      <c r="E78" s="113">
        <v>61.355259427275307</v>
      </c>
      <c r="F78" s="115">
        <v>6492</v>
      </c>
      <c r="G78" s="114">
        <v>6561</v>
      </c>
      <c r="H78" s="114">
        <v>6766</v>
      </c>
      <c r="I78" s="114">
        <v>6563</v>
      </c>
      <c r="J78" s="140">
        <v>6686</v>
      </c>
      <c r="K78" s="114">
        <v>-194</v>
      </c>
      <c r="L78" s="116">
        <v>-2.9015854023332337</v>
      </c>
    </row>
    <row r="79" spans="1:12" s="110" customFormat="1" ht="15" customHeight="1" x14ac:dyDescent="0.2">
      <c r="A79" s="123"/>
      <c r="B79" s="124"/>
      <c r="C79" s="260" t="s">
        <v>107</v>
      </c>
      <c r="D79" s="261"/>
      <c r="E79" s="125">
        <v>38.644740572724693</v>
      </c>
      <c r="F79" s="143">
        <v>4089</v>
      </c>
      <c r="G79" s="144">
        <v>4147</v>
      </c>
      <c r="H79" s="144">
        <v>4142</v>
      </c>
      <c r="I79" s="144">
        <v>4114</v>
      </c>
      <c r="J79" s="145">
        <v>4167</v>
      </c>
      <c r="K79" s="144">
        <v>-78</v>
      </c>
      <c r="L79" s="146">
        <v>-1.8718502519798417</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108200</v>
      </c>
      <c r="E11" s="114">
        <v>108378</v>
      </c>
      <c r="F11" s="114">
        <v>109096</v>
      </c>
      <c r="G11" s="114">
        <v>107282</v>
      </c>
      <c r="H11" s="140">
        <v>107291</v>
      </c>
      <c r="I11" s="115">
        <v>909</v>
      </c>
      <c r="J11" s="116">
        <v>0.84722856530370672</v>
      </c>
    </row>
    <row r="12" spans="1:15" s="110" customFormat="1" ht="24.95" customHeight="1" x14ac:dyDescent="0.2">
      <c r="A12" s="193" t="s">
        <v>132</v>
      </c>
      <c r="B12" s="194" t="s">
        <v>133</v>
      </c>
      <c r="C12" s="113">
        <v>0.89279112754158962</v>
      </c>
      <c r="D12" s="115">
        <v>966</v>
      </c>
      <c r="E12" s="114">
        <v>871</v>
      </c>
      <c r="F12" s="114">
        <v>1058</v>
      </c>
      <c r="G12" s="114">
        <v>929</v>
      </c>
      <c r="H12" s="140">
        <v>962</v>
      </c>
      <c r="I12" s="115">
        <v>4</v>
      </c>
      <c r="J12" s="116">
        <v>0.41580041580041582</v>
      </c>
    </row>
    <row r="13" spans="1:15" s="110" customFormat="1" ht="24.95" customHeight="1" x14ac:dyDescent="0.2">
      <c r="A13" s="193" t="s">
        <v>134</v>
      </c>
      <c r="B13" s="199" t="s">
        <v>214</v>
      </c>
      <c r="C13" s="113">
        <v>1.8983364140480592</v>
      </c>
      <c r="D13" s="115">
        <v>2054</v>
      </c>
      <c r="E13" s="114">
        <v>2075</v>
      </c>
      <c r="F13" s="114">
        <v>2065</v>
      </c>
      <c r="G13" s="114">
        <v>1992</v>
      </c>
      <c r="H13" s="140">
        <v>1972</v>
      </c>
      <c r="I13" s="115">
        <v>82</v>
      </c>
      <c r="J13" s="116">
        <v>4.1582150101419879</v>
      </c>
    </row>
    <row r="14" spans="1:15" s="287" customFormat="1" ht="24" customHeight="1" x14ac:dyDescent="0.2">
      <c r="A14" s="193" t="s">
        <v>215</v>
      </c>
      <c r="B14" s="199" t="s">
        <v>137</v>
      </c>
      <c r="C14" s="113">
        <v>33.713493530499079</v>
      </c>
      <c r="D14" s="115">
        <v>36478</v>
      </c>
      <c r="E14" s="114">
        <v>36696</v>
      </c>
      <c r="F14" s="114">
        <v>37133</v>
      </c>
      <c r="G14" s="114">
        <v>36680</v>
      </c>
      <c r="H14" s="140">
        <v>36858</v>
      </c>
      <c r="I14" s="115">
        <v>-380</v>
      </c>
      <c r="J14" s="116">
        <v>-1.0309837755711106</v>
      </c>
      <c r="K14" s="110"/>
      <c r="L14" s="110"/>
      <c r="M14" s="110"/>
      <c r="N14" s="110"/>
      <c r="O14" s="110"/>
    </row>
    <row r="15" spans="1:15" s="110" customFormat="1" ht="24.75" customHeight="1" x14ac:dyDescent="0.2">
      <c r="A15" s="193" t="s">
        <v>216</v>
      </c>
      <c r="B15" s="199" t="s">
        <v>217</v>
      </c>
      <c r="C15" s="113">
        <v>4.3863216266173755</v>
      </c>
      <c r="D15" s="115">
        <v>4746</v>
      </c>
      <c r="E15" s="114">
        <v>4781</v>
      </c>
      <c r="F15" s="114">
        <v>4769</v>
      </c>
      <c r="G15" s="114">
        <v>4684</v>
      </c>
      <c r="H15" s="140">
        <v>4665</v>
      </c>
      <c r="I15" s="115">
        <v>81</v>
      </c>
      <c r="J15" s="116">
        <v>1.7363344051446945</v>
      </c>
    </row>
    <row r="16" spans="1:15" s="287" customFormat="1" ht="24.95" customHeight="1" x14ac:dyDescent="0.2">
      <c r="A16" s="193" t="s">
        <v>218</v>
      </c>
      <c r="B16" s="199" t="s">
        <v>141</v>
      </c>
      <c r="C16" s="113">
        <v>20.644177449168208</v>
      </c>
      <c r="D16" s="115">
        <v>22337</v>
      </c>
      <c r="E16" s="114">
        <v>22523</v>
      </c>
      <c r="F16" s="114">
        <v>22867</v>
      </c>
      <c r="G16" s="114">
        <v>22650</v>
      </c>
      <c r="H16" s="140">
        <v>22852</v>
      </c>
      <c r="I16" s="115">
        <v>-515</v>
      </c>
      <c r="J16" s="116">
        <v>-2.2536320672151233</v>
      </c>
      <c r="K16" s="110"/>
      <c r="L16" s="110"/>
      <c r="M16" s="110"/>
      <c r="N16" s="110"/>
      <c r="O16" s="110"/>
    </row>
    <row r="17" spans="1:15" s="110" customFormat="1" ht="24.95" customHeight="1" x14ac:dyDescent="0.2">
      <c r="A17" s="193" t="s">
        <v>219</v>
      </c>
      <c r="B17" s="199" t="s">
        <v>220</v>
      </c>
      <c r="C17" s="113">
        <v>8.6829944547134943</v>
      </c>
      <c r="D17" s="115">
        <v>9395</v>
      </c>
      <c r="E17" s="114">
        <v>9392</v>
      </c>
      <c r="F17" s="114">
        <v>9497</v>
      </c>
      <c r="G17" s="114">
        <v>9346</v>
      </c>
      <c r="H17" s="140">
        <v>9341</v>
      </c>
      <c r="I17" s="115">
        <v>54</v>
      </c>
      <c r="J17" s="116">
        <v>0.57809656353709449</v>
      </c>
    </row>
    <row r="18" spans="1:15" s="287" customFormat="1" ht="24.95" customHeight="1" x14ac:dyDescent="0.2">
      <c r="A18" s="201" t="s">
        <v>144</v>
      </c>
      <c r="B18" s="202" t="s">
        <v>145</v>
      </c>
      <c r="C18" s="113">
        <v>5.6340110905730132</v>
      </c>
      <c r="D18" s="115">
        <v>6096</v>
      </c>
      <c r="E18" s="114">
        <v>6151</v>
      </c>
      <c r="F18" s="114">
        <v>6256</v>
      </c>
      <c r="G18" s="114">
        <v>6042</v>
      </c>
      <c r="H18" s="140">
        <v>5952</v>
      </c>
      <c r="I18" s="115">
        <v>144</v>
      </c>
      <c r="J18" s="116">
        <v>2.4193548387096775</v>
      </c>
      <c r="K18" s="110"/>
      <c r="L18" s="110"/>
      <c r="M18" s="110"/>
      <c r="N18" s="110"/>
      <c r="O18" s="110"/>
    </row>
    <row r="19" spans="1:15" s="110" customFormat="1" ht="24.95" customHeight="1" x14ac:dyDescent="0.2">
      <c r="A19" s="193" t="s">
        <v>146</v>
      </c>
      <c r="B19" s="199" t="s">
        <v>147</v>
      </c>
      <c r="C19" s="113">
        <v>11.790203327171904</v>
      </c>
      <c r="D19" s="115">
        <v>12757</v>
      </c>
      <c r="E19" s="114">
        <v>12562</v>
      </c>
      <c r="F19" s="114">
        <v>12638</v>
      </c>
      <c r="G19" s="114">
        <v>12357</v>
      </c>
      <c r="H19" s="140">
        <v>12444</v>
      </c>
      <c r="I19" s="115">
        <v>313</v>
      </c>
      <c r="J19" s="116">
        <v>2.5152684024429446</v>
      </c>
    </row>
    <row r="20" spans="1:15" s="287" customFormat="1" ht="24.95" customHeight="1" x14ac:dyDescent="0.2">
      <c r="A20" s="193" t="s">
        <v>148</v>
      </c>
      <c r="B20" s="199" t="s">
        <v>149</v>
      </c>
      <c r="C20" s="113">
        <v>2.9001848428835491</v>
      </c>
      <c r="D20" s="115">
        <v>3138</v>
      </c>
      <c r="E20" s="114">
        <v>3208</v>
      </c>
      <c r="F20" s="114">
        <v>3255</v>
      </c>
      <c r="G20" s="114">
        <v>3252</v>
      </c>
      <c r="H20" s="140">
        <v>3213</v>
      </c>
      <c r="I20" s="115">
        <v>-75</v>
      </c>
      <c r="J20" s="116">
        <v>-2.3342670401493932</v>
      </c>
      <c r="K20" s="110"/>
      <c r="L20" s="110"/>
      <c r="M20" s="110"/>
      <c r="N20" s="110"/>
      <c r="O20" s="110"/>
    </row>
    <row r="21" spans="1:15" s="110" customFormat="1" ht="24.95" customHeight="1" x14ac:dyDescent="0.2">
      <c r="A21" s="201" t="s">
        <v>150</v>
      </c>
      <c r="B21" s="202" t="s">
        <v>151</v>
      </c>
      <c r="C21" s="113">
        <v>3.9630314232902033</v>
      </c>
      <c r="D21" s="115">
        <v>4288</v>
      </c>
      <c r="E21" s="114">
        <v>4371</v>
      </c>
      <c r="F21" s="114">
        <v>4301</v>
      </c>
      <c r="G21" s="114">
        <v>4215</v>
      </c>
      <c r="H21" s="140">
        <v>4317</v>
      </c>
      <c r="I21" s="115">
        <v>-29</v>
      </c>
      <c r="J21" s="116">
        <v>-0.67176279823951823</v>
      </c>
    </row>
    <row r="22" spans="1:15" s="110" customFormat="1" ht="24.95" customHeight="1" x14ac:dyDescent="0.2">
      <c r="A22" s="201" t="s">
        <v>152</v>
      </c>
      <c r="B22" s="199" t="s">
        <v>153</v>
      </c>
      <c r="C22" s="113">
        <v>0.71441774491682075</v>
      </c>
      <c r="D22" s="115">
        <v>773</v>
      </c>
      <c r="E22" s="114">
        <v>765</v>
      </c>
      <c r="F22" s="114">
        <v>777</v>
      </c>
      <c r="G22" s="114">
        <v>760</v>
      </c>
      <c r="H22" s="140">
        <v>740</v>
      </c>
      <c r="I22" s="115">
        <v>33</v>
      </c>
      <c r="J22" s="116">
        <v>4.4594594594594597</v>
      </c>
    </row>
    <row r="23" spans="1:15" s="110" customFormat="1" ht="24.95" customHeight="1" x14ac:dyDescent="0.2">
      <c r="A23" s="193" t="s">
        <v>154</v>
      </c>
      <c r="B23" s="199" t="s">
        <v>155</v>
      </c>
      <c r="C23" s="113">
        <v>1.9343807763401109</v>
      </c>
      <c r="D23" s="115">
        <v>2093</v>
      </c>
      <c r="E23" s="114">
        <v>2078</v>
      </c>
      <c r="F23" s="114">
        <v>2093</v>
      </c>
      <c r="G23" s="114">
        <v>2064</v>
      </c>
      <c r="H23" s="140">
        <v>2067</v>
      </c>
      <c r="I23" s="115">
        <v>26</v>
      </c>
      <c r="J23" s="116">
        <v>1.2578616352201257</v>
      </c>
    </row>
    <row r="24" spans="1:15" s="110" customFormat="1" ht="24.95" customHeight="1" x14ac:dyDescent="0.2">
      <c r="A24" s="193" t="s">
        <v>156</v>
      </c>
      <c r="B24" s="199" t="s">
        <v>221</v>
      </c>
      <c r="C24" s="113">
        <v>4.7541589648798519</v>
      </c>
      <c r="D24" s="115">
        <v>5144</v>
      </c>
      <c r="E24" s="114">
        <v>5203</v>
      </c>
      <c r="F24" s="114">
        <v>5199</v>
      </c>
      <c r="G24" s="114">
        <v>5128</v>
      </c>
      <c r="H24" s="140">
        <v>5066</v>
      </c>
      <c r="I24" s="115">
        <v>78</v>
      </c>
      <c r="J24" s="116">
        <v>1.5396762731938414</v>
      </c>
    </row>
    <row r="25" spans="1:15" s="110" customFormat="1" ht="24.95" customHeight="1" x14ac:dyDescent="0.2">
      <c r="A25" s="193" t="s">
        <v>222</v>
      </c>
      <c r="B25" s="204" t="s">
        <v>159</v>
      </c>
      <c r="C25" s="113">
        <v>2.9805914972273566</v>
      </c>
      <c r="D25" s="115">
        <v>3225</v>
      </c>
      <c r="E25" s="114">
        <v>3183</v>
      </c>
      <c r="F25" s="114">
        <v>3126</v>
      </c>
      <c r="G25" s="114">
        <v>3103</v>
      </c>
      <c r="H25" s="140">
        <v>3055</v>
      </c>
      <c r="I25" s="115">
        <v>170</v>
      </c>
      <c r="J25" s="116">
        <v>5.5646481178396074</v>
      </c>
    </row>
    <row r="26" spans="1:15" s="110" customFormat="1" ht="24.95" customHeight="1" x14ac:dyDescent="0.2">
      <c r="A26" s="201">
        <v>782.78300000000002</v>
      </c>
      <c r="B26" s="203" t="s">
        <v>160</v>
      </c>
      <c r="C26" s="113">
        <v>1.265249537892791</v>
      </c>
      <c r="D26" s="115">
        <v>1369</v>
      </c>
      <c r="E26" s="114">
        <v>1520</v>
      </c>
      <c r="F26" s="114">
        <v>1729</v>
      </c>
      <c r="G26" s="114">
        <v>1729</v>
      </c>
      <c r="H26" s="140">
        <v>1631</v>
      </c>
      <c r="I26" s="115">
        <v>-262</v>
      </c>
      <c r="J26" s="116">
        <v>-16.06376456161864</v>
      </c>
    </row>
    <row r="27" spans="1:15" s="110" customFormat="1" ht="24.95" customHeight="1" x14ac:dyDescent="0.2">
      <c r="A27" s="193" t="s">
        <v>161</v>
      </c>
      <c r="B27" s="199" t="s">
        <v>223</v>
      </c>
      <c r="C27" s="113">
        <v>4.8826247689463953</v>
      </c>
      <c r="D27" s="115">
        <v>5283</v>
      </c>
      <c r="E27" s="114">
        <v>5302</v>
      </c>
      <c r="F27" s="114">
        <v>5287</v>
      </c>
      <c r="G27" s="114">
        <v>5180</v>
      </c>
      <c r="H27" s="140">
        <v>5147</v>
      </c>
      <c r="I27" s="115">
        <v>136</v>
      </c>
      <c r="J27" s="116">
        <v>2.6423159121818536</v>
      </c>
    </row>
    <row r="28" spans="1:15" s="110" customFormat="1" ht="24.95" customHeight="1" x14ac:dyDescent="0.2">
      <c r="A28" s="193" t="s">
        <v>163</v>
      </c>
      <c r="B28" s="199" t="s">
        <v>164</v>
      </c>
      <c r="C28" s="113">
        <v>3.1099815157116453</v>
      </c>
      <c r="D28" s="115">
        <v>3365</v>
      </c>
      <c r="E28" s="114">
        <v>3326</v>
      </c>
      <c r="F28" s="114">
        <v>3263</v>
      </c>
      <c r="G28" s="114">
        <v>3028</v>
      </c>
      <c r="H28" s="140">
        <v>3064</v>
      </c>
      <c r="I28" s="115">
        <v>301</v>
      </c>
      <c r="J28" s="116">
        <v>9.8237597911227148</v>
      </c>
    </row>
    <row r="29" spans="1:15" s="110" customFormat="1" ht="24.95" customHeight="1" x14ac:dyDescent="0.2">
      <c r="A29" s="193">
        <v>86</v>
      </c>
      <c r="B29" s="199" t="s">
        <v>165</v>
      </c>
      <c r="C29" s="113">
        <v>7.8086876155268019</v>
      </c>
      <c r="D29" s="115">
        <v>8449</v>
      </c>
      <c r="E29" s="114">
        <v>8452</v>
      </c>
      <c r="F29" s="114">
        <v>8299</v>
      </c>
      <c r="G29" s="114">
        <v>8233</v>
      </c>
      <c r="H29" s="140">
        <v>8219</v>
      </c>
      <c r="I29" s="115">
        <v>230</v>
      </c>
      <c r="J29" s="116">
        <v>2.7983939652025795</v>
      </c>
    </row>
    <row r="30" spans="1:15" s="110" customFormat="1" ht="24.95" customHeight="1" x14ac:dyDescent="0.2">
      <c r="A30" s="193">
        <v>87.88</v>
      </c>
      <c r="B30" s="204" t="s">
        <v>166</v>
      </c>
      <c r="C30" s="113">
        <v>9.4066543438077641</v>
      </c>
      <c r="D30" s="115">
        <v>10178</v>
      </c>
      <c r="E30" s="114">
        <v>10161</v>
      </c>
      <c r="F30" s="114">
        <v>10124</v>
      </c>
      <c r="G30" s="114">
        <v>10143</v>
      </c>
      <c r="H30" s="140">
        <v>10166</v>
      </c>
      <c r="I30" s="115">
        <v>12</v>
      </c>
      <c r="J30" s="116">
        <v>0.11804052724768838</v>
      </c>
    </row>
    <row r="31" spans="1:15" s="110" customFormat="1" ht="24.95" customHeight="1" x14ac:dyDescent="0.2">
      <c r="A31" s="193" t="s">
        <v>167</v>
      </c>
      <c r="B31" s="199" t="s">
        <v>168</v>
      </c>
      <c r="C31" s="113">
        <v>2.3512014787430684</v>
      </c>
      <c r="D31" s="115">
        <v>2544</v>
      </c>
      <c r="E31" s="114">
        <v>2454</v>
      </c>
      <c r="F31" s="114">
        <v>2493</v>
      </c>
      <c r="G31" s="114">
        <v>2447</v>
      </c>
      <c r="H31" s="140">
        <v>2418</v>
      </c>
      <c r="I31" s="115">
        <v>126</v>
      </c>
      <c r="J31" s="116">
        <v>5.2109181141439205</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0.89279112754158962</v>
      </c>
      <c r="D34" s="115">
        <v>966</v>
      </c>
      <c r="E34" s="114">
        <v>871</v>
      </c>
      <c r="F34" s="114">
        <v>1058</v>
      </c>
      <c r="G34" s="114">
        <v>929</v>
      </c>
      <c r="H34" s="140">
        <v>962</v>
      </c>
      <c r="I34" s="115">
        <v>4</v>
      </c>
      <c r="J34" s="116">
        <v>0.41580041580041582</v>
      </c>
    </row>
    <row r="35" spans="1:10" s="110" customFormat="1" ht="24.95" customHeight="1" x14ac:dyDescent="0.2">
      <c r="A35" s="292" t="s">
        <v>171</v>
      </c>
      <c r="B35" s="293" t="s">
        <v>172</v>
      </c>
      <c r="C35" s="113">
        <v>41.245841035120151</v>
      </c>
      <c r="D35" s="115">
        <v>44628</v>
      </c>
      <c r="E35" s="114">
        <v>44922</v>
      </c>
      <c r="F35" s="114">
        <v>45454</v>
      </c>
      <c r="G35" s="114">
        <v>44714</v>
      </c>
      <c r="H35" s="140">
        <v>44782</v>
      </c>
      <c r="I35" s="115">
        <v>-154</v>
      </c>
      <c r="J35" s="116">
        <v>-0.34388816935375821</v>
      </c>
    </row>
    <row r="36" spans="1:10" s="110" customFormat="1" ht="24.95" customHeight="1" x14ac:dyDescent="0.2">
      <c r="A36" s="294" t="s">
        <v>173</v>
      </c>
      <c r="B36" s="295" t="s">
        <v>174</v>
      </c>
      <c r="C36" s="125">
        <v>57.861367837338264</v>
      </c>
      <c r="D36" s="143">
        <v>62606</v>
      </c>
      <c r="E36" s="144">
        <v>62585</v>
      </c>
      <c r="F36" s="144">
        <v>62584</v>
      </c>
      <c r="G36" s="144">
        <v>61639</v>
      </c>
      <c r="H36" s="145">
        <v>61547</v>
      </c>
      <c r="I36" s="143">
        <v>1059</v>
      </c>
      <c r="J36" s="146">
        <v>1.7206362617186866</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2020-09-25T08:27:28Z</dcterms:created>
  <dcterms:modified xsi:type="dcterms:W3CDTF">2020-09-28T08:08:08Z</dcterms:modified>
</cp:coreProperties>
</file>